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F&amp;O)'!$A$122:$B$333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" i="6" l="1"/>
  <c r="M102" i="6" s="1"/>
  <c r="K90" i="6"/>
  <c r="K89" i="6"/>
  <c r="L55" i="6"/>
  <c r="K55" i="6"/>
  <c r="M55" i="6" s="1"/>
  <c r="L51" i="6"/>
  <c r="K51" i="6"/>
  <c r="M51" i="6" s="1"/>
  <c r="L22" i="6"/>
  <c r="K22" i="6"/>
  <c r="M22" i="6" l="1"/>
  <c r="K54" i="6"/>
  <c r="M54" i="6" s="1"/>
  <c r="L53" i="6"/>
  <c r="K53" i="6"/>
  <c r="L50" i="6"/>
  <c r="K50" i="6"/>
  <c r="K101" i="6"/>
  <c r="K100" i="6"/>
  <c r="K99" i="6"/>
  <c r="K98" i="6"/>
  <c r="M50" i="6" l="1"/>
  <c r="M53" i="6"/>
  <c r="L49" i="6"/>
  <c r="K49" i="6"/>
  <c r="K97" i="6"/>
  <c r="M97" i="6" s="1"/>
  <c r="K96" i="6"/>
  <c r="M96" i="6" s="1"/>
  <c r="K94" i="6"/>
  <c r="M94" i="6" s="1"/>
  <c r="K95" i="6"/>
  <c r="M95" i="6" s="1"/>
  <c r="L15" i="6"/>
  <c r="K15" i="6"/>
  <c r="K92" i="6"/>
  <c r="M92" i="6" s="1"/>
  <c r="L48" i="6"/>
  <c r="K48" i="6"/>
  <c r="M48" i="6" s="1"/>
  <c r="M15" i="6" l="1"/>
  <c r="M49" i="6"/>
  <c r="K93" i="6"/>
  <c r="M93" i="6" s="1"/>
  <c r="L16" i="6"/>
  <c r="K16" i="6"/>
  <c r="K85" i="6"/>
  <c r="K84" i="6"/>
  <c r="L45" i="6"/>
  <c r="K45" i="6"/>
  <c r="L44" i="6"/>
  <c r="K44" i="6"/>
  <c r="K41" i="6"/>
  <c r="L17" i="6"/>
  <c r="K17" i="6"/>
  <c r="K88" i="6"/>
  <c r="M88" i="6" s="1"/>
  <c r="L46" i="6"/>
  <c r="K46" i="6"/>
  <c r="L47" i="6"/>
  <c r="K47" i="6"/>
  <c r="K91" i="6"/>
  <c r="M91" i="6" s="1"/>
  <c r="K87" i="6"/>
  <c r="K86" i="6"/>
  <c r="M17" i="6" l="1"/>
  <c r="M16" i="6"/>
  <c r="M45" i="6"/>
  <c r="M47" i="6"/>
  <c r="M44" i="6"/>
  <c r="M46" i="6"/>
  <c r="L43" i="6"/>
  <c r="K43" i="6"/>
  <c r="K83" i="6"/>
  <c r="M83" i="6" s="1"/>
  <c r="K64" i="6"/>
  <c r="K63" i="6"/>
  <c r="L41" i="6"/>
  <c r="L42" i="6"/>
  <c r="K42" i="6"/>
  <c r="M42" i="6" l="1"/>
  <c r="M41" i="6"/>
  <c r="M43" i="6"/>
  <c r="K40" i="6"/>
  <c r="K82" i="6" l="1"/>
  <c r="M82" i="6" s="1"/>
  <c r="K81" i="6"/>
  <c r="K80" i="6"/>
  <c r="L39" i="6"/>
  <c r="K39" i="6"/>
  <c r="L40" i="6"/>
  <c r="M40" i="6" s="1"/>
  <c r="K79" i="6"/>
  <c r="M79" i="6" s="1"/>
  <c r="K74" i="6"/>
  <c r="K73" i="6"/>
  <c r="K71" i="6"/>
  <c r="K72" i="6"/>
  <c r="K78" i="6"/>
  <c r="M78" i="6" s="1"/>
  <c r="P21" i="6"/>
  <c r="M39" i="6" l="1"/>
  <c r="K77" i="6"/>
  <c r="M77" i="6" s="1"/>
  <c r="L12" i="6"/>
  <c r="K12" i="6"/>
  <c r="M12" i="6" l="1"/>
  <c r="L38" i="6"/>
  <c r="K38" i="6"/>
  <c r="P20" i="6"/>
  <c r="M38" i="6" l="1"/>
  <c r="K70" i="6"/>
  <c r="K69" i="6"/>
  <c r="L35" i="6"/>
  <c r="K35" i="6"/>
  <c r="L36" i="6"/>
  <c r="K36" i="6"/>
  <c r="L37" i="6"/>
  <c r="K37" i="6"/>
  <c r="M37" i="6" l="1"/>
  <c r="M36" i="6"/>
  <c r="M35" i="6"/>
  <c r="K75" i="6" l="1"/>
  <c r="M75" i="6" s="1"/>
  <c r="K76" i="6"/>
  <c r="M76" i="6" s="1"/>
  <c r="K68" i="6"/>
  <c r="M68" i="6" s="1"/>
  <c r="K67" i="6"/>
  <c r="M67" i="6" s="1"/>
  <c r="K66" i="6"/>
  <c r="K65" i="6"/>
  <c r="P19" i="6"/>
  <c r="K333" i="6" l="1"/>
  <c r="L333" i="6" s="1"/>
  <c r="P18" i="6"/>
  <c r="K299" i="6" l="1"/>
  <c r="L299" i="6" s="1"/>
  <c r="P14" i="6"/>
  <c r="P13" i="6" l="1"/>
  <c r="K318" i="6" l="1"/>
  <c r="L318" i="6" s="1"/>
  <c r="K324" i="6" l="1"/>
  <c r="L324" i="6" s="1"/>
  <c r="K330" i="6" l="1"/>
  <c r="L330" i="6" s="1"/>
  <c r="P11" i="6"/>
  <c r="P108" i="6" l="1"/>
  <c r="P10" i="6" l="1"/>
  <c r="K309" i="6" l="1"/>
  <c r="L309" i="6" s="1"/>
  <c r="K319" i="6" l="1"/>
  <c r="L319" i="6" s="1"/>
  <c r="K325" i="6" l="1"/>
  <c r="L325" i="6" s="1"/>
  <c r="K293" i="6" l="1"/>
  <c r="L293" i="6" s="1"/>
  <c r="K294" i="6" l="1"/>
  <c r="L294" i="6" s="1"/>
  <c r="K320" i="6" l="1"/>
  <c r="L320" i="6" s="1"/>
  <c r="K312" i="6" l="1"/>
  <c r="L312" i="6" s="1"/>
  <c r="K316" i="6" l="1"/>
  <c r="L316" i="6" s="1"/>
  <c r="K321" i="6" l="1"/>
  <c r="L321" i="6" s="1"/>
  <c r="K313" i="6" l="1"/>
  <c r="L313" i="6" s="1"/>
  <c r="K307" i="6"/>
  <c r="L307" i="6" s="1"/>
  <c r="K315" i="6" l="1"/>
  <c r="L315" i="6" s="1"/>
  <c r="K303" i="6" l="1"/>
  <c r="L303" i="6" s="1"/>
  <c r="K304" i="6" l="1"/>
  <c r="L304" i="6" s="1"/>
  <c r="K297" i="6"/>
  <c r="L297" i="6" s="1"/>
  <c r="K314" i="6" l="1"/>
  <c r="L314" i="6" s="1"/>
  <c r="K308" i="6"/>
  <c r="L308" i="6" s="1"/>
  <c r="K310" i="6" l="1"/>
  <c r="L310" i="6" s="1"/>
  <c r="L6" i="2" l="1"/>
  <c r="K6" i="3"/>
  <c r="D7" i="5" l="1"/>
  <c r="M7" i="6"/>
  <c r="K305" i="6" l="1"/>
  <c r="L305" i="6" s="1"/>
  <c r="K302" i="6" l="1"/>
  <c r="L302" i="6" s="1"/>
  <c r="K306" i="6" l="1"/>
  <c r="L306" i="6" s="1"/>
  <c r="K301" i="6"/>
  <c r="L301" i="6" s="1"/>
  <c r="K300" i="6"/>
  <c r="L300" i="6" s="1"/>
  <c r="K298" i="6"/>
  <c r="L298" i="6" s="1"/>
  <c r="H296" i="6"/>
  <c r="K296" i="6" s="1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6" i="4"/>
</calcChain>
</file>

<file path=xl/sharedStrings.xml><?xml version="1.0" encoding="utf-8"?>
<sst xmlns="http://schemas.openxmlformats.org/spreadsheetml/2006/main" count="3333" uniqueCount="1234">
  <si>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</si>
  <si>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</si>
  <si>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</si>
  <si>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</si>
  <si>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</si>
  <si>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</si>
  <si>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</si>
  <si>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</si>
  <si>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</si>
  <si>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</si>
  <si>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</si>
  <si>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</si>
  <si>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</si>
  <si>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</si>
  <si>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</si>
  <si>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</si>
  <si>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</si>
  <si>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</si>
  <si>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</si>
  <si>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</si>
  <si>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</si>
  <si>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</si>
  <si>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</si>
  <si>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</si>
  <si>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</si>
  <si>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</si>
  <si>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</si>
  <si>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</si>
  <si>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</si>
  <si>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</si>
  <si>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</si>
  <si>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</si>
  <si>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</si>
  <si>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</si>
  <si>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</si>
  <si>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</si>
  <si>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</si>
  <si>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</si>
  <si>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</si>
  <si>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</si>
  <si>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</si>
  <si>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</si>
  <si>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</si>
  <si>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</si>
  <si>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</si>
  <si>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</si>
  <si>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</si>
  <si>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</si>
  <si>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</si>
  <si>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</si>
  <si>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</si>
  <si>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</si>
  <si>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</si>
  <si>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</si>
  <si>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</si>
  <si>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</si>
  <si>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</si>
  <si>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</si>
  <si>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</si>
  <si>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</si>
  <si>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</si>
  <si>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</si>
  <si>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</si>
  <si>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</si>
  <si>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</si>
  <si>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</si>
  <si>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</si>
  <si>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</si>
  <si>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</si>
  <si>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</si>
  <si>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</si>
  <si>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</si>
  <si>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</si>
  <si>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</si>
  <si>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</si>
  <si>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</si>
  <si>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</si>
  <si>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</si>
  <si>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</si>
  <si>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</si>
  <si>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</si>
  <si>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</si>
  <si>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</si>
  <si>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</si>
  <si>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</si>
  <si>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</si>
  <si>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</si>
  <si>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</si>
  <si>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</si>
  <si>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</si>
  <si>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</si>
  <si>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</si>
  <si>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</si>
  <si>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</si>
  <si>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</si>
  <si>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</si>
  <si>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</si>
  <si>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</si>
  <si>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</si>
  <si>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</si>
  <si>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</si>
  <si>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</si>
  <si>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</si>
  <si>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</si>
  <si>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</si>
  <si>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</si>
  <si>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</si>
  <si>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</si>
  <si>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</si>
  <si>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</si>
  <si>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</si>
  <si>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</si>
  <si>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</si>
  <si>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</si>
  <si>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</si>
  <si>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</si>
  <si>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</si>
  <si>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</si>
  <si>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</si>
  <si>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</si>
  <si>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</si>
  <si>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</si>
  <si>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</si>
  <si>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</si>
  <si>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</si>
  <si>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</si>
  <si>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</si>
  <si>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</si>
  <si>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</si>
  <si>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</si>
  <si>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</si>
  <si>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</si>
  <si>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</si>
  <si>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</si>
  <si>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</si>
  <si>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</si>
  <si>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</si>
  <si>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</si>
  <si>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</si>
  <si>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</si>
  <si>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</si>
  <si>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</si>
  <si>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</si>
  <si>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</si>
  <si>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</si>
  <si>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</si>
  <si>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</si>
  <si>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</si>
  <si>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</si>
  <si>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</si>
  <si>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</si>
  <si>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</si>
  <si>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</si>
  <si>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</si>
  <si>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</si>
  <si>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</si>
  <si>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</si>
  <si>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</si>
  <si>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</si>
  <si>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</si>
  <si>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</si>
  <si>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</si>
  <si>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</si>
  <si>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</si>
  <si>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</si>
  <si>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</si>
  <si>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</si>
  <si>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</si>
  <si>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</si>
  <si>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</si>
  <si>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</si>
  <si>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</si>
  <si>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</si>
  <si>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</si>
  <si>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</si>
  <si>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</si>
  <si>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</si>
  <si>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</si>
  <si>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</si>
  <si>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</si>
  <si>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</si>
  <si>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</si>
  <si>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</si>
  <si>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</si>
  <si>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</si>
  <si>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</si>
  <si>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</si>
  <si>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</si>
  <si>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</si>
  <si>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</si>
  <si>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</si>
  <si>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</si>
  <si>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</si>
  <si>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</si>
  <si>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</si>
  <si>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</si>
  <si>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</si>
  <si>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</si>
  <si>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</si>
  <si>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</si>
  <si>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</si>
  <si>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</si>
  <si>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</si>
  <si>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</si>
  <si>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</si>
  <si>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</si>
  <si>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</si>
  <si>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</si>
  <si>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</si>
  <si>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</si>
  <si>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</si>
  <si>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</si>
  <si>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</si>
  <si>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</si>
  <si>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</si>
  <si>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</si>
  <si>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</si>
  <si>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</si>
  <si>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</si>
  <si>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</si>
  <si>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</si>
  <si>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</si>
  <si>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</si>
  <si>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</si>
  <si>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</si>
  <si>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</si>
  <si>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</si>
  <si>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</si>
  <si>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</si>
  <si>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</si>
  <si>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</si>
  <si>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</si>
  <si>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</si>
  <si>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</si>
  <si>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</si>
  <si>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</si>
  <si>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</si>
  <si>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</si>
  <si>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</si>
  <si>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</si>
  <si>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</si>
  <si>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</si>
  <si>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</si>
  <si>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</si>
  <si>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</si>
  <si>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</si>
  <si>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</si>
  <si>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</si>
  <si>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</si>
  <si>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</si>
  <si>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</si>
  <si>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</si>
  <si>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</si>
  <si>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</si>
  <si>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</si>
  <si>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</si>
  <si>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</si>
  <si>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</si>
  <si>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</si>
  <si>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</si>
  <si>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</si>
  <si>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</si>
  <si>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</si>
  <si>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</si>
  <si>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</si>
  <si>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</si>
  <si>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</si>
  <si>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</si>
  <si>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</si>
  <si>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</si>
  <si>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</si>
  <si>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</si>
  <si>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</si>
  <si>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</si>
  <si>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</si>
  <si>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</si>
  <si>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</si>
  <si>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</si>
  <si>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</si>
  <si>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</si>
  <si>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</si>
  <si>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</si>
  <si>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</si>
  <si>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</si>
  <si>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</si>
  <si>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</si>
  <si>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</si>
  <si>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</si>
  <si>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</si>
  <si>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</si>
  <si>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</si>
  <si>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</si>
  <si>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</si>
  <si>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</si>
  <si>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</si>
  <si>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</si>
  <si>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</si>
  <si>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</si>
  <si>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</si>
  <si>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</si>
  <si>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</si>
  <si>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</si>
  <si>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</si>
  <si>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</si>
  <si>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</si>
  <si>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</si>
  <si>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</si>
  <si>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</si>
  <si>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</si>
  <si>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</si>
  <si>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</si>
  <si>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</si>
  <si>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</si>
  <si>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</si>
  <si>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</si>
  <si>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</si>
  <si>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</si>
  <si>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</si>
  <si>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</si>
  <si>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</si>
  <si>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</si>
  <si>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</si>
  <si>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</si>
  <si>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</si>
  <si>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</si>
  <si>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</si>
  <si>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</si>
  <si>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</si>
  <si>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</si>
  <si>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</si>
  <si>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</si>
  <si>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</si>
  <si>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</si>
  <si>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</si>
  <si>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</si>
  <si>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</si>
  <si>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</si>
  <si>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</si>
  <si>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</si>
  <si>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</si>
  <si>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</si>
  <si>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</si>
  <si>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</si>
  <si>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</si>
  <si>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</si>
  <si>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</si>
  <si>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</si>
  <si>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</si>
  <si>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</si>
  <si>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</si>
  <si>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</si>
  <si>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</si>
  <si>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</si>
  <si>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</si>
  <si>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</si>
  <si>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</si>
  <si>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</si>
  <si>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</si>
  <si>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</si>
  <si>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</si>
  <si>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</si>
  <si>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</si>
  <si>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</si>
  <si>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</si>
  <si>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</si>
  <si>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</si>
  <si>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</si>
  <si>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</si>
  <si>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</si>
  <si>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</si>
  <si>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</si>
  <si>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</si>
  <si>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</si>
  <si>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</si>
  <si>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</si>
  <si>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</si>
  <si>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</si>
  <si>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</si>
  <si>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</si>
  <si>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</si>
  <si>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</si>
  <si>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</si>
  <si>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</si>
  <si>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</si>
  <si>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</si>
  <si>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</si>
  <si>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</si>
  <si>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</si>
  <si>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</si>
  <si>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</si>
  <si>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</si>
  <si>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</si>
  <si>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</si>
  <si>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</si>
  <si>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</si>
  <si>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</si>
  <si>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</si>
  <si>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</si>
  <si>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</si>
  <si>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</si>
  <si>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</si>
  <si>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</si>
  <si>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</si>
  <si>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</si>
  <si>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</si>
  <si>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</si>
  <si>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</si>
  <si>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</si>
  <si>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</si>
  <si>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</si>
  <si>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</si>
  <si>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</si>
  <si>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</si>
  <si>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</si>
  <si>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</si>
  <si>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</si>
  <si>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</si>
  <si>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</si>
  <si>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</si>
  <si>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</si>
  <si>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</si>
  <si>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</si>
  <si>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</si>
  <si>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</si>
  <si>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</si>
  <si>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</si>
  <si>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</si>
  <si>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</si>
  <si>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</si>
  <si>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</si>
  <si>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</si>
  <si>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</si>
  <si>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</si>
  <si>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</si>
  <si>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</si>
  <si>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</si>
  <si>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</si>
  <si>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</si>
  <si>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</si>
  <si>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</si>
  <si>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</si>
  <si>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</si>
  <si>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</si>
  <si>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</si>
  <si>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</si>
  <si>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</si>
  <si>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</si>
  <si>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</si>
  <si>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</si>
  <si>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</si>
  <si>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</si>
  <si>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</si>
  <si>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</si>
  <si>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</si>
  <si>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</si>
  <si>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</si>
  <si>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</si>
  <si>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</si>
  <si>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</si>
  <si>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</si>
  <si>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</si>
  <si>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</si>
  <si>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</si>
  <si>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</si>
  <si>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</si>
  <si>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</si>
  <si>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</si>
  <si>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</si>
  <si>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</si>
  <si>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</si>
  <si>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</si>
  <si>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</si>
  <si>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</si>
  <si>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</si>
  <si>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</si>
  <si>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</si>
  <si>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</si>
  <si>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</si>
  <si>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</si>
  <si>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</si>
  <si>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</si>
  <si>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</si>
  <si>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</si>
  <si>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</si>
  <si>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</si>
  <si>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</si>
  <si>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</si>
  <si>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</si>
  <si>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</si>
  <si>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</si>
  <si>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</si>
  <si>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</si>
  <si>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</si>
  <si>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</si>
  <si>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</si>
  <si>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</si>
  <si>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</si>
  <si>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</si>
  <si>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</si>
  <si>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</si>
  <si>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</si>
  <si>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</si>
  <si>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</si>
  <si>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</si>
  <si>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</si>
  <si>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</si>
  <si>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</si>
  <si>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</si>
  <si>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</si>
  <si>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</si>
  <si>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</si>
  <si>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</si>
  <si>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</si>
  <si>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</si>
  <si>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</si>
  <si>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</si>
  <si>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</si>
  <si>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</si>
  <si>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</si>
  <si>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</si>
  <si>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</si>
  <si>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</si>
  <si>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</si>
  <si>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</si>
  <si>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</si>
  <si>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</si>
  <si>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</si>
  <si>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</si>
  <si>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</si>
  <si>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</si>
  <si>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</si>
  <si>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</si>
  <si>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</si>
  <si>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</si>
  <si>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</si>
  <si>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</si>
  <si>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</si>
  <si>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</si>
  <si>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</si>
  <si>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</si>
  <si>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</si>
  <si>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</si>
  <si>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</si>
  <si>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</si>
  <si>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</si>
  <si>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</si>
  <si>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</si>
  <si>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</si>
  <si>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</si>
  <si>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</si>
  <si>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</si>
  <si>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</si>
  <si>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</si>
  <si>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</si>
  <si>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</si>
  <si>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</si>
  <si>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</si>
  <si>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</si>
  <si>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</si>
  <si>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</si>
  <si>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</si>
  <si>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</si>
  <si>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</si>
  <si>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</si>
  <si>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</si>
  <si>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</si>
  <si>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</si>
  <si>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</si>
  <si>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</si>
  <si>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</si>
  <si>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</si>
  <si>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</si>
  <si>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</si>
  <si>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</si>
  <si>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</si>
  <si>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</si>
  <si>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</si>
  <si>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</si>
  <si>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</si>
  <si>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</si>
  <si>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</si>
  <si>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</si>
  <si>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</si>
  <si>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</si>
  <si>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</si>
  <si>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</si>
  <si>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</si>
  <si>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</si>
  <si>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</si>
  <si>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</si>
  <si>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</si>
  <si>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</si>
  <si>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</si>
  <si>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</si>
  <si>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</si>
  <si>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</si>
  <si>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</si>
  <si>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</si>
  <si>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</si>
  <si>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</si>
  <si>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</si>
  <si>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</si>
  <si>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</si>
  <si>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</si>
  <si>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</si>
  <si>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</si>
  <si>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</si>
  <si>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</si>
  <si>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</si>
  <si>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</si>
  <si>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</si>
  <si>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</si>
  <si>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</si>
  <si>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</si>
  <si>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</si>
  <si>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</si>
  <si>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</si>
  <si>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</si>
  <si>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</si>
  <si>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</si>
  <si>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</si>
  <si>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</si>
  <si>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</si>
  <si>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</si>
  <si>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</si>
  <si>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</si>
  <si>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</si>
  <si>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</si>
  <si>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</si>
  <si>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</si>
  <si>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</si>
  <si>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</si>
  <si>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</si>
  <si>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</si>
  <si>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</si>
  <si>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</si>
  <si>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</si>
  <si>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</si>
  <si>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</si>
  <si>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</si>
  <si>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</si>
  <si>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</si>
  <si>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</si>
  <si>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</si>
  <si>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</si>
  <si>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</si>
  <si>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</si>
  <si>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</si>
  <si>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</si>
  <si>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</si>
  <si>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</si>
  <si>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</si>
  <si>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</si>
  <si>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</si>
  <si>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</si>
  <si>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</si>
  <si>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</si>
  <si>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</si>
  <si>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</si>
  <si>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</si>
  <si>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</si>
  <si>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</si>
  <si>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</si>
  <si>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</si>
  <si>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</si>
  <si>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</si>
  <si>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</si>
  <si>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</si>
  <si>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</si>
  <si>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</si>
  <si>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</si>
  <si>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</si>
  <si>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</si>
  <si>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</si>
  <si>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</si>
  <si>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</si>
  <si>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</si>
  <si>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</si>
  <si>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</si>
  <si>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</si>
  <si>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</si>
  <si>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</si>
  <si>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</si>
  <si>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</si>
  <si>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</si>
  <si>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</si>
  <si>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</si>
  <si>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</si>
  <si>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</si>
  <si>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</si>
  <si>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</si>
  <si>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</si>
  <si>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</si>
  <si>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</si>
  <si>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</si>
  <si>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</si>
  <si>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</si>
  <si>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</si>
  <si>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</si>
  <si>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</si>
  <si>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</si>
  <si>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</si>
  <si>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</si>
  <si>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</si>
  <si>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</si>
  <si>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</si>
  <si>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</si>
  <si>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</si>
  <si>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</si>
  <si>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</si>
  <si>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</si>
  <si>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</si>
  <si>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</si>
  <si>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</si>
  <si>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</si>
  <si>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</si>
  <si>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</si>
  <si>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</si>
  <si>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</si>
  <si>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</si>
  <si>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</si>
  <si>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</si>
  <si>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</si>
  <si>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</si>
  <si>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</si>
  <si>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</si>
  <si>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</si>
  <si>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</si>
  <si>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</si>
  <si>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</si>
  <si>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</si>
  <si>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</si>
  <si>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</si>
  <si>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</si>
  <si>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</si>
  <si>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</si>
  <si>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</si>
  <si>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</si>
  <si>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</si>
  <si>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</si>
  <si>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</si>
  <si>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</si>
  <si>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</si>
  <si>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</si>
  <si>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</si>
  <si>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</si>
  <si>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</si>
  <si>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</si>
  <si>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</si>
  <si>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</si>
  <si>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</si>
  <si>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</si>
  <si>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</si>
  <si>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</si>
  <si>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</si>
  <si>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</si>
  <si>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</si>
  <si>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</si>
  <si>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</si>
  <si>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</si>
  <si>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</si>
  <si>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</si>
  <si>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</si>
  <si>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</si>
  <si>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</si>
  <si>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</si>
  <si>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</si>
  <si>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</si>
  <si>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</si>
  <si>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</si>
  <si>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</si>
  <si>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</si>
  <si>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</si>
  <si>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</si>
  <si>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</si>
  <si>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</si>
  <si>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</si>
  <si>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</si>
  <si>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</si>
  <si>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</si>
  <si>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</si>
  <si>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</si>
  <si>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</si>
  <si>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</si>
  <si>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</si>
  <si>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</si>
  <si>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</si>
  <si>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</si>
  <si>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</si>
  <si>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</si>
  <si>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</si>
  <si>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</si>
  <si>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</si>
  <si>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</si>
  <si>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</si>
  <si>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</si>
  <si>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</si>
  <si>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</si>
  <si>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</si>
  <si>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</si>
  <si>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</si>
  <si>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</si>
  <si>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</si>
  <si>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</si>
  <si>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</si>
  <si>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</si>
  <si>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</si>
  <si>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</si>
  <si>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</si>
  <si>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</si>
  <si>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</si>
  <si>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</si>
  <si>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</si>
  <si>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</si>
  <si>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</si>
  <si>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</si>
  <si>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</si>
  <si>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</si>
  <si>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</si>
  <si>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</si>
  <si>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</si>
  <si>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</si>
  <si>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</si>
  <si>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</si>
  <si>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</si>
  <si>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</si>
  <si>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</si>
  <si>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</si>
  <si>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</si>
  <si>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</si>
  <si>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</si>
  <si>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</si>
  <si>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</si>
  <si>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</si>
  <si>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</si>
  <si>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</si>
  <si>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</si>
  <si>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</si>
  <si>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</si>
  <si>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</si>
  <si>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</si>
  <si>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</si>
  <si>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</si>
  <si>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</si>
  <si>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</si>
  <si>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</si>
  <si>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</si>
  <si>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</si>
  <si>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</si>
  <si>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</si>
  <si>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</si>
  <si>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</si>
  <si>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</si>
  <si>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</si>
  <si>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</si>
  <si>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</si>
  <si>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</si>
  <si>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</si>
  <si>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</si>
  <si>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</si>
  <si>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</si>
  <si>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</si>
  <si>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</si>
  <si>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</si>
  <si>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</si>
  <si>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</si>
  <si>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</si>
  <si>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</si>
  <si>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</si>
  <si>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</si>
  <si>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</si>
  <si>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</si>
  <si>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</si>
  <si>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</si>
  <si>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</si>
  <si>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</si>
  <si>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</si>
  <si>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</si>
  <si>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</si>
  <si>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</si>
  <si>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</si>
  <si>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</si>
  <si>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</si>
  <si>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</si>
  <si>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</si>
  <si>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</si>
  <si>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</si>
  <si>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1705-1750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</si>
  <si>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</si>
  <si>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</si>
  <si>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</si>
  <si>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</si>
  <si>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</si>
  <si>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</si>
  <si>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</si>
  <si>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</si>
  <si>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</si>
  <si>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</si>
  <si>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</si>
  <si>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</si>
  <si>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</si>
  <si>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1410-1480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</si>
  <si>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</si>
  <si>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</si>
  <si>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</si>
  <si>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</si>
  <si>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</si>
  <si>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</si>
  <si>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</si>
  <si>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</si>
  <si>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</si>
  <si>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</si>
  <si>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</si>
  <si>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</si>
  <si>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</si>
  <si>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</si>
  <si>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</si>
  <si>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</si>
  <si>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</si>
  <si>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</si>
  <si>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</si>
  <si>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</si>
  <si>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</si>
  <si>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</si>
  <si>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</si>
  <si>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</si>
  <si>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</si>
  <si>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</si>
  <si>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</si>
  <si>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</si>
  <si>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</si>
  <si>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445-455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</si>
  <si>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</si>
  <si>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</si>
  <si>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</si>
  <si>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</si>
  <si>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</si>
  <si>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</si>
  <si>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</si>
  <si>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</si>
  <si>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</si>
  <si>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</si>
  <si>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</si>
  <si>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</si>
  <si>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</si>
  <si>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</si>
  <si>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</si>
  <si>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</si>
  <si>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</si>
  <si>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</si>
  <si>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</si>
  <si>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</si>
  <si>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</si>
  <si>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</si>
  <si>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</si>
  <si>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</si>
  <si>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</si>
  <si>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</si>
  <si>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</si>
  <si>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</si>
  <si>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</si>
  <si>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</si>
  <si>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</si>
  <si>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</si>
  <si>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</si>
  <si>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</si>
  <si>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</si>
  <si>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</si>
  <si>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</si>
  <si>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</si>
  <si>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</si>
  <si>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</si>
  <si>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RGRL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</si>
  <si>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</si>
  <si>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</si>
  <si>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</si>
  <si>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</si>
  <si>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</si>
  <si>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</si>
  <si>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</si>
  <si>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</si>
  <si>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</si>
  <si>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</si>
  <si>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</si>
  <si>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</si>
  <si>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</si>
  <si>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</si>
  <si>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</si>
  <si>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</si>
  <si>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</si>
  <si>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</si>
  <si>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</si>
  <si>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</si>
  <si>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</si>
  <si>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</si>
  <si>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</si>
  <si>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</si>
  <si>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</si>
  <si>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</si>
  <si>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</si>
  <si>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</si>
  <si>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RDS CORPORATE SERVICES PRIVATE LIMITED</t>
  </si>
  <si>
    <t>DLINKINDIA</t>
  </si>
  <si>
    <t>D-Link India Ltd</t>
  </si>
  <si>
    <t>GRAVITON RESEARCH CAPITAL LLP</t>
  </si>
  <si>
    <t>QE SECURITIES LLP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</si>
  <si>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</si>
  <si>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</si>
  <si>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</si>
  <si>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</si>
  <si>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</si>
  <si>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</si>
  <si>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</si>
  <si>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</si>
  <si>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</si>
  <si>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</si>
  <si>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</si>
  <si>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</si>
  <si>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</si>
  <si>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</si>
  <si>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</si>
  <si>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</si>
  <si>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</si>
  <si>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</si>
  <si>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</si>
  <si>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</si>
  <si>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</si>
  <si>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</si>
  <si>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</si>
  <si>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KAUSHAL HITESHBHAI PARIKH</t>
  </si>
  <si>
    <t>DYCL</t>
  </si>
  <si>
    <t>Dynamic Cables Limited</t>
  </si>
  <si>
    <t>440-460</t>
  </si>
  <si>
    <t>FINNIFTY 21250 CE 14 MAY</t>
  </si>
  <si>
    <t>1127-1130</t>
  </si>
  <si>
    <t>NIFTY MAY FUT</t>
  </si>
  <si>
    <t>NIFTY 22300 CE 16-MAY</t>
  </si>
  <si>
    <t>Profit of Rs.108.5/-</t>
  </si>
  <si>
    <t>480-490</t>
  </si>
  <si>
    <t>Profit of Rs.14.5/-</t>
  </si>
  <si>
    <t>SANTOSH KUMAR KUSHAWAHA</t>
  </si>
  <si>
    <t>JAI VINAYAK SECURITIES</t>
  </si>
  <si>
    <t>FTL</t>
  </si>
  <si>
    <t>JIGNESH AMRUTLAL THOBHANI</t>
  </si>
  <si>
    <t>AMRUTLAL GORDHANDAS THOBHANI</t>
  </si>
  <si>
    <t>STCI PRIMARY DEALER LIMITED</t>
  </si>
  <si>
    <t>GREEN PEAKS ENTERPRISES LLP</t>
  </si>
  <si>
    <t>NAVKAR</t>
  </si>
  <si>
    <t>NETLINK</t>
  </si>
  <si>
    <t>MANGALBHAI SHANABHAI BARIYA</t>
  </si>
  <si>
    <t>SRDAPRT</t>
  </si>
  <si>
    <t>RACHEL SAGAR DOSHI</t>
  </si>
  <si>
    <t>MILIND MADHANI SECURITIES PRIVATE LIMITED</t>
  </si>
  <si>
    <t>KALPANA MADHANI SECURITIES PRIVATE LIMITED</t>
  </si>
  <si>
    <t>TTIL</t>
  </si>
  <si>
    <t>ADAN TRADERS LLP</t>
  </si>
  <si>
    <t>MANSI SHARE AND STOCK ADVISORS PVT LTD</t>
  </si>
  <si>
    <t>HINDMOTORS</t>
  </si>
  <si>
    <t>Hindustan Motors Limited</t>
  </si>
  <si>
    <t>SAHASTRAA ADVISORS PRIVATE LIMITED</t>
  </si>
  <si>
    <t>PENINLAND</t>
  </si>
  <si>
    <t>Peninsula Land Limited</t>
  </si>
  <si>
    <t>CRONY VYAPAR PVT LTD</t>
  </si>
  <si>
    <t>PRESSTONIC</t>
  </si>
  <si>
    <t>Presstonic Engineering L</t>
  </si>
  <si>
    <t>WINSOL</t>
  </si>
  <si>
    <t>Winsol Engineers Limited</t>
  </si>
  <si>
    <t>TOPGAIN FINANCE PRIVATE LIMITED</t>
  </si>
  <si>
    <t>SUMEETINDS</t>
  </si>
  <si>
    <t>Sumeet Ind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</si>
  <si>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</si>
  <si>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</si>
  <si>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</si>
  <si>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</si>
  <si>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</si>
  <si>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</si>
  <si>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</si>
  <si>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</si>
  <si>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</si>
  <si>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</si>
  <si>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</si>
  <si>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</si>
  <si>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</si>
  <si>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</si>
  <si>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</si>
  <si>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</si>
  <si>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</si>
  <si>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CHANDRIMA</t>
  </si>
  <si>
    <t>SONALBEN RANAJITBHAI MISTRI</t>
  </si>
  <si>
    <t>ANILKUMAR</t>
  </si>
  <si>
    <t>DECIPHER</t>
  </si>
  <si>
    <t>RAJESH MANUBHAI SHAH</t>
  </si>
  <si>
    <t>SETU SECURITIES PVT. LTD.</t>
  </si>
  <si>
    <t>KAMAL KUMAR JALAN SEC. PVT. LTD</t>
  </si>
  <si>
    <t>FABINO</t>
  </si>
  <si>
    <t>SHWETA MALHOTRA</t>
  </si>
  <si>
    <t>DRISHTI SHARES &amp; INVESTMENTS PRIVATE LIMITED</t>
  </si>
  <si>
    <t>MANSI SHARE &amp; STOCK ADVISORS PRIVATE LIMITED</t>
  </si>
  <si>
    <t>STOCK VERTEX VENTURES</t>
  </si>
  <si>
    <t>GANONPRO</t>
  </si>
  <si>
    <t>VISHAL VIJ</t>
  </si>
  <si>
    <t>GCONNECT</t>
  </si>
  <si>
    <t>VAXFAB ENTERPRISES LIMITED</t>
  </si>
  <si>
    <t>GENNEX</t>
  </si>
  <si>
    <t>MARYADA BARTER PRIVATE LIMITED</t>
  </si>
  <si>
    <t>RIDHI SIDHI DISTRIBUTORS PVT. LTD.</t>
  </si>
  <si>
    <t>GOLKONDA</t>
  </si>
  <si>
    <t>TINA JAIN</t>
  </si>
  <si>
    <t>MIKY KIRTIKUMAR SHAH</t>
  </si>
  <si>
    <t>GOLAM MEHEBUB KHAN</t>
  </si>
  <si>
    <t>PRASHIL SANJAY SHAH</t>
  </si>
  <si>
    <t>NOBLE POLYMERS LIMITED NOBLE</t>
  </si>
  <si>
    <t>SANYUKTABEN SURYAKANT MEHTA</t>
  </si>
  <si>
    <t>SHUBHAM ASHOKBHAI PATEL</t>
  </si>
  <si>
    <t>NIKHIL RAJESH SINGH</t>
  </si>
  <si>
    <t>INDRENEW</t>
  </si>
  <si>
    <t>KONNDOR</t>
  </si>
  <si>
    <t>DEVKANT SYNTHETICS INDIA PRIVATE LIMITED</t>
  </si>
  <si>
    <t>KADOLI INVESTMENT P LTD</t>
  </si>
  <si>
    <t>LLFICL</t>
  </si>
  <si>
    <t>PUSHKAR VINAYAK DATE</t>
  </si>
  <si>
    <t>MAHACORP</t>
  </si>
  <si>
    <t>ANKIT MAHENDRABHAI PARLESHA</t>
  </si>
  <si>
    <t>MRP</t>
  </si>
  <si>
    <t>VICCO PRODUCTS BOMBAY PVT LTD</t>
  </si>
  <si>
    <t>MOONLIGHT MULTITRADE LLP</t>
  </si>
  <si>
    <t>NBFOOT</t>
  </si>
  <si>
    <t>LEMON MANAGEMENT CONSULTANCY PRIVATE LIMITED</t>
  </si>
  <si>
    <t>JAYVILASKATE</t>
  </si>
  <si>
    <t>OMNIPOTENT</t>
  </si>
  <si>
    <t>ANUP KUMAR RATHI</t>
  </si>
  <si>
    <t>OSIAJEE</t>
  </si>
  <si>
    <t>REEMA SAROYA</t>
  </si>
  <si>
    <t>SAWABUSI</t>
  </si>
  <si>
    <t>RATHOD MANOJ CHHAGANLAL HUF</t>
  </si>
  <si>
    <t>SAGAR RAJESHBHAI JHAVERI</t>
  </si>
  <si>
    <t>CAMELLIA TRADEX PRIVATE LIMITED</t>
  </si>
  <si>
    <t>SONALIS</t>
  </si>
  <si>
    <t>KALPALABDHI SECURITIES PRIVATE LIMITED</t>
  </si>
  <si>
    <t>KANTA DEVI SAMDARIA</t>
  </si>
  <si>
    <t>STAL</t>
  </si>
  <si>
    <t>STARLITE</t>
  </si>
  <si>
    <t>JINAL SAMIR SHAH</t>
  </si>
  <si>
    <t>CAPRI FINSERV ADVISORS LLP</t>
  </si>
  <si>
    <t>SUUMAYA</t>
  </si>
  <si>
    <t>HARESH CHIMANLAL BHATT</t>
  </si>
  <si>
    <t>RESHMA GAURANGBHAI NATHVANI</t>
  </si>
  <si>
    <t>IRIS COMPUTERS LIMITED</t>
  </si>
  <si>
    <t>TGIF</t>
  </si>
  <si>
    <t>PANKAJBAFNA</t>
  </si>
  <si>
    <t>TITANIN</t>
  </si>
  <si>
    <t>SABRIYA FISHERIES LLP</t>
  </si>
  <si>
    <t>VIVAA</t>
  </si>
  <si>
    <t>MANJU DEVI</t>
  </si>
  <si>
    <t>ASNANI STOCK BROKER PRIVATE LIMITED</t>
  </si>
  <si>
    <t>AADHARHFC</t>
  </si>
  <si>
    <t>Aadhar Housing Finance L</t>
  </si>
  <si>
    <t>AKASH BHANSHALI</t>
  </si>
  <si>
    <t>BLUE DAIMOND PROPERTIES PRIVATE LIMITED</t>
  </si>
  <si>
    <t>ALMONDZ</t>
  </si>
  <si>
    <t>Almondz Global Securities</t>
  </si>
  <si>
    <t>MANGALA SUBHASH RATHOD</t>
  </si>
  <si>
    <t>SUBHASH PHOOTARMAL RATHOD</t>
  </si>
  <si>
    <t>ASALCBR</t>
  </si>
  <si>
    <t>Asso Alcohols &amp; Brew Ltd</t>
  </si>
  <si>
    <t>ASPIRE</t>
  </si>
  <si>
    <t>Aspire &amp; Innovative Adv L</t>
  </si>
  <si>
    <t>ARUNA AGARWAL</t>
  </si>
  <si>
    <t>BOMDYEING</t>
  </si>
  <si>
    <t>Bombay Dyeing &amp; Mfg Co.</t>
  </si>
  <si>
    <t>Cipla Ltd</t>
  </si>
  <si>
    <t>ICICI PRUDENTIAL MUTUAL FUND</t>
  </si>
  <si>
    <t>MICROCURVES TRADING PRIVATE LIMITED</t>
  </si>
  <si>
    <t>AAKRAYA RESEARCH LLP</t>
  </si>
  <si>
    <t>MOS</t>
  </si>
  <si>
    <t>Mos Utility Limited</t>
  </si>
  <si>
    <t>SKSE SECURITIES LTD</t>
  </si>
  <si>
    <t>SUMICKSHA BANSAL</t>
  </si>
  <si>
    <t>SANG-RE</t>
  </si>
  <si>
    <t>Sanginita Chemicals Ltd</t>
  </si>
  <si>
    <t>SRESTHA FINVEST LIMITED</t>
  </si>
  <si>
    <t>SILKFLEX</t>
  </si>
  <si>
    <t>Silkflex Polymers India L</t>
  </si>
  <si>
    <t>KOKILABEN KIRITBHAI SHAH</t>
  </si>
  <si>
    <t>PALANIAPPAN MEYYAPPAN</t>
  </si>
  <si>
    <t>HEEMA BIPIN SHAH</t>
  </si>
  <si>
    <t>CAIFU INVESTMENT ADVISORY LLP</t>
  </si>
  <si>
    <t>SLONE</t>
  </si>
  <si>
    <t>Slone Infosystems Limited</t>
  </si>
  <si>
    <t>EVERMORE SHARE BROKING PRIVATE LIMITED</t>
  </si>
  <si>
    <t>SUNREST</t>
  </si>
  <si>
    <t>Sunrest Lifescience Ltd</t>
  </si>
  <si>
    <t>TARMAT</t>
  </si>
  <si>
    <t>Tarmat Limited</t>
  </si>
  <si>
    <t>SETU SECURITIES PVT LTD</t>
  </si>
  <si>
    <t>TBOTEK</t>
  </si>
  <si>
    <t>TBO Tek Limited</t>
  </si>
  <si>
    <t>NORGES BANK ON ACCOUNT OF THE GOVERNMENT PENSION FUND GLOBAL</t>
  </si>
  <si>
    <t>VALUEQUEST INVESTMENT ADVISORS PRIVATE LIMITED</t>
  </si>
  <si>
    <t>GOLDMAN SACHS FDS GOLDMAN SACHS INDIA EQ PORTFOLIO</t>
  </si>
  <si>
    <t>NOMURA FUNDS IRELAND PLC NOMURA FUNDS IRELAND INDIA EQUITY FUND</t>
  </si>
  <si>
    <t>VIKASLIFE</t>
  </si>
  <si>
    <t>Vikas Lifecare Limited</t>
  </si>
  <si>
    <t>ANKITA VISHAL SHAH</t>
  </si>
  <si>
    <t>PARMEET KAUR</t>
  </si>
  <si>
    <t>VEENA GASES &amp; CHEMICALS PRIVATE LIMITED</t>
  </si>
  <si>
    <t>SAMINA HAMIED</t>
  </si>
  <si>
    <t>SHIRIN HAMIED</t>
  </si>
  <si>
    <t>RUMANA HAMIED</t>
  </si>
  <si>
    <t>KEL</t>
  </si>
  <si>
    <t>Kundan Edifice Limited</t>
  </si>
  <si>
    <t>HARISH KUMAR GUPTA</t>
  </si>
  <si>
    <t>RADIOWALLA</t>
  </si>
  <si>
    <t>Radiowalla Network Ltd</t>
  </si>
  <si>
    <t>PRABHAT FINANCIAL SERVICES LIMITED</t>
  </si>
  <si>
    <t>RATNAVEER</t>
  </si>
  <si>
    <t>Ratnaveer Precision Eng L</t>
  </si>
  <si>
    <t>VIVEK MEHROTRA</t>
  </si>
  <si>
    <t>SANGINITA INDUSTRIES LLP</t>
  </si>
  <si>
    <t>STCI PRIMARY DELAER LTD</t>
  </si>
  <si>
    <t>JITENDRA MULARAM CHOUDHARY</t>
  </si>
  <si>
    <t>PROFIN COMMODITIES PRIVATE LIMITED</t>
  </si>
  <si>
    <t>SHRENI CONSTRUCTION PRIVATE LIMITED .</t>
  </si>
  <si>
    <t>ARYA FIN-TRADE SERVICES (INDIA) PVT. LTD</t>
  </si>
  <si>
    <t>JAINAM BROKING LIMITED</t>
  </si>
  <si>
    <t>JALIYAN COMMODITY</t>
  </si>
  <si>
    <t>Profit of Rs.19/-</t>
  </si>
  <si>
    <t>H</t>
  </si>
  <si>
    <t>K</t>
  </si>
  <si>
    <t>N</t>
  </si>
  <si>
    <t>V</t>
  </si>
  <si>
    <t>J</t>
  </si>
  <si>
    <t>R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</si>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</sst>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8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6" t="s">
        <v>20</v>
      </c>
      <c r="F9" s="26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6"/>
      <c r="N9" s="27"/>
      <c r="O9" s="27"/>
      <c r="P9" s="27"/>
    </row>
    <row r="10" spans="1:16" ht="38.25">
      <c r="A10" s="381"/>
      <c r="B10" s="383"/>
      <c r="C10" s="383"/>
      <c r="D10" s="383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832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22287.05</v>
      </c>
      <c r="F11" s="204">
        <v>22291.166666666668</v>
      </c>
      <c r="G11" s="203">
        <v>22206.883333333335</v>
      </c>
      <c r="H11" s="203">
        <v>22126.716666666667</v>
      </c>
      <c r="I11" s="203">
        <v>22042.433333333334</v>
      </c>
      <c r="J11" s="203">
        <v>22371.333333333336</v>
      </c>
      <c r="K11" s="203">
        <v>22455.616666666669</v>
      </c>
      <c r="L11" s="203">
        <v>22535.783333333336</v>
      </c>
      <c r="M11" s="202">
        <v>22375.45</v>
      </c>
      <c r="N11" s="202">
        <v>22211</v>
      </c>
      <c r="O11" s="202">
        <v>15013825</v>
      </c>
      <c r="P11" s="205">
        <v>-9.9703099731124744E-3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47908.55</v>
      </c>
      <c r="F12" s="204">
        <v>47928.233333333337</v>
      </c>
      <c r="G12" s="203">
        <v>47711.316666666673</v>
      </c>
      <c r="H12" s="203">
        <v>47514.083333333336</v>
      </c>
      <c r="I12" s="203">
        <v>47297.166666666672</v>
      </c>
      <c r="J12" s="203">
        <v>48125.466666666674</v>
      </c>
      <c r="K12" s="203">
        <v>48342.383333333331</v>
      </c>
      <c r="L12" s="203">
        <v>48539.616666666676</v>
      </c>
      <c r="M12" s="202">
        <v>48145.15</v>
      </c>
      <c r="N12" s="202">
        <v>47731</v>
      </c>
      <c r="O12" s="202">
        <v>2890215</v>
      </c>
      <c r="P12" s="205">
        <v>5.3488829839582717E-2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21289.1</v>
      </c>
      <c r="F13" s="217">
        <v>21295.45</v>
      </c>
      <c r="G13" s="219">
        <v>21214.800000000003</v>
      </c>
      <c r="H13" s="219">
        <v>21140.500000000004</v>
      </c>
      <c r="I13" s="219">
        <v>21059.850000000006</v>
      </c>
      <c r="J13" s="219">
        <v>21369.75</v>
      </c>
      <c r="K13" s="219">
        <v>21450.400000000001</v>
      </c>
      <c r="L13" s="219">
        <v>21524.699999999997</v>
      </c>
      <c r="M13" s="220">
        <v>21376.1</v>
      </c>
      <c r="N13" s="220">
        <v>21221.15</v>
      </c>
      <c r="O13" s="220">
        <v>94235</v>
      </c>
      <c r="P13" s="221">
        <v>0.21554337310544985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11188.75</v>
      </c>
      <c r="F14" s="217">
        <v>11167.916666666666</v>
      </c>
      <c r="G14" s="219">
        <v>11137.033333333333</v>
      </c>
      <c r="H14" s="219">
        <v>11085.316666666668</v>
      </c>
      <c r="I14" s="219">
        <v>11054.433333333334</v>
      </c>
      <c r="J14" s="219">
        <v>11219.633333333331</v>
      </c>
      <c r="K14" s="219">
        <v>11250.516666666666</v>
      </c>
      <c r="L14" s="219">
        <v>11302.23333333333</v>
      </c>
      <c r="M14" s="220">
        <v>11198.8</v>
      </c>
      <c r="N14" s="220">
        <v>11116.2</v>
      </c>
      <c r="O14" s="220">
        <v>2124825</v>
      </c>
      <c r="P14" s="221">
        <v>1.2785986653956149E-2</v>
      </c>
    </row>
    <row r="15" spans="1:16" ht="12.75" customHeight="1">
      <c r="A15" s="213">
        <v>5</v>
      </c>
      <c r="B15" s="225" t="s">
        <v>882</v>
      </c>
      <c r="C15" s="217" t="s">
        <v>39</v>
      </c>
      <c r="D15" s="218">
        <v>45442</v>
      </c>
      <c r="E15" s="217">
        <v>623.6</v>
      </c>
      <c r="F15" s="217">
        <v>633.61666666666667</v>
      </c>
      <c r="G15" s="219">
        <v>610.98333333333335</v>
      </c>
      <c r="H15" s="219">
        <v>598.36666666666667</v>
      </c>
      <c r="I15" s="219">
        <v>575.73333333333335</v>
      </c>
      <c r="J15" s="219">
        <v>646.23333333333335</v>
      </c>
      <c r="K15" s="219">
        <v>668.86666666666679</v>
      </c>
      <c r="L15" s="219">
        <v>681.48333333333335</v>
      </c>
      <c r="M15" s="220">
        <v>656.25</v>
      </c>
      <c r="N15" s="220">
        <v>621</v>
      </c>
      <c r="O15" s="220">
        <v>13132000</v>
      </c>
      <c r="P15" s="221">
        <v>-6.1195310265942236E-2</v>
      </c>
    </row>
    <row r="16" spans="1:16" ht="12.75" customHeight="1">
      <c r="A16" s="213">
        <v>6</v>
      </c>
      <c r="B16" s="225" t="s">
        <v>40</v>
      </c>
      <c r="C16" s="222" t="s">
        <v>41</v>
      </c>
      <c r="D16" s="218">
        <v>45442</v>
      </c>
      <c r="E16" s="217">
        <v>8097.65</v>
      </c>
      <c r="F16" s="217">
        <v>8078.2</v>
      </c>
      <c r="G16" s="219">
        <v>8003.95</v>
      </c>
      <c r="H16" s="219">
        <v>7910.25</v>
      </c>
      <c r="I16" s="219">
        <v>7836</v>
      </c>
      <c r="J16" s="219">
        <v>8171.9</v>
      </c>
      <c r="K16" s="219">
        <v>8246.15</v>
      </c>
      <c r="L16" s="219">
        <v>8339.8499999999985</v>
      </c>
      <c r="M16" s="220">
        <v>8152.45</v>
      </c>
      <c r="N16" s="220">
        <v>7984.5</v>
      </c>
      <c r="O16" s="220">
        <v>1404000</v>
      </c>
      <c r="P16" s="221">
        <v>3.3946757191352511E-3</v>
      </c>
    </row>
    <row r="17" spans="1:16" ht="12.75" customHeight="1">
      <c r="A17" s="213">
        <v>7</v>
      </c>
      <c r="B17" s="225" t="s">
        <v>42</v>
      </c>
      <c r="C17" s="222" t="s">
        <v>43</v>
      </c>
      <c r="D17" s="218">
        <v>45442</v>
      </c>
      <c r="E17" s="217">
        <v>26516.1</v>
      </c>
      <c r="F17" s="217">
        <v>26656.95</v>
      </c>
      <c r="G17" s="219">
        <v>26323.800000000003</v>
      </c>
      <c r="H17" s="219">
        <v>26131.500000000004</v>
      </c>
      <c r="I17" s="219">
        <v>25798.350000000006</v>
      </c>
      <c r="J17" s="219">
        <v>26849.25</v>
      </c>
      <c r="K17" s="219">
        <v>27182.400000000001</v>
      </c>
      <c r="L17" s="219">
        <v>27374.699999999997</v>
      </c>
      <c r="M17" s="220">
        <v>26990.1</v>
      </c>
      <c r="N17" s="220">
        <v>26464.65</v>
      </c>
      <c r="O17" s="220">
        <v>165200</v>
      </c>
      <c r="P17" s="221">
        <v>5.4777845404747416E-3</v>
      </c>
    </row>
    <row r="18" spans="1:16" ht="12.75" customHeight="1">
      <c r="A18" s="213">
        <v>8</v>
      </c>
      <c r="B18" s="225" t="s">
        <v>66</v>
      </c>
      <c r="C18" s="223" t="s">
        <v>44</v>
      </c>
      <c r="D18" s="218">
        <v>45442</v>
      </c>
      <c r="E18" s="217">
        <v>221.4</v>
      </c>
      <c r="F18" s="217">
        <v>222.5</v>
      </c>
      <c r="G18" s="219">
        <v>219.6</v>
      </c>
      <c r="H18" s="219">
        <v>217.79999999999998</v>
      </c>
      <c r="I18" s="219">
        <v>214.89999999999998</v>
      </c>
      <c r="J18" s="219">
        <v>224.3</v>
      </c>
      <c r="K18" s="219">
        <v>227.2</v>
      </c>
      <c r="L18" s="219">
        <v>229.00000000000003</v>
      </c>
      <c r="M18" s="220">
        <v>225.4</v>
      </c>
      <c r="N18" s="220">
        <v>220.7</v>
      </c>
      <c r="O18" s="220">
        <v>70302600</v>
      </c>
      <c r="P18" s="221">
        <v>-5.4239877769289534E-3</v>
      </c>
    </row>
    <row r="19" spans="1:16" ht="12.75" customHeight="1">
      <c r="A19" s="213">
        <v>9</v>
      </c>
      <c r="B19" s="225" t="s">
        <v>45</v>
      </c>
      <c r="C19" s="220" t="s">
        <v>46</v>
      </c>
      <c r="D19" s="218">
        <v>45442</v>
      </c>
      <c r="E19" s="217">
        <v>263.60000000000002</v>
      </c>
      <c r="F19" s="217">
        <v>263.68333333333334</v>
      </c>
      <c r="G19" s="219">
        <v>259.76666666666665</v>
      </c>
      <c r="H19" s="219">
        <v>255.93333333333334</v>
      </c>
      <c r="I19" s="219">
        <v>252.01666666666665</v>
      </c>
      <c r="J19" s="219">
        <v>267.51666666666665</v>
      </c>
      <c r="K19" s="219">
        <v>271.43333333333328</v>
      </c>
      <c r="L19" s="219">
        <v>275.26666666666665</v>
      </c>
      <c r="M19" s="220">
        <v>267.60000000000002</v>
      </c>
      <c r="N19" s="220">
        <v>259.85000000000002</v>
      </c>
      <c r="O19" s="220">
        <v>40250600</v>
      </c>
      <c r="P19" s="221">
        <v>1.3884340821271858E-2</v>
      </c>
    </row>
    <row r="20" spans="1:16" ht="12.75" customHeight="1">
      <c r="A20" s="213">
        <v>10</v>
      </c>
      <c r="B20" s="225" t="s">
        <v>47</v>
      </c>
      <c r="C20" s="217" t="s">
        <v>48</v>
      </c>
      <c r="D20" s="218">
        <v>45442</v>
      </c>
      <c r="E20" s="217">
        <v>2494.25</v>
      </c>
      <c r="F20" s="217">
        <v>2484.5333333333333</v>
      </c>
      <c r="G20" s="219">
        <v>2461.8166666666666</v>
      </c>
      <c r="H20" s="219">
        <v>2429.3833333333332</v>
      </c>
      <c r="I20" s="219">
        <v>2406.6666666666665</v>
      </c>
      <c r="J20" s="219">
        <v>2516.9666666666667</v>
      </c>
      <c r="K20" s="219">
        <v>2539.6833333333329</v>
      </c>
      <c r="L20" s="219">
        <v>2572.1166666666668</v>
      </c>
      <c r="M20" s="220">
        <v>2507.25</v>
      </c>
      <c r="N20" s="220">
        <v>2452.1</v>
      </c>
      <c r="O20" s="220">
        <v>5337900</v>
      </c>
      <c r="P20" s="221">
        <v>-2.7013725597418933E-2</v>
      </c>
    </row>
    <row r="21" spans="1:16" ht="12.75" customHeight="1">
      <c r="A21" s="213">
        <v>11</v>
      </c>
      <c r="B21" s="225" t="s">
        <v>115</v>
      </c>
      <c r="C21" s="217" t="s">
        <v>49</v>
      </c>
      <c r="D21" s="218">
        <v>45442</v>
      </c>
      <c r="E21" s="217">
        <v>3059.8</v>
      </c>
      <c r="F21" s="217">
        <v>3081.2333333333336</v>
      </c>
      <c r="G21" s="219">
        <v>3029.4666666666672</v>
      </c>
      <c r="H21" s="219">
        <v>2999.1333333333337</v>
      </c>
      <c r="I21" s="219">
        <v>2947.3666666666672</v>
      </c>
      <c r="J21" s="219">
        <v>3111.5666666666671</v>
      </c>
      <c r="K21" s="219">
        <v>3163.3333333333335</v>
      </c>
      <c r="L21" s="219">
        <v>3193.666666666667</v>
      </c>
      <c r="M21" s="220">
        <v>3133</v>
      </c>
      <c r="N21" s="220">
        <v>3050.9</v>
      </c>
      <c r="O21" s="220">
        <v>14230800</v>
      </c>
      <c r="P21" s="221">
        <v>-6.4094507980394623E-3</v>
      </c>
    </row>
    <row r="22" spans="1:16" ht="12.75" customHeight="1">
      <c r="A22" s="213">
        <v>12</v>
      </c>
      <c r="B22" s="225" t="s">
        <v>115</v>
      </c>
      <c r="C22" s="217" t="s">
        <v>50</v>
      </c>
      <c r="D22" s="218">
        <v>45442</v>
      </c>
      <c r="E22" s="217">
        <v>1340.7</v>
      </c>
      <c r="F22" s="217">
        <v>1345.6</v>
      </c>
      <c r="G22" s="219">
        <v>1330.6999999999998</v>
      </c>
      <c r="H22" s="219">
        <v>1320.6999999999998</v>
      </c>
      <c r="I22" s="219">
        <v>1305.7999999999997</v>
      </c>
      <c r="J22" s="219">
        <v>1355.6</v>
      </c>
      <c r="K22" s="219">
        <v>1370.5</v>
      </c>
      <c r="L22" s="219">
        <v>1380.5</v>
      </c>
      <c r="M22" s="220">
        <v>1360.5</v>
      </c>
      <c r="N22" s="220">
        <v>1335.6</v>
      </c>
      <c r="O22" s="220">
        <v>36628800</v>
      </c>
      <c r="P22" s="221">
        <v>-4.7711686646161868E-3</v>
      </c>
    </row>
    <row r="23" spans="1:16" ht="12.75" customHeight="1">
      <c r="A23" s="213">
        <v>13</v>
      </c>
      <c r="B23" s="225" t="s">
        <v>42</v>
      </c>
      <c r="C23" s="217" t="s">
        <v>51</v>
      </c>
      <c r="D23" s="218">
        <v>45442</v>
      </c>
      <c r="E23" s="217">
        <v>5272.1</v>
      </c>
      <c r="F23" s="217">
        <v>5275.3</v>
      </c>
      <c r="G23" s="219">
        <v>5210.7000000000007</v>
      </c>
      <c r="H23" s="219">
        <v>5149.3</v>
      </c>
      <c r="I23" s="219">
        <v>5084.7000000000007</v>
      </c>
      <c r="J23" s="219">
        <v>5336.7000000000007</v>
      </c>
      <c r="K23" s="219">
        <v>5401.3000000000011</v>
      </c>
      <c r="L23" s="219">
        <v>5462.7000000000007</v>
      </c>
      <c r="M23" s="220">
        <v>5339.9</v>
      </c>
      <c r="N23" s="220">
        <v>5213.8999999999996</v>
      </c>
      <c r="O23" s="220">
        <v>1227000</v>
      </c>
      <c r="P23" s="221">
        <v>7.5466736786747299E-2</v>
      </c>
    </row>
    <row r="24" spans="1:16" ht="12.75" customHeight="1">
      <c r="A24" s="213">
        <v>14</v>
      </c>
      <c r="B24" s="225" t="s">
        <v>47</v>
      </c>
      <c r="C24" s="217" t="s">
        <v>52</v>
      </c>
      <c r="D24" s="218">
        <v>45442</v>
      </c>
      <c r="E24" s="217">
        <v>614.9</v>
      </c>
      <c r="F24" s="217">
        <v>615.33333333333337</v>
      </c>
      <c r="G24" s="219">
        <v>610.7166666666667</v>
      </c>
      <c r="H24" s="219">
        <v>606.5333333333333</v>
      </c>
      <c r="I24" s="219">
        <v>601.91666666666663</v>
      </c>
      <c r="J24" s="219">
        <v>619.51666666666677</v>
      </c>
      <c r="K24" s="219">
        <v>624.13333333333333</v>
      </c>
      <c r="L24" s="219">
        <v>628.31666666666683</v>
      </c>
      <c r="M24" s="220">
        <v>619.95000000000005</v>
      </c>
      <c r="N24" s="220">
        <v>611.15</v>
      </c>
      <c r="O24" s="220">
        <v>40880700</v>
      </c>
      <c r="P24" s="221">
        <v>-1.060771073840122E-2</v>
      </c>
    </row>
    <row r="25" spans="1:16" ht="12.75" customHeight="1">
      <c r="A25" s="213">
        <v>15</v>
      </c>
      <c r="B25" s="225" t="s">
        <v>42</v>
      </c>
      <c r="C25" s="217" t="s">
        <v>53</v>
      </c>
      <c r="D25" s="218">
        <v>45442</v>
      </c>
      <c r="E25" s="217">
        <v>5859.2</v>
      </c>
      <c r="F25" s="217">
        <v>5868.5333333333328</v>
      </c>
      <c r="G25" s="219">
        <v>5834.8166666666657</v>
      </c>
      <c r="H25" s="219">
        <v>5810.4333333333325</v>
      </c>
      <c r="I25" s="219">
        <v>5776.7166666666653</v>
      </c>
      <c r="J25" s="219">
        <v>5892.9166666666661</v>
      </c>
      <c r="K25" s="219">
        <v>5926.6333333333332</v>
      </c>
      <c r="L25" s="219">
        <v>5951.0166666666664</v>
      </c>
      <c r="M25" s="220">
        <v>5902.25</v>
      </c>
      <c r="N25" s="220">
        <v>5844.15</v>
      </c>
      <c r="O25" s="220">
        <v>2043750</v>
      </c>
      <c r="P25" s="221">
        <v>-1.4169430208019295E-2</v>
      </c>
    </row>
    <row r="26" spans="1:16" ht="12.75" customHeight="1">
      <c r="A26" s="213">
        <v>16</v>
      </c>
      <c r="B26" s="225" t="s">
        <v>54</v>
      </c>
      <c r="C26" s="217" t="s">
        <v>55</v>
      </c>
      <c r="D26" s="218">
        <v>45442</v>
      </c>
      <c r="E26" s="217">
        <v>476.45</v>
      </c>
      <c r="F26" s="217">
        <v>472.7166666666667</v>
      </c>
      <c r="G26" s="219">
        <v>460.88333333333338</v>
      </c>
      <c r="H26" s="219">
        <v>445.31666666666666</v>
      </c>
      <c r="I26" s="219">
        <v>433.48333333333335</v>
      </c>
      <c r="J26" s="219">
        <v>488.28333333333342</v>
      </c>
      <c r="K26" s="219">
        <v>500.11666666666667</v>
      </c>
      <c r="L26" s="219">
        <v>515.68333333333339</v>
      </c>
      <c r="M26" s="220">
        <v>484.55</v>
      </c>
      <c r="N26" s="220">
        <v>457.15</v>
      </c>
      <c r="O26" s="220">
        <v>13866900</v>
      </c>
      <c r="P26" s="221">
        <v>-9.5920349684312772E-3</v>
      </c>
    </row>
    <row r="27" spans="1:16" ht="12.75" customHeight="1">
      <c r="A27" s="213">
        <v>17</v>
      </c>
      <c r="B27" s="225" t="s">
        <v>54</v>
      </c>
      <c r="C27" s="217" t="s">
        <v>56</v>
      </c>
      <c r="D27" s="218">
        <v>45442</v>
      </c>
      <c r="E27" s="217">
        <v>202.45</v>
      </c>
      <c r="F27" s="217">
        <v>203.5</v>
      </c>
      <c r="G27" s="219">
        <v>200.15</v>
      </c>
      <c r="H27" s="219">
        <v>197.85</v>
      </c>
      <c r="I27" s="219">
        <v>194.5</v>
      </c>
      <c r="J27" s="219">
        <v>205.8</v>
      </c>
      <c r="K27" s="219">
        <v>209.15000000000003</v>
      </c>
      <c r="L27" s="219">
        <v>211.45000000000002</v>
      </c>
      <c r="M27" s="220">
        <v>206.85</v>
      </c>
      <c r="N27" s="220">
        <v>201.2</v>
      </c>
      <c r="O27" s="220">
        <v>113115000</v>
      </c>
      <c r="P27" s="221">
        <v>1.4848376099048986E-2</v>
      </c>
    </row>
    <row r="28" spans="1:16" ht="12.75" customHeight="1">
      <c r="A28" s="213">
        <v>18</v>
      </c>
      <c r="B28" s="225" t="s">
        <v>57</v>
      </c>
      <c r="C28" s="217" t="s">
        <v>58</v>
      </c>
      <c r="D28" s="218">
        <v>45442</v>
      </c>
      <c r="E28" s="217">
        <v>2820.8</v>
      </c>
      <c r="F28" s="217">
        <v>2840.2333333333336</v>
      </c>
      <c r="G28" s="219">
        <v>2792.8666666666672</v>
      </c>
      <c r="H28" s="219">
        <v>2764.9333333333338</v>
      </c>
      <c r="I28" s="219">
        <v>2717.5666666666675</v>
      </c>
      <c r="J28" s="219">
        <v>2868.166666666667</v>
      </c>
      <c r="K28" s="219">
        <v>2915.5333333333338</v>
      </c>
      <c r="L28" s="219">
        <v>2943.4666666666667</v>
      </c>
      <c r="M28" s="220">
        <v>2887.6</v>
      </c>
      <c r="N28" s="220">
        <v>2812.3</v>
      </c>
      <c r="O28" s="220">
        <v>13450800</v>
      </c>
      <c r="P28" s="221">
        <v>1.1049474586208452E-2</v>
      </c>
    </row>
    <row r="29" spans="1:16" ht="12.75" customHeight="1">
      <c r="A29" s="213">
        <v>19</v>
      </c>
      <c r="B29" s="225" t="s">
        <v>40</v>
      </c>
      <c r="C29" s="217" t="s">
        <v>59</v>
      </c>
      <c r="D29" s="218">
        <v>45442</v>
      </c>
      <c r="E29" s="217">
        <v>2219.65</v>
      </c>
      <c r="F29" s="217">
        <v>2221.5333333333333</v>
      </c>
      <c r="G29" s="219">
        <v>2186.5166666666664</v>
      </c>
      <c r="H29" s="219">
        <v>2153.3833333333332</v>
      </c>
      <c r="I29" s="219">
        <v>2118.3666666666663</v>
      </c>
      <c r="J29" s="219">
        <v>2254.6666666666665</v>
      </c>
      <c r="K29" s="219">
        <v>2289.6833333333338</v>
      </c>
      <c r="L29" s="219">
        <v>2322.8166666666666</v>
      </c>
      <c r="M29" s="220">
        <v>2256.5500000000002</v>
      </c>
      <c r="N29" s="220">
        <v>2188.4</v>
      </c>
      <c r="O29" s="220">
        <v>2653043</v>
      </c>
      <c r="P29" s="221">
        <v>-6.3479725353024999E-2</v>
      </c>
    </row>
    <row r="30" spans="1:16" ht="12.75" customHeight="1">
      <c r="A30" s="213">
        <v>20</v>
      </c>
      <c r="B30" s="225" t="s">
        <v>882</v>
      </c>
      <c r="C30" s="222" t="s">
        <v>60</v>
      </c>
      <c r="D30" s="218">
        <v>45442</v>
      </c>
      <c r="E30" s="217">
        <v>5904.55</v>
      </c>
      <c r="F30" s="217">
        <v>5930.8499999999995</v>
      </c>
      <c r="G30" s="219">
        <v>5861.6999999999989</v>
      </c>
      <c r="H30" s="219">
        <v>5818.8499999999995</v>
      </c>
      <c r="I30" s="219">
        <v>5749.6999999999989</v>
      </c>
      <c r="J30" s="219">
        <v>5973.6999999999989</v>
      </c>
      <c r="K30" s="219">
        <v>6042.8499999999985</v>
      </c>
      <c r="L30" s="219">
        <v>6085.6999999999989</v>
      </c>
      <c r="M30" s="220">
        <v>6000</v>
      </c>
      <c r="N30" s="220">
        <v>5888</v>
      </c>
      <c r="O30" s="220">
        <v>576575</v>
      </c>
      <c r="P30" s="221">
        <v>3.4354397452572093E-2</v>
      </c>
    </row>
    <row r="31" spans="1:16" ht="12.75" customHeight="1">
      <c r="A31" s="213">
        <v>21</v>
      </c>
      <c r="B31" s="225" t="s">
        <v>61</v>
      </c>
      <c r="C31" s="217" t="s">
        <v>62</v>
      </c>
      <c r="D31" s="218">
        <v>45442</v>
      </c>
      <c r="E31" s="217">
        <v>624.54999999999995</v>
      </c>
      <c r="F31" s="217">
        <v>631.25</v>
      </c>
      <c r="G31" s="219">
        <v>611.5</v>
      </c>
      <c r="H31" s="219">
        <v>598.45000000000005</v>
      </c>
      <c r="I31" s="219">
        <v>578.70000000000005</v>
      </c>
      <c r="J31" s="219">
        <v>644.29999999999995</v>
      </c>
      <c r="K31" s="219">
        <v>664.05</v>
      </c>
      <c r="L31" s="219">
        <v>677.09999999999991</v>
      </c>
      <c r="M31" s="220">
        <v>651</v>
      </c>
      <c r="N31" s="220">
        <v>618.20000000000005</v>
      </c>
      <c r="O31" s="220">
        <v>18652000</v>
      </c>
      <c r="P31" s="221">
        <v>3.6222222222222225E-2</v>
      </c>
    </row>
    <row r="32" spans="1:16" ht="12.75" customHeight="1">
      <c r="A32" s="213">
        <v>22</v>
      </c>
      <c r="B32" s="225" t="s">
        <v>42</v>
      </c>
      <c r="C32" s="217" t="s">
        <v>63</v>
      </c>
      <c r="D32" s="218">
        <v>45442</v>
      </c>
      <c r="E32" s="217">
        <v>1164.5999999999999</v>
      </c>
      <c r="F32" s="217">
        <v>1165.2833333333333</v>
      </c>
      <c r="G32" s="219">
        <v>1155.5666666666666</v>
      </c>
      <c r="H32" s="219">
        <v>1146.5333333333333</v>
      </c>
      <c r="I32" s="219">
        <v>1136.8166666666666</v>
      </c>
      <c r="J32" s="219">
        <v>1174.3166666666666</v>
      </c>
      <c r="K32" s="219">
        <v>1184.0333333333333</v>
      </c>
      <c r="L32" s="219">
        <v>1193.0666666666666</v>
      </c>
      <c r="M32" s="220">
        <v>1175</v>
      </c>
      <c r="N32" s="220">
        <v>1156.25</v>
      </c>
      <c r="O32" s="220">
        <v>12972850</v>
      </c>
      <c r="P32" s="221">
        <v>2.0391690386167638E-3</v>
      </c>
    </row>
    <row r="33" spans="1:16" ht="12.75" customHeight="1">
      <c r="A33" s="213">
        <v>23</v>
      </c>
      <c r="B33" s="225" t="s">
        <v>61</v>
      </c>
      <c r="C33" s="217" t="s">
        <v>64</v>
      </c>
      <c r="D33" s="218">
        <v>45442</v>
      </c>
      <c r="E33" s="217">
        <v>1132.55</v>
      </c>
      <c r="F33" s="217">
        <v>1131.25</v>
      </c>
      <c r="G33" s="219">
        <v>1125.7</v>
      </c>
      <c r="H33" s="219">
        <v>1118.8500000000001</v>
      </c>
      <c r="I33" s="219">
        <v>1113.3000000000002</v>
      </c>
      <c r="J33" s="219">
        <v>1138.0999999999999</v>
      </c>
      <c r="K33" s="219">
        <v>1143.6500000000001</v>
      </c>
      <c r="L33" s="219">
        <v>1150.4999999999998</v>
      </c>
      <c r="M33" s="220">
        <v>1136.8</v>
      </c>
      <c r="N33" s="220">
        <v>1124.4000000000001</v>
      </c>
      <c r="O33" s="220">
        <v>53730625</v>
      </c>
      <c r="P33" s="221">
        <v>-3.6391873254291111E-3</v>
      </c>
    </row>
    <row r="34" spans="1:16" ht="12.75" customHeight="1">
      <c r="A34" s="213">
        <v>24</v>
      </c>
      <c r="B34" s="225" t="s">
        <v>54</v>
      </c>
      <c r="C34" s="217" t="s">
        <v>65</v>
      </c>
      <c r="D34" s="218">
        <v>45442</v>
      </c>
      <c r="E34" s="217">
        <v>8947.5499999999993</v>
      </c>
      <c r="F34" s="217">
        <v>9012.85</v>
      </c>
      <c r="G34" s="219">
        <v>8859.7000000000007</v>
      </c>
      <c r="H34" s="219">
        <v>8771.85</v>
      </c>
      <c r="I34" s="219">
        <v>8618.7000000000007</v>
      </c>
      <c r="J34" s="219">
        <v>9100.7000000000007</v>
      </c>
      <c r="K34" s="219">
        <v>9253.8499999999985</v>
      </c>
      <c r="L34" s="219">
        <v>9341.7000000000007</v>
      </c>
      <c r="M34" s="220">
        <v>9166</v>
      </c>
      <c r="N34" s="220">
        <v>8925</v>
      </c>
      <c r="O34" s="220">
        <v>2421825</v>
      </c>
      <c r="P34" s="221">
        <v>5.5537395397489538E-2</v>
      </c>
    </row>
    <row r="35" spans="1:16" ht="12.75" customHeight="1">
      <c r="A35" s="213">
        <v>25</v>
      </c>
      <c r="B35" s="225" t="s">
        <v>66</v>
      </c>
      <c r="C35" s="217" t="s">
        <v>67</v>
      </c>
      <c r="D35" s="218">
        <v>45442</v>
      </c>
      <c r="E35" s="217">
        <v>1576.85</v>
      </c>
      <c r="F35" s="217">
        <v>1581.5666666666666</v>
      </c>
      <c r="G35" s="219">
        <v>1568.1333333333332</v>
      </c>
      <c r="H35" s="219">
        <v>1559.4166666666665</v>
      </c>
      <c r="I35" s="219">
        <v>1545.9833333333331</v>
      </c>
      <c r="J35" s="219">
        <v>1590.2833333333333</v>
      </c>
      <c r="K35" s="219">
        <v>1603.7166666666667</v>
      </c>
      <c r="L35" s="219">
        <v>1612.4333333333334</v>
      </c>
      <c r="M35" s="220">
        <v>1595</v>
      </c>
      <c r="N35" s="220">
        <v>1572.85</v>
      </c>
      <c r="O35" s="220">
        <v>10170500</v>
      </c>
      <c r="P35" s="221">
        <v>2.1678080504508057E-3</v>
      </c>
    </row>
    <row r="36" spans="1:16" ht="12.75" customHeight="1">
      <c r="A36" s="213">
        <v>26</v>
      </c>
      <c r="B36" s="225" t="s">
        <v>66</v>
      </c>
      <c r="C36" s="217" t="s">
        <v>68</v>
      </c>
      <c r="D36" s="218">
        <v>45442</v>
      </c>
      <c r="E36" s="217">
        <v>6695.9</v>
      </c>
      <c r="F36" s="217">
        <v>6712.45</v>
      </c>
      <c r="G36" s="219">
        <v>6659.0499999999993</v>
      </c>
      <c r="H36" s="219">
        <v>6622.2</v>
      </c>
      <c r="I36" s="219">
        <v>6568.7999999999993</v>
      </c>
      <c r="J36" s="219">
        <v>6749.2999999999993</v>
      </c>
      <c r="K36" s="219">
        <v>6802.6999999999989</v>
      </c>
      <c r="L36" s="219">
        <v>6839.5499999999993</v>
      </c>
      <c r="M36" s="220">
        <v>6765.85</v>
      </c>
      <c r="N36" s="220">
        <v>6675.6</v>
      </c>
      <c r="O36" s="220">
        <v>9107375</v>
      </c>
      <c r="P36" s="221">
        <v>3.7472274649730667E-3</v>
      </c>
    </row>
    <row r="37" spans="1:16" ht="12.75" customHeight="1">
      <c r="A37" s="213">
        <v>27</v>
      </c>
      <c r="B37" s="225" t="s">
        <v>54</v>
      </c>
      <c r="C37" s="217" t="s">
        <v>69</v>
      </c>
      <c r="D37" s="218">
        <v>45442</v>
      </c>
      <c r="E37" s="217">
        <v>2528.15</v>
      </c>
      <c r="F37" s="217">
        <v>2514.916666666667</v>
      </c>
      <c r="G37" s="219">
        <v>2493.2833333333338</v>
      </c>
      <c r="H37" s="219">
        <v>2458.416666666667</v>
      </c>
      <c r="I37" s="219">
        <v>2436.7833333333338</v>
      </c>
      <c r="J37" s="219">
        <v>2549.7833333333338</v>
      </c>
      <c r="K37" s="219">
        <v>2571.416666666667</v>
      </c>
      <c r="L37" s="219">
        <v>2606.2833333333338</v>
      </c>
      <c r="M37" s="220">
        <v>2536.5500000000002</v>
      </c>
      <c r="N37" s="220">
        <v>2480.0500000000002</v>
      </c>
      <c r="O37" s="220">
        <v>1659000</v>
      </c>
      <c r="P37" s="221">
        <v>4.3588812204867419E-3</v>
      </c>
    </row>
    <row r="38" spans="1:16" ht="12.75" customHeight="1">
      <c r="A38" s="213">
        <v>28</v>
      </c>
      <c r="B38" s="225" t="s">
        <v>57</v>
      </c>
      <c r="C38" s="223" t="s">
        <v>70</v>
      </c>
      <c r="D38" s="218">
        <v>45442</v>
      </c>
      <c r="E38" s="217">
        <v>377.15</v>
      </c>
      <c r="F38" s="217">
        <v>379.09999999999997</v>
      </c>
      <c r="G38" s="219">
        <v>375.19999999999993</v>
      </c>
      <c r="H38" s="219">
        <v>373.24999999999994</v>
      </c>
      <c r="I38" s="219">
        <v>369.34999999999991</v>
      </c>
      <c r="J38" s="219">
        <v>381.04999999999995</v>
      </c>
      <c r="K38" s="219">
        <v>384.94999999999993</v>
      </c>
      <c r="L38" s="219">
        <v>386.9</v>
      </c>
      <c r="M38" s="220">
        <v>383</v>
      </c>
      <c r="N38" s="220">
        <v>377.15</v>
      </c>
      <c r="O38" s="220">
        <v>12947200</v>
      </c>
      <c r="P38" s="221">
        <v>-2.5884383088869713E-3</v>
      </c>
    </row>
    <row r="39" spans="1:16" ht="12.75" customHeight="1">
      <c r="A39" s="213">
        <v>29</v>
      </c>
      <c r="B39" s="225" t="s">
        <v>61</v>
      </c>
      <c r="C39" s="217" t="s">
        <v>71</v>
      </c>
      <c r="D39" s="218">
        <v>45442</v>
      </c>
      <c r="E39" s="217">
        <v>190.65</v>
      </c>
      <c r="F39" s="217">
        <v>189.88333333333335</v>
      </c>
      <c r="G39" s="219">
        <v>187.31666666666672</v>
      </c>
      <c r="H39" s="219">
        <v>183.98333333333338</v>
      </c>
      <c r="I39" s="219">
        <v>181.41666666666674</v>
      </c>
      <c r="J39" s="219">
        <v>193.2166666666667</v>
      </c>
      <c r="K39" s="219">
        <v>195.78333333333336</v>
      </c>
      <c r="L39" s="219">
        <v>199.11666666666667</v>
      </c>
      <c r="M39" s="220">
        <v>192.45</v>
      </c>
      <c r="N39" s="220">
        <v>186.55</v>
      </c>
      <c r="O39" s="220">
        <v>124206400</v>
      </c>
      <c r="P39" s="221">
        <v>3.8354435141721391E-2</v>
      </c>
    </row>
    <row r="40" spans="1:16" ht="12.75" customHeight="1">
      <c r="A40" s="213">
        <v>30</v>
      </c>
      <c r="B40" s="225" t="s">
        <v>61</v>
      </c>
      <c r="C40" s="217" t="s">
        <v>72</v>
      </c>
      <c r="D40" s="218">
        <v>45442</v>
      </c>
      <c r="E40" s="217">
        <v>265.14999999999998</v>
      </c>
      <c r="F40" s="217">
        <v>265.18333333333334</v>
      </c>
      <c r="G40" s="219">
        <v>261.51666666666665</v>
      </c>
      <c r="H40" s="219">
        <v>257.88333333333333</v>
      </c>
      <c r="I40" s="219">
        <v>254.21666666666664</v>
      </c>
      <c r="J40" s="219">
        <v>268.81666666666666</v>
      </c>
      <c r="K40" s="219">
        <v>272.48333333333329</v>
      </c>
      <c r="L40" s="219">
        <v>276.11666666666667</v>
      </c>
      <c r="M40" s="220">
        <v>268.85000000000002</v>
      </c>
      <c r="N40" s="220">
        <v>261.55</v>
      </c>
      <c r="O40" s="220">
        <v>186065100</v>
      </c>
      <c r="P40" s="221">
        <v>-1.6542469311400389E-2</v>
      </c>
    </row>
    <row r="41" spans="1:16" ht="12.75" customHeight="1">
      <c r="A41" s="213">
        <v>31</v>
      </c>
      <c r="B41" s="225" t="s">
        <v>57</v>
      </c>
      <c r="C41" s="217" t="s">
        <v>73</v>
      </c>
      <c r="D41" s="218">
        <v>45442</v>
      </c>
      <c r="E41" s="217">
        <v>1333.8</v>
      </c>
      <c r="F41" s="217">
        <v>1334.25</v>
      </c>
      <c r="G41" s="219">
        <v>1326.5</v>
      </c>
      <c r="H41" s="219">
        <v>1319.2</v>
      </c>
      <c r="I41" s="219">
        <v>1311.45</v>
      </c>
      <c r="J41" s="219">
        <v>1341.55</v>
      </c>
      <c r="K41" s="219">
        <v>1349.3</v>
      </c>
      <c r="L41" s="219">
        <v>1356.6</v>
      </c>
      <c r="M41" s="220">
        <v>1342</v>
      </c>
      <c r="N41" s="220">
        <v>1326.95</v>
      </c>
      <c r="O41" s="220">
        <v>4747125</v>
      </c>
      <c r="P41" s="221">
        <v>-2.4428684003152089E-3</v>
      </c>
    </row>
    <row r="42" spans="1:16" ht="12.75" customHeight="1">
      <c r="A42" s="213">
        <v>32</v>
      </c>
      <c r="B42" s="225" t="s">
        <v>40</v>
      </c>
      <c r="C42" s="217" t="s">
        <v>74</v>
      </c>
      <c r="D42" s="218">
        <v>45442</v>
      </c>
      <c r="E42" s="217">
        <v>234</v>
      </c>
      <c r="F42" s="217">
        <v>233.31666666666669</v>
      </c>
      <c r="G42" s="219">
        <v>231.18333333333339</v>
      </c>
      <c r="H42" s="219">
        <v>228.3666666666667</v>
      </c>
      <c r="I42" s="219">
        <v>226.23333333333341</v>
      </c>
      <c r="J42" s="219">
        <v>236.13333333333338</v>
      </c>
      <c r="K42" s="219">
        <v>238.26666666666665</v>
      </c>
      <c r="L42" s="219">
        <v>241.08333333333337</v>
      </c>
      <c r="M42" s="220">
        <v>235.45</v>
      </c>
      <c r="N42" s="220">
        <v>230.5</v>
      </c>
      <c r="O42" s="220">
        <v>176873850</v>
      </c>
      <c r="P42" s="221">
        <v>2.4802258954077842E-2</v>
      </c>
    </row>
    <row r="43" spans="1:16" ht="12.75" customHeight="1">
      <c r="A43" s="213">
        <v>33</v>
      </c>
      <c r="B43" s="225" t="s">
        <v>57</v>
      </c>
      <c r="C43" s="217" t="s">
        <v>75</v>
      </c>
      <c r="D43" s="218">
        <v>45442</v>
      </c>
      <c r="E43" s="217">
        <v>483.55</v>
      </c>
      <c r="F43" s="217">
        <v>481.91666666666669</v>
      </c>
      <c r="G43" s="219">
        <v>472.63333333333338</v>
      </c>
      <c r="H43" s="219">
        <v>461.7166666666667</v>
      </c>
      <c r="I43" s="219">
        <v>452.43333333333339</v>
      </c>
      <c r="J43" s="219">
        <v>492.83333333333337</v>
      </c>
      <c r="K43" s="219">
        <v>502.11666666666667</v>
      </c>
      <c r="L43" s="219">
        <v>513.0333333333333</v>
      </c>
      <c r="M43" s="220">
        <v>491.2</v>
      </c>
      <c r="N43" s="220">
        <v>471</v>
      </c>
      <c r="O43" s="220">
        <v>25028520</v>
      </c>
      <c r="P43" s="221">
        <v>0.11384597309522411</v>
      </c>
    </row>
    <row r="44" spans="1:16" ht="12.75" customHeight="1">
      <c r="A44" s="213">
        <v>34</v>
      </c>
      <c r="B44" s="225" t="s">
        <v>54</v>
      </c>
      <c r="C44" s="217" t="s">
        <v>76</v>
      </c>
      <c r="D44" s="218">
        <v>45442</v>
      </c>
      <c r="E44" s="217">
        <v>1464.1</v>
      </c>
      <c r="F44" s="217">
        <v>1456.2666666666667</v>
      </c>
      <c r="G44" s="219">
        <v>1443.8833333333332</v>
      </c>
      <c r="H44" s="219">
        <v>1423.6666666666665</v>
      </c>
      <c r="I44" s="219">
        <v>1411.2833333333331</v>
      </c>
      <c r="J44" s="219">
        <v>1476.4833333333333</v>
      </c>
      <c r="K44" s="219">
        <v>1488.866666666667</v>
      </c>
      <c r="L44" s="219">
        <v>1509.0833333333335</v>
      </c>
      <c r="M44" s="220">
        <v>1468.65</v>
      </c>
      <c r="N44" s="220">
        <v>1436.05</v>
      </c>
      <c r="O44" s="220">
        <v>6125500</v>
      </c>
      <c r="P44" s="221">
        <v>-2.9470015051889408E-2</v>
      </c>
    </row>
    <row r="45" spans="1:16" ht="12.75" customHeight="1">
      <c r="A45" s="213">
        <v>35</v>
      </c>
      <c r="B45" s="225" t="s">
        <v>77</v>
      </c>
      <c r="C45" s="217" t="s">
        <v>78</v>
      </c>
      <c r="D45" s="218">
        <v>45442</v>
      </c>
      <c r="E45" s="217">
        <v>1315.7</v>
      </c>
      <c r="F45" s="217">
        <v>1307.1666666666667</v>
      </c>
      <c r="G45" s="219">
        <v>1292.1833333333334</v>
      </c>
      <c r="H45" s="219">
        <v>1268.6666666666667</v>
      </c>
      <c r="I45" s="219">
        <v>1253.6833333333334</v>
      </c>
      <c r="J45" s="219">
        <v>1330.6833333333334</v>
      </c>
      <c r="K45" s="219">
        <v>1345.6666666666665</v>
      </c>
      <c r="L45" s="219">
        <v>1369.1833333333334</v>
      </c>
      <c r="M45" s="220">
        <v>1322.15</v>
      </c>
      <c r="N45" s="220">
        <v>1283.6500000000001</v>
      </c>
      <c r="O45" s="220">
        <v>35486300</v>
      </c>
      <c r="P45" s="221">
        <v>6.209005077646235E-3</v>
      </c>
    </row>
    <row r="46" spans="1:16" ht="12.75" customHeight="1">
      <c r="A46" s="213">
        <v>36</v>
      </c>
      <c r="B46" s="225" t="s">
        <v>40</v>
      </c>
      <c r="C46" s="217" t="s">
        <v>79</v>
      </c>
      <c r="D46" s="218">
        <v>45442</v>
      </c>
      <c r="E46" s="217">
        <v>292.55</v>
      </c>
      <c r="F46" s="217">
        <v>291.88333333333333</v>
      </c>
      <c r="G46" s="219">
        <v>289.56666666666666</v>
      </c>
      <c r="H46" s="219">
        <v>286.58333333333331</v>
      </c>
      <c r="I46" s="219">
        <v>284.26666666666665</v>
      </c>
      <c r="J46" s="219">
        <v>294.86666666666667</v>
      </c>
      <c r="K46" s="219">
        <v>297.18333333333328</v>
      </c>
      <c r="L46" s="219">
        <v>300.16666666666669</v>
      </c>
      <c r="M46" s="220">
        <v>294.2</v>
      </c>
      <c r="N46" s="220">
        <v>288.89999999999998</v>
      </c>
      <c r="O46" s="220">
        <v>71512875</v>
      </c>
      <c r="P46" s="221">
        <v>-1.386375153840585E-2</v>
      </c>
    </row>
    <row r="47" spans="1:16" ht="12.75" customHeight="1">
      <c r="A47" s="213">
        <v>37</v>
      </c>
      <c r="B47" s="225" t="s">
        <v>42</v>
      </c>
      <c r="C47" s="217" t="s">
        <v>80</v>
      </c>
      <c r="D47" s="218">
        <v>45442</v>
      </c>
      <c r="E47" s="217">
        <v>312.85000000000002</v>
      </c>
      <c r="F47" s="217">
        <v>315.08333333333337</v>
      </c>
      <c r="G47" s="219">
        <v>307.36666666666673</v>
      </c>
      <c r="H47" s="219">
        <v>301.88333333333338</v>
      </c>
      <c r="I47" s="219">
        <v>294.16666666666674</v>
      </c>
      <c r="J47" s="219">
        <v>320.56666666666672</v>
      </c>
      <c r="K47" s="219">
        <v>328.28333333333342</v>
      </c>
      <c r="L47" s="219">
        <v>333.76666666666671</v>
      </c>
      <c r="M47" s="220">
        <v>322.8</v>
      </c>
      <c r="N47" s="220">
        <v>309.60000000000002</v>
      </c>
      <c r="O47" s="220">
        <v>60137500</v>
      </c>
      <c r="P47" s="221">
        <v>8.1366599235783321E-2</v>
      </c>
    </row>
    <row r="48" spans="1:16" ht="12.75" customHeight="1">
      <c r="A48" s="213">
        <v>38</v>
      </c>
      <c r="B48" s="225" t="s">
        <v>54</v>
      </c>
      <c r="C48" s="217" t="s">
        <v>81</v>
      </c>
      <c r="D48" s="218">
        <v>45442</v>
      </c>
      <c r="E48" s="217">
        <v>30890.95</v>
      </c>
      <c r="F48" s="217">
        <v>31134.799999999999</v>
      </c>
      <c r="G48" s="219">
        <v>30312.649999999998</v>
      </c>
      <c r="H48" s="219">
        <v>29734.35</v>
      </c>
      <c r="I48" s="219">
        <v>28912.199999999997</v>
      </c>
      <c r="J48" s="219">
        <v>31713.1</v>
      </c>
      <c r="K48" s="219">
        <v>32535.25</v>
      </c>
      <c r="L48" s="219">
        <v>33113.550000000003</v>
      </c>
      <c r="M48" s="220">
        <v>31956.95</v>
      </c>
      <c r="N48" s="220">
        <v>30556.5</v>
      </c>
      <c r="O48" s="220">
        <v>379150</v>
      </c>
      <c r="P48" s="221">
        <v>-1.513085265276966E-2</v>
      </c>
    </row>
    <row r="49" spans="1:16" ht="12.75" customHeight="1">
      <c r="A49" s="213">
        <v>39</v>
      </c>
      <c r="B49" s="225" t="s">
        <v>82</v>
      </c>
      <c r="C49" s="217" t="s">
        <v>83</v>
      </c>
      <c r="D49" s="218">
        <v>45442</v>
      </c>
      <c r="E49" s="217">
        <v>628.35</v>
      </c>
      <c r="F49" s="217">
        <v>623.08333333333337</v>
      </c>
      <c r="G49" s="219">
        <v>615.01666666666677</v>
      </c>
      <c r="H49" s="219">
        <v>601.68333333333339</v>
      </c>
      <c r="I49" s="219">
        <v>593.61666666666679</v>
      </c>
      <c r="J49" s="219">
        <v>636.41666666666674</v>
      </c>
      <c r="K49" s="219">
        <v>644.48333333333335</v>
      </c>
      <c r="L49" s="219">
        <v>657.81666666666672</v>
      </c>
      <c r="M49" s="220">
        <v>631.15</v>
      </c>
      <c r="N49" s="220">
        <v>609.75</v>
      </c>
      <c r="O49" s="220">
        <v>28116000</v>
      </c>
      <c r="P49" s="221">
        <v>0.10642819196033292</v>
      </c>
    </row>
    <row r="50" spans="1:16" ht="12.75" customHeight="1">
      <c r="A50" s="213">
        <v>40</v>
      </c>
      <c r="B50" s="225" t="s">
        <v>57</v>
      </c>
      <c r="C50" s="217" t="s">
        <v>84</v>
      </c>
      <c r="D50" s="218">
        <v>45442</v>
      </c>
      <c r="E50" s="217">
        <v>5082.05</v>
      </c>
      <c r="F50" s="217">
        <v>5108.7333333333336</v>
      </c>
      <c r="G50" s="219">
        <v>5041.6166666666668</v>
      </c>
      <c r="H50" s="219">
        <v>5001.1833333333334</v>
      </c>
      <c r="I50" s="219">
        <v>4934.0666666666666</v>
      </c>
      <c r="J50" s="219">
        <v>5149.166666666667</v>
      </c>
      <c r="K50" s="219">
        <v>5216.2833333333338</v>
      </c>
      <c r="L50" s="219">
        <v>5256.7166666666672</v>
      </c>
      <c r="M50" s="220">
        <v>5175.8500000000004</v>
      </c>
      <c r="N50" s="220">
        <v>5068.3</v>
      </c>
      <c r="O50" s="220">
        <v>2553400</v>
      </c>
      <c r="P50" s="221">
        <v>-3.2583162840039405E-2</v>
      </c>
    </row>
    <row r="51" spans="1:16" ht="12.75" customHeight="1">
      <c r="A51" s="213">
        <v>41</v>
      </c>
      <c r="B51" s="225" t="s">
        <v>85</v>
      </c>
      <c r="C51" s="222" t="s">
        <v>86</v>
      </c>
      <c r="D51" s="218">
        <v>45442</v>
      </c>
      <c r="E51" s="217">
        <v>613.75</v>
      </c>
      <c r="F51" s="217">
        <v>610.23333333333335</v>
      </c>
      <c r="G51" s="219">
        <v>604.7166666666667</v>
      </c>
      <c r="H51" s="219">
        <v>595.68333333333339</v>
      </c>
      <c r="I51" s="219">
        <v>590.16666666666674</v>
      </c>
      <c r="J51" s="219">
        <v>619.26666666666665</v>
      </c>
      <c r="K51" s="219">
        <v>624.7833333333333</v>
      </c>
      <c r="L51" s="219">
        <v>633.81666666666661</v>
      </c>
      <c r="M51" s="220">
        <v>615.75</v>
      </c>
      <c r="N51" s="220">
        <v>601.20000000000005</v>
      </c>
      <c r="O51" s="220">
        <v>14374000</v>
      </c>
      <c r="P51" s="221">
        <v>-8.3641463725615192E-2</v>
      </c>
    </row>
    <row r="52" spans="1:16" ht="12.75" customHeight="1">
      <c r="A52" s="213">
        <v>42</v>
      </c>
      <c r="B52" s="225" t="s">
        <v>61</v>
      </c>
      <c r="C52" s="217" t="s">
        <v>87</v>
      </c>
      <c r="D52" s="218">
        <v>45442</v>
      </c>
      <c r="E52" s="217">
        <v>119.2</v>
      </c>
      <c r="F52" s="217">
        <v>118.18333333333334</v>
      </c>
      <c r="G52" s="219">
        <v>116.71666666666667</v>
      </c>
      <c r="H52" s="219">
        <v>114.23333333333333</v>
      </c>
      <c r="I52" s="219">
        <v>112.76666666666667</v>
      </c>
      <c r="J52" s="219">
        <v>120.66666666666667</v>
      </c>
      <c r="K52" s="219">
        <v>122.13333333333334</v>
      </c>
      <c r="L52" s="219">
        <v>124.61666666666667</v>
      </c>
      <c r="M52" s="220">
        <v>119.65</v>
      </c>
      <c r="N52" s="220">
        <v>115.7</v>
      </c>
      <c r="O52" s="220">
        <v>299403000</v>
      </c>
      <c r="P52" s="221">
        <v>-6.4732425251971495E-2</v>
      </c>
    </row>
    <row r="53" spans="1:16" ht="12.75" customHeight="1">
      <c r="A53" s="213">
        <v>43</v>
      </c>
      <c r="B53" s="225" t="s">
        <v>66</v>
      </c>
      <c r="C53" s="224" t="s">
        <v>88</v>
      </c>
      <c r="D53" s="218">
        <v>45442</v>
      </c>
      <c r="E53" s="217">
        <v>756.35</v>
      </c>
      <c r="F53" s="217">
        <v>755.56666666666661</v>
      </c>
      <c r="G53" s="219">
        <v>749.58333333333326</v>
      </c>
      <c r="H53" s="219">
        <v>742.81666666666661</v>
      </c>
      <c r="I53" s="219">
        <v>736.83333333333326</v>
      </c>
      <c r="J53" s="219">
        <v>762.33333333333326</v>
      </c>
      <c r="K53" s="219">
        <v>768.31666666666661</v>
      </c>
      <c r="L53" s="219">
        <v>775.08333333333326</v>
      </c>
      <c r="M53" s="220">
        <v>761.55</v>
      </c>
      <c r="N53" s="220">
        <v>748.8</v>
      </c>
      <c r="O53" s="220">
        <v>4287075</v>
      </c>
      <c r="P53" s="221">
        <v>-2.2019572953736653E-2</v>
      </c>
    </row>
    <row r="54" spans="1:16" ht="12.75" customHeight="1">
      <c r="A54" s="213">
        <v>44</v>
      </c>
      <c r="B54" s="225" t="s">
        <v>882</v>
      </c>
      <c r="C54" s="222" t="s">
        <v>89</v>
      </c>
      <c r="D54" s="218">
        <v>45442</v>
      </c>
      <c r="E54" s="217">
        <v>401.5</v>
      </c>
      <c r="F54" s="217">
        <v>403.41666666666669</v>
      </c>
      <c r="G54" s="219">
        <v>398.03333333333336</v>
      </c>
      <c r="H54" s="219">
        <v>394.56666666666666</v>
      </c>
      <c r="I54" s="219">
        <v>389.18333333333334</v>
      </c>
      <c r="J54" s="219">
        <v>406.88333333333338</v>
      </c>
      <c r="K54" s="219">
        <v>412.26666666666671</v>
      </c>
      <c r="L54" s="219">
        <v>415.73333333333341</v>
      </c>
      <c r="M54" s="220">
        <v>408.8</v>
      </c>
      <c r="N54" s="220">
        <v>399.95</v>
      </c>
      <c r="O54" s="220">
        <v>12123900</v>
      </c>
      <c r="P54" s="221">
        <v>5.9908560618004095E-3</v>
      </c>
    </row>
    <row r="55" spans="1:16" ht="12.75" customHeight="1">
      <c r="A55" s="213">
        <v>45</v>
      </c>
      <c r="B55" s="225" t="s">
        <v>66</v>
      </c>
      <c r="C55" s="217" t="s">
        <v>90</v>
      </c>
      <c r="D55" s="218">
        <v>45442</v>
      </c>
      <c r="E55" s="217">
        <v>1237.8499999999999</v>
      </c>
      <c r="F55" s="217">
        <v>1242.5666666666666</v>
      </c>
      <c r="G55" s="219">
        <v>1223.8333333333333</v>
      </c>
      <c r="H55" s="219">
        <v>1209.8166666666666</v>
      </c>
      <c r="I55" s="219">
        <v>1191.0833333333333</v>
      </c>
      <c r="J55" s="219">
        <v>1256.5833333333333</v>
      </c>
      <c r="K55" s="219">
        <v>1275.3166666666668</v>
      </c>
      <c r="L55" s="219">
        <v>1289.3333333333333</v>
      </c>
      <c r="M55" s="220">
        <v>1261.3</v>
      </c>
      <c r="N55" s="220">
        <v>1228.55</v>
      </c>
      <c r="O55" s="220">
        <v>8806250</v>
      </c>
      <c r="P55" s="221">
        <v>7.8130549044676473E-4</v>
      </c>
    </row>
    <row r="56" spans="1:16" ht="12.75" customHeight="1">
      <c r="A56" s="213">
        <v>46</v>
      </c>
      <c r="B56" s="225" t="s">
        <v>42</v>
      </c>
      <c r="C56" s="217" t="s">
        <v>91</v>
      </c>
      <c r="D56" s="218">
        <v>45442</v>
      </c>
      <c r="E56" s="217">
        <v>1411.45</v>
      </c>
      <c r="F56" s="217">
        <v>1411.8833333333332</v>
      </c>
      <c r="G56" s="219">
        <v>1392.7666666666664</v>
      </c>
      <c r="H56" s="219">
        <v>1374.0833333333333</v>
      </c>
      <c r="I56" s="219">
        <v>1354.9666666666665</v>
      </c>
      <c r="J56" s="219">
        <v>1430.5666666666664</v>
      </c>
      <c r="K56" s="219">
        <v>1449.6833333333332</v>
      </c>
      <c r="L56" s="219">
        <v>1468.3666666666663</v>
      </c>
      <c r="M56" s="220">
        <v>1431</v>
      </c>
      <c r="N56" s="220">
        <v>1393.2</v>
      </c>
      <c r="O56" s="220">
        <v>12155650</v>
      </c>
      <c r="P56" s="221">
        <v>3.218711442519178E-3</v>
      </c>
    </row>
    <row r="57" spans="1:16" ht="12.75" customHeight="1">
      <c r="A57" s="213">
        <v>47</v>
      </c>
      <c r="B57" s="225" t="s">
        <v>130</v>
      </c>
      <c r="C57" s="217" t="s">
        <v>92</v>
      </c>
      <c r="D57" s="218">
        <v>45442</v>
      </c>
      <c r="E57" s="217">
        <v>468.9</v>
      </c>
      <c r="F57" s="217">
        <v>463.83333333333331</v>
      </c>
      <c r="G57" s="219">
        <v>456.96666666666664</v>
      </c>
      <c r="H57" s="219">
        <v>445.0333333333333</v>
      </c>
      <c r="I57" s="219">
        <v>438.16666666666663</v>
      </c>
      <c r="J57" s="219">
        <v>475.76666666666665</v>
      </c>
      <c r="K57" s="219">
        <v>482.63333333333333</v>
      </c>
      <c r="L57" s="219">
        <v>494.56666666666666</v>
      </c>
      <c r="M57" s="220">
        <v>470.7</v>
      </c>
      <c r="N57" s="220">
        <v>451.9</v>
      </c>
      <c r="O57" s="220">
        <v>53823000</v>
      </c>
      <c r="P57" s="221">
        <v>-4.7955127967014601E-2</v>
      </c>
    </row>
    <row r="58" spans="1:16" ht="12.75" customHeight="1">
      <c r="A58" s="213">
        <v>48</v>
      </c>
      <c r="B58" s="225" t="s">
        <v>85</v>
      </c>
      <c r="C58" s="217" t="s">
        <v>93</v>
      </c>
      <c r="D58" s="218">
        <v>45442</v>
      </c>
      <c r="E58" s="217">
        <v>4624.1499999999996</v>
      </c>
      <c r="F58" s="217">
        <v>4607.5666666666666</v>
      </c>
      <c r="G58" s="219">
        <v>4570.1333333333332</v>
      </c>
      <c r="H58" s="219">
        <v>4516.1166666666668</v>
      </c>
      <c r="I58" s="219">
        <v>4478.6833333333334</v>
      </c>
      <c r="J58" s="219">
        <v>4661.583333333333</v>
      </c>
      <c r="K58" s="219">
        <v>4699.0166666666655</v>
      </c>
      <c r="L58" s="219">
        <v>4753.0333333333328</v>
      </c>
      <c r="M58" s="220">
        <v>4645</v>
      </c>
      <c r="N58" s="220">
        <v>4553.55</v>
      </c>
      <c r="O58" s="220">
        <v>3898650</v>
      </c>
      <c r="P58" s="221">
        <v>-9.5270759498494728E-3</v>
      </c>
    </row>
    <row r="59" spans="1:16" ht="12.75" customHeight="1">
      <c r="A59" s="213">
        <v>49</v>
      </c>
      <c r="B59" s="225" t="s">
        <v>57</v>
      </c>
      <c r="C59" s="217" t="s">
        <v>94</v>
      </c>
      <c r="D59" s="218">
        <v>45442</v>
      </c>
      <c r="E59" s="217">
        <v>2642.85</v>
      </c>
      <c r="F59" s="217">
        <v>2700.6666666666665</v>
      </c>
      <c r="G59" s="219">
        <v>2576.2833333333328</v>
      </c>
      <c r="H59" s="219">
        <v>2509.7166666666662</v>
      </c>
      <c r="I59" s="219">
        <v>2385.3333333333326</v>
      </c>
      <c r="J59" s="219">
        <v>2767.2333333333331</v>
      </c>
      <c r="K59" s="219">
        <v>2891.6166666666672</v>
      </c>
      <c r="L59" s="219">
        <v>2958.1833333333334</v>
      </c>
      <c r="M59" s="220">
        <v>2825.05</v>
      </c>
      <c r="N59" s="220">
        <v>2634.1</v>
      </c>
      <c r="O59" s="220">
        <v>3663100</v>
      </c>
      <c r="P59" s="221">
        <v>0.13538728574528097</v>
      </c>
    </row>
    <row r="60" spans="1:16" ht="12.75" customHeight="1">
      <c r="A60" s="213">
        <v>50</v>
      </c>
      <c r="B60" s="225" t="s">
        <v>115</v>
      </c>
      <c r="C60" s="217" t="s">
        <v>95</v>
      </c>
      <c r="D60" s="218">
        <v>45442</v>
      </c>
      <c r="E60" s="217">
        <v>1030.3</v>
      </c>
      <c r="F60" s="217">
        <v>1031.4333333333334</v>
      </c>
      <c r="G60" s="219">
        <v>1021.8666666666668</v>
      </c>
      <c r="H60" s="219">
        <v>1013.4333333333334</v>
      </c>
      <c r="I60" s="219">
        <v>1003.8666666666668</v>
      </c>
      <c r="J60" s="219">
        <v>1039.8666666666668</v>
      </c>
      <c r="K60" s="219">
        <v>1049.4333333333334</v>
      </c>
      <c r="L60" s="219">
        <v>1057.8666666666668</v>
      </c>
      <c r="M60" s="220">
        <v>1041</v>
      </c>
      <c r="N60" s="220">
        <v>1023</v>
      </c>
      <c r="O60" s="220">
        <v>13809000</v>
      </c>
      <c r="P60" s="221">
        <v>-2.1720243266724586E-4</v>
      </c>
    </row>
    <row r="61" spans="1:16" ht="12.75" customHeight="1">
      <c r="A61" s="213">
        <v>51</v>
      </c>
      <c r="B61" s="225" t="s">
        <v>882</v>
      </c>
      <c r="C61" s="224" t="s">
        <v>96</v>
      </c>
      <c r="D61" s="218">
        <v>45442</v>
      </c>
      <c r="E61" s="217">
        <v>1232.1500000000001</v>
      </c>
      <c r="F61" s="217">
        <v>1233.0666666666666</v>
      </c>
      <c r="G61" s="219">
        <v>1222.8833333333332</v>
      </c>
      <c r="H61" s="219">
        <v>1213.6166666666666</v>
      </c>
      <c r="I61" s="219">
        <v>1203.4333333333332</v>
      </c>
      <c r="J61" s="219">
        <v>1242.3333333333333</v>
      </c>
      <c r="K61" s="219">
        <v>1252.5166666666667</v>
      </c>
      <c r="L61" s="219">
        <v>1261.7833333333333</v>
      </c>
      <c r="M61" s="220">
        <v>1243.25</v>
      </c>
      <c r="N61" s="220">
        <v>1223.8</v>
      </c>
      <c r="O61" s="220">
        <v>1962100</v>
      </c>
      <c r="P61" s="221">
        <v>1.2278801011195377E-2</v>
      </c>
    </row>
    <row r="62" spans="1:16" ht="12.75" customHeight="1">
      <c r="A62" s="213">
        <v>52</v>
      </c>
      <c r="B62" s="225" t="s">
        <v>40</v>
      </c>
      <c r="C62" s="222" t="s">
        <v>97</v>
      </c>
      <c r="D62" s="218">
        <v>45442</v>
      </c>
      <c r="E62" s="217">
        <v>338.7</v>
      </c>
      <c r="F62" s="217">
        <v>337.01666666666665</v>
      </c>
      <c r="G62" s="219">
        <v>333.08333333333331</v>
      </c>
      <c r="H62" s="219">
        <v>327.46666666666664</v>
      </c>
      <c r="I62" s="219">
        <v>323.5333333333333</v>
      </c>
      <c r="J62" s="219">
        <v>342.63333333333333</v>
      </c>
      <c r="K62" s="219">
        <v>346.56666666666672</v>
      </c>
      <c r="L62" s="219">
        <v>352.18333333333334</v>
      </c>
      <c r="M62" s="220">
        <v>340.95</v>
      </c>
      <c r="N62" s="220">
        <v>331.4</v>
      </c>
      <c r="O62" s="220">
        <v>15129000</v>
      </c>
      <c r="P62" s="221">
        <v>9.7308986064392113E-3</v>
      </c>
    </row>
    <row r="63" spans="1:16" ht="12.75" customHeight="1">
      <c r="A63" s="213">
        <v>53</v>
      </c>
      <c r="B63" s="225" t="s">
        <v>61</v>
      </c>
      <c r="C63" s="217" t="s">
        <v>98</v>
      </c>
      <c r="D63" s="218">
        <v>45442</v>
      </c>
      <c r="E63" s="217">
        <v>153.4</v>
      </c>
      <c r="F63" s="217">
        <v>154.01666666666668</v>
      </c>
      <c r="G63" s="219">
        <v>152.13333333333335</v>
      </c>
      <c r="H63" s="219">
        <v>150.86666666666667</v>
      </c>
      <c r="I63" s="219">
        <v>148.98333333333335</v>
      </c>
      <c r="J63" s="219">
        <v>155.28333333333336</v>
      </c>
      <c r="K63" s="219">
        <v>157.16666666666669</v>
      </c>
      <c r="L63" s="219">
        <v>158.43333333333337</v>
      </c>
      <c r="M63" s="220">
        <v>155.9</v>
      </c>
      <c r="N63" s="220">
        <v>152.75</v>
      </c>
      <c r="O63" s="220">
        <v>31305000</v>
      </c>
      <c r="P63" s="221">
        <v>-1.2761205933960759E-3</v>
      </c>
    </row>
    <row r="64" spans="1:16" ht="12.75" customHeight="1">
      <c r="A64" s="213">
        <v>54</v>
      </c>
      <c r="B64" s="225" t="s">
        <v>40</v>
      </c>
      <c r="C64" s="217" t="s">
        <v>99</v>
      </c>
      <c r="D64" s="218">
        <v>45442</v>
      </c>
      <c r="E64" s="217">
        <v>3670.15</v>
      </c>
      <c r="F64" s="217">
        <v>3640.8666666666668</v>
      </c>
      <c r="G64" s="219">
        <v>3591.1333333333337</v>
      </c>
      <c r="H64" s="219">
        <v>3512.1166666666668</v>
      </c>
      <c r="I64" s="219">
        <v>3462.3833333333337</v>
      </c>
      <c r="J64" s="219">
        <v>3719.8833333333337</v>
      </c>
      <c r="K64" s="219">
        <v>3769.6166666666672</v>
      </c>
      <c r="L64" s="219">
        <v>3848.6333333333337</v>
      </c>
      <c r="M64" s="220">
        <v>3690.6</v>
      </c>
      <c r="N64" s="220">
        <v>3561.85</v>
      </c>
      <c r="O64" s="220">
        <v>4176900</v>
      </c>
      <c r="P64" s="221">
        <v>6.5345474022495978E-2</v>
      </c>
    </row>
    <row r="65" spans="1:16" ht="12.75" customHeight="1">
      <c r="A65" s="213">
        <v>55</v>
      </c>
      <c r="B65" s="225" t="s">
        <v>57</v>
      </c>
      <c r="C65" s="217" t="s">
        <v>100</v>
      </c>
      <c r="D65" s="218">
        <v>45442</v>
      </c>
      <c r="E65" s="217">
        <v>546.95000000000005</v>
      </c>
      <c r="F65" s="217">
        <v>550</v>
      </c>
      <c r="G65" s="219">
        <v>540.95000000000005</v>
      </c>
      <c r="H65" s="219">
        <v>534.95000000000005</v>
      </c>
      <c r="I65" s="219">
        <v>525.90000000000009</v>
      </c>
      <c r="J65" s="219">
        <v>556</v>
      </c>
      <c r="K65" s="219">
        <v>565.04999999999995</v>
      </c>
      <c r="L65" s="219">
        <v>571.04999999999995</v>
      </c>
      <c r="M65" s="220">
        <v>559.04999999999995</v>
      </c>
      <c r="N65" s="220">
        <v>544</v>
      </c>
      <c r="O65" s="220">
        <v>21881250</v>
      </c>
      <c r="P65" s="221">
        <v>-1.1240397650248531E-2</v>
      </c>
    </row>
    <row r="66" spans="1:16" ht="12.75" customHeight="1">
      <c r="A66" s="213">
        <v>56</v>
      </c>
      <c r="B66" s="225" t="s">
        <v>47</v>
      </c>
      <c r="C66" s="222" t="s">
        <v>101</v>
      </c>
      <c r="D66" s="218">
        <v>45442</v>
      </c>
      <c r="E66" s="217">
        <v>1764.8</v>
      </c>
      <c r="F66" s="217">
        <v>1758.2833333333335</v>
      </c>
      <c r="G66" s="219">
        <v>1746.5666666666671</v>
      </c>
      <c r="H66" s="219">
        <v>1728.3333333333335</v>
      </c>
      <c r="I66" s="219">
        <v>1716.616666666667</v>
      </c>
      <c r="J66" s="219">
        <v>1776.5166666666671</v>
      </c>
      <c r="K66" s="219">
        <v>1788.2333333333338</v>
      </c>
      <c r="L66" s="219">
        <v>1806.4666666666672</v>
      </c>
      <c r="M66" s="220">
        <v>1770</v>
      </c>
      <c r="N66" s="220">
        <v>1740.05</v>
      </c>
      <c r="O66" s="220">
        <v>3161850</v>
      </c>
      <c r="P66" s="221">
        <v>-2.1343704792847488E-4</v>
      </c>
    </row>
    <row r="67" spans="1:16" ht="12.75" customHeight="1">
      <c r="A67" s="213">
        <v>57</v>
      </c>
      <c r="B67" s="225" t="s">
        <v>882</v>
      </c>
      <c r="C67" s="217" t="s">
        <v>102</v>
      </c>
      <c r="D67" s="218">
        <v>45442</v>
      </c>
      <c r="E67" s="217">
        <v>2433.4</v>
      </c>
      <c r="F67" s="217">
        <v>2452.7999999999997</v>
      </c>
      <c r="G67" s="219">
        <v>2409.5999999999995</v>
      </c>
      <c r="H67" s="219">
        <v>2385.7999999999997</v>
      </c>
      <c r="I67" s="219">
        <v>2342.5999999999995</v>
      </c>
      <c r="J67" s="219">
        <v>2476.5999999999995</v>
      </c>
      <c r="K67" s="219">
        <v>2519.7999999999993</v>
      </c>
      <c r="L67" s="219">
        <v>2543.5999999999995</v>
      </c>
      <c r="M67" s="220">
        <v>2496</v>
      </c>
      <c r="N67" s="220">
        <v>2429</v>
      </c>
      <c r="O67" s="220">
        <v>1768200</v>
      </c>
      <c r="P67" s="221">
        <v>3.2766777641492904E-2</v>
      </c>
    </row>
    <row r="68" spans="1:16" ht="12.75" customHeight="1">
      <c r="A68" s="213">
        <v>58</v>
      </c>
      <c r="B68" s="225" t="s">
        <v>42</v>
      </c>
      <c r="C68" s="222" t="s">
        <v>104</v>
      </c>
      <c r="D68" s="218">
        <v>45442</v>
      </c>
      <c r="E68" s="217">
        <v>3909.65</v>
      </c>
      <c r="F68" s="217">
        <v>3914.2333333333336</v>
      </c>
      <c r="G68" s="219">
        <v>3878.4666666666672</v>
      </c>
      <c r="H68" s="219">
        <v>3847.2833333333338</v>
      </c>
      <c r="I68" s="219">
        <v>3811.5166666666673</v>
      </c>
      <c r="J68" s="219">
        <v>3945.416666666667</v>
      </c>
      <c r="K68" s="219">
        <v>3981.1833333333334</v>
      </c>
      <c r="L68" s="219">
        <v>4012.3666666666668</v>
      </c>
      <c r="M68" s="220">
        <v>3950</v>
      </c>
      <c r="N68" s="220">
        <v>3883.05</v>
      </c>
      <c r="O68" s="220">
        <v>2987000</v>
      </c>
      <c r="P68" s="221">
        <v>1.8341742806491205E-2</v>
      </c>
    </row>
    <row r="69" spans="1:16" ht="12.75" customHeight="1">
      <c r="A69" s="213">
        <v>59</v>
      </c>
      <c r="B69" s="225" t="s">
        <v>40</v>
      </c>
      <c r="C69" s="217" t="s">
        <v>105</v>
      </c>
      <c r="D69" s="218">
        <v>45442</v>
      </c>
      <c r="E69" s="217">
        <v>8138.1</v>
      </c>
      <c r="F69" s="217">
        <v>8096.9000000000005</v>
      </c>
      <c r="G69" s="219">
        <v>8003.3000000000011</v>
      </c>
      <c r="H69" s="219">
        <v>7868.5000000000009</v>
      </c>
      <c r="I69" s="219">
        <v>7774.9000000000015</v>
      </c>
      <c r="J69" s="219">
        <v>8231.7000000000007</v>
      </c>
      <c r="K69" s="219">
        <v>8325.3000000000011</v>
      </c>
      <c r="L69" s="219">
        <v>8460.1</v>
      </c>
      <c r="M69" s="220">
        <v>8190.5</v>
      </c>
      <c r="N69" s="220">
        <v>7962.1</v>
      </c>
      <c r="O69" s="220">
        <v>1244200</v>
      </c>
      <c r="P69" s="221">
        <v>7.1108815426997249E-2</v>
      </c>
    </row>
    <row r="70" spans="1:16" ht="12.75" customHeight="1">
      <c r="A70" s="213">
        <v>60</v>
      </c>
      <c r="B70" s="225" t="s">
        <v>106</v>
      </c>
      <c r="C70" s="224" t="s">
        <v>107</v>
      </c>
      <c r="D70" s="218">
        <v>45442</v>
      </c>
      <c r="E70" s="217">
        <v>829.3</v>
      </c>
      <c r="F70" s="217">
        <v>832.08333333333337</v>
      </c>
      <c r="G70" s="219">
        <v>813.41666666666674</v>
      </c>
      <c r="H70" s="219">
        <v>797.53333333333342</v>
      </c>
      <c r="I70" s="219">
        <v>778.86666666666679</v>
      </c>
      <c r="J70" s="219">
        <v>847.9666666666667</v>
      </c>
      <c r="K70" s="219">
        <v>866.63333333333344</v>
      </c>
      <c r="L70" s="219">
        <v>882.51666666666665</v>
      </c>
      <c r="M70" s="220">
        <v>850.75</v>
      </c>
      <c r="N70" s="220">
        <v>816.2</v>
      </c>
      <c r="O70" s="220">
        <v>45824625</v>
      </c>
      <c r="P70" s="221">
        <v>3.8263112639724851E-2</v>
      </c>
    </row>
    <row r="71" spans="1:16" ht="12.75" customHeight="1">
      <c r="A71" s="213">
        <v>61</v>
      </c>
      <c r="B71" s="225" t="s">
        <v>42</v>
      </c>
      <c r="C71" s="217" t="s">
        <v>108</v>
      </c>
      <c r="D71" s="218">
        <v>45442</v>
      </c>
      <c r="E71" s="217">
        <v>5877.25</v>
      </c>
      <c r="F71" s="217">
        <v>5906.8666666666659</v>
      </c>
      <c r="G71" s="219">
        <v>5838.9833333333318</v>
      </c>
      <c r="H71" s="219">
        <v>5800.7166666666662</v>
      </c>
      <c r="I71" s="219">
        <v>5732.8333333333321</v>
      </c>
      <c r="J71" s="219">
        <v>5945.1333333333314</v>
      </c>
      <c r="K71" s="219">
        <v>6013.0166666666646</v>
      </c>
      <c r="L71" s="219">
        <v>6051.283333333331</v>
      </c>
      <c r="M71" s="220">
        <v>5974.75</v>
      </c>
      <c r="N71" s="220">
        <v>5868.6</v>
      </c>
      <c r="O71" s="220">
        <v>2752750</v>
      </c>
      <c r="P71" s="221">
        <v>2.9257805197233127E-2</v>
      </c>
    </row>
    <row r="72" spans="1:16" ht="12.75" customHeight="1">
      <c r="A72" s="213">
        <v>62</v>
      </c>
      <c r="B72" s="225" t="s">
        <v>54</v>
      </c>
      <c r="C72" s="217" t="s">
        <v>109</v>
      </c>
      <c r="D72" s="218">
        <v>45442</v>
      </c>
      <c r="E72" s="217">
        <v>4665.25</v>
      </c>
      <c r="F72" s="217">
        <v>4682.8166666666666</v>
      </c>
      <c r="G72" s="219">
        <v>4603.7833333333328</v>
      </c>
      <c r="H72" s="219">
        <v>4542.3166666666666</v>
      </c>
      <c r="I72" s="219">
        <v>4463.2833333333328</v>
      </c>
      <c r="J72" s="219">
        <v>4744.2833333333328</v>
      </c>
      <c r="K72" s="219">
        <v>4823.3166666666675</v>
      </c>
      <c r="L72" s="219">
        <v>4884.7833333333328</v>
      </c>
      <c r="M72" s="220">
        <v>4761.8500000000004</v>
      </c>
      <c r="N72" s="220">
        <v>4621.3500000000004</v>
      </c>
      <c r="O72" s="220">
        <v>3496325</v>
      </c>
      <c r="P72" s="221">
        <v>-5.5027513756878441E-4</v>
      </c>
    </row>
    <row r="73" spans="1:16" ht="12.75" customHeight="1">
      <c r="A73" s="213">
        <v>63</v>
      </c>
      <c r="B73" s="225" t="s">
        <v>54</v>
      </c>
      <c r="C73" s="217" t="s">
        <v>110</v>
      </c>
      <c r="D73" s="218">
        <v>45442</v>
      </c>
      <c r="E73" s="217">
        <v>3663.05</v>
      </c>
      <c r="F73" s="217">
        <v>3649.0333333333333</v>
      </c>
      <c r="G73" s="219">
        <v>3618.0666666666666</v>
      </c>
      <c r="H73" s="219">
        <v>3573.0833333333335</v>
      </c>
      <c r="I73" s="219">
        <v>3542.1166666666668</v>
      </c>
      <c r="J73" s="219">
        <v>3694.0166666666664</v>
      </c>
      <c r="K73" s="219">
        <v>3724.9833333333327</v>
      </c>
      <c r="L73" s="219">
        <v>3769.9666666666662</v>
      </c>
      <c r="M73" s="220">
        <v>3680</v>
      </c>
      <c r="N73" s="220">
        <v>3604.05</v>
      </c>
      <c r="O73" s="220">
        <v>1336225</v>
      </c>
      <c r="P73" s="221">
        <v>-4.9863120844739928E-2</v>
      </c>
    </row>
    <row r="74" spans="1:16" ht="12.75" customHeight="1">
      <c r="A74" s="213">
        <v>64</v>
      </c>
      <c r="B74" s="225" t="s">
        <v>54</v>
      </c>
      <c r="C74" s="217" t="s">
        <v>111</v>
      </c>
      <c r="D74" s="218">
        <v>45442</v>
      </c>
      <c r="E74" s="217">
        <v>465.1</v>
      </c>
      <c r="F74" s="217">
        <v>463.48333333333329</v>
      </c>
      <c r="G74" s="219">
        <v>457.26666666666659</v>
      </c>
      <c r="H74" s="219">
        <v>449.43333333333328</v>
      </c>
      <c r="I74" s="219">
        <v>443.21666666666658</v>
      </c>
      <c r="J74" s="219">
        <v>471.31666666666661</v>
      </c>
      <c r="K74" s="219">
        <v>477.5333333333333</v>
      </c>
      <c r="L74" s="219">
        <v>485.36666666666662</v>
      </c>
      <c r="M74" s="220">
        <v>469.7</v>
      </c>
      <c r="N74" s="220">
        <v>455.65</v>
      </c>
      <c r="O74" s="220">
        <v>14504400</v>
      </c>
      <c r="P74" s="221">
        <v>-2.7227722772277226E-3</v>
      </c>
    </row>
    <row r="75" spans="1:16" ht="12.75" customHeight="1">
      <c r="A75" s="213">
        <v>65</v>
      </c>
      <c r="B75" s="225" t="s">
        <v>61</v>
      </c>
      <c r="C75" s="217" t="s">
        <v>112</v>
      </c>
      <c r="D75" s="218">
        <v>45442</v>
      </c>
      <c r="E75" s="217">
        <v>163.15</v>
      </c>
      <c r="F75" s="217">
        <v>163.54999999999998</v>
      </c>
      <c r="G75" s="219">
        <v>161.99999999999997</v>
      </c>
      <c r="H75" s="219">
        <v>160.85</v>
      </c>
      <c r="I75" s="219">
        <v>159.29999999999998</v>
      </c>
      <c r="J75" s="219">
        <v>164.69999999999996</v>
      </c>
      <c r="K75" s="219">
        <v>166.24999999999997</v>
      </c>
      <c r="L75" s="219">
        <v>167.39999999999995</v>
      </c>
      <c r="M75" s="220">
        <v>165.1</v>
      </c>
      <c r="N75" s="220">
        <v>162.4</v>
      </c>
      <c r="O75" s="220">
        <v>105480000</v>
      </c>
      <c r="P75" s="221">
        <v>-1.5401848221786614E-2</v>
      </c>
    </row>
    <row r="76" spans="1:16" ht="12.75" customHeight="1">
      <c r="A76" s="213">
        <v>66</v>
      </c>
      <c r="B76" s="225" t="s">
        <v>82</v>
      </c>
      <c r="C76" s="217" t="s">
        <v>113</v>
      </c>
      <c r="D76" s="218">
        <v>45442</v>
      </c>
      <c r="E76" s="217">
        <v>201.1</v>
      </c>
      <c r="F76" s="217">
        <v>201.1</v>
      </c>
      <c r="G76" s="219">
        <v>198.89999999999998</v>
      </c>
      <c r="H76" s="219">
        <v>196.7</v>
      </c>
      <c r="I76" s="219">
        <v>194.49999999999997</v>
      </c>
      <c r="J76" s="219">
        <v>203.29999999999998</v>
      </c>
      <c r="K76" s="219">
        <v>205.49999999999997</v>
      </c>
      <c r="L76" s="219">
        <v>207.7</v>
      </c>
      <c r="M76" s="220">
        <v>203.3</v>
      </c>
      <c r="N76" s="220">
        <v>198.9</v>
      </c>
      <c r="O76" s="220">
        <v>137716650</v>
      </c>
      <c r="P76" s="221">
        <v>-8.1713344316309711E-3</v>
      </c>
    </row>
    <row r="77" spans="1:16" ht="12.75" customHeight="1">
      <c r="A77" s="213">
        <v>67</v>
      </c>
      <c r="B77" s="225" t="s">
        <v>42</v>
      </c>
      <c r="C77" s="217" t="s">
        <v>114</v>
      </c>
      <c r="D77" s="218">
        <v>45442</v>
      </c>
      <c r="E77" s="217">
        <v>1007.65</v>
      </c>
      <c r="F77" s="217">
        <v>1006.2666666666668</v>
      </c>
      <c r="G77" s="219">
        <v>989.63333333333355</v>
      </c>
      <c r="H77" s="219">
        <v>971.61666666666679</v>
      </c>
      <c r="I77" s="219">
        <v>954.98333333333358</v>
      </c>
      <c r="J77" s="219">
        <v>1024.2833333333335</v>
      </c>
      <c r="K77" s="219">
        <v>1040.9166666666667</v>
      </c>
      <c r="L77" s="219">
        <v>1058.9333333333334</v>
      </c>
      <c r="M77" s="220">
        <v>1022.9</v>
      </c>
      <c r="N77" s="220">
        <v>988.25</v>
      </c>
      <c r="O77" s="220">
        <v>11604350</v>
      </c>
      <c r="P77" s="221">
        <v>-2.4083897323333943E-2</v>
      </c>
    </row>
    <row r="78" spans="1:16" ht="12.75" customHeight="1">
      <c r="A78" s="213">
        <v>68</v>
      </c>
      <c r="B78" s="225" t="s">
        <v>115</v>
      </c>
      <c r="C78" s="217" t="s">
        <v>116</v>
      </c>
      <c r="D78" s="218">
        <v>45442</v>
      </c>
      <c r="E78" s="217">
        <v>84</v>
      </c>
      <c r="F78" s="217">
        <v>83.88333333333334</v>
      </c>
      <c r="G78" s="219">
        <v>83.26666666666668</v>
      </c>
      <c r="H78" s="219">
        <v>82.533333333333346</v>
      </c>
      <c r="I78" s="219">
        <v>81.916666666666686</v>
      </c>
      <c r="J78" s="219">
        <v>84.616666666666674</v>
      </c>
      <c r="K78" s="219">
        <v>85.23333333333332</v>
      </c>
      <c r="L78" s="219">
        <v>85.966666666666669</v>
      </c>
      <c r="M78" s="220">
        <v>84.5</v>
      </c>
      <c r="N78" s="220">
        <v>83.15</v>
      </c>
      <c r="O78" s="220">
        <v>233460000</v>
      </c>
      <c r="P78" s="221">
        <v>-4.5570106010457143E-3</v>
      </c>
    </row>
    <row r="79" spans="1:16" ht="12.75" customHeight="1">
      <c r="A79" s="213">
        <v>69</v>
      </c>
      <c r="B79" s="225" t="s">
        <v>882</v>
      </c>
      <c r="C79" s="217" t="s">
        <v>117</v>
      </c>
      <c r="D79" s="218">
        <v>45442</v>
      </c>
      <c r="E79" s="217">
        <v>662.3</v>
      </c>
      <c r="F79" s="217">
        <v>665.2833333333333</v>
      </c>
      <c r="G79" s="219">
        <v>655.66666666666663</v>
      </c>
      <c r="H79" s="219">
        <v>649.0333333333333</v>
      </c>
      <c r="I79" s="219">
        <v>639.41666666666663</v>
      </c>
      <c r="J79" s="219">
        <v>671.91666666666663</v>
      </c>
      <c r="K79" s="219">
        <v>681.53333333333342</v>
      </c>
      <c r="L79" s="219">
        <v>688.16666666666663</v>
      </c>
      <c r="M79" s="220">
        <v>674.9</v>
      </c>
      <c r="N79" s="220">
        <v>658.65</v>
      </c>
      <c r="O79" s="220">
        <v>6961500</v>
      </c>
      <c r="P79" s="221">
        <v>-2.0499440924338429E-3</v>
      </c>
    </row>
    <row r="80" spans="1:16" ht="12.75" customHeight="1">
      <c r="A80" s="213">
        <v>70</v>
      </c>
      <c r="B80" s="225" t="s">
        <v>57</v>
      </c>
      <c r="C80" s="223" t="s">
        <v>118</v>
      </c>
      <c r="D80" s="218">
        <v>45442</v>
      </c>
      <c r="E80" s="217">
        <v>1297.3</v>
      </c>
      <c r="F80" s="217">
        <v>1303.8333333333333</v>
      </c>
      <c r="G80" s="219">
        <v>1286.4666666666665</v>
      </c>
      <c r="H80" s="219">
        <v>1275.6333333333332</v>
      </c>
      <c r="I80" s="219">
        <v>1258.2666666666664</v>
      </c>
      <c r="J80" s="219">
        <v>1314.6666666666665</v>
      </c>
      <c r="K80" s="219">
        <v>1332.0333333333333</v>
      </c>
      <c r="L80" s="219">
        <v>1342.8666666666666</v>
      </c>
      <c r="M80" s="220">
        <v>1321.2</v>
      </c>
      <c r="N80" s="220">
        <v>1293</v>
      </c>
      <c r="O80" s="220">
        <v>6156000</v>
      </c>
      <c r="P80" s="221">
        <v>-4.6025104602510462E-2</v>
      </c>
    </row>
    <row r="81" spans="1:16" ht="12.75" customHeight="1">
      <c r="A81" s="213">
        <v>71</v>
      </c>
      <c r="B81" s="225" t="s">
        <v>106</v>
      </c>
      <c r="C81" s="217" t="s">
        <v>119</v>
      </c>
      <c r="D81" s="218">
        <v>45442</v>
      </c>
      <c r="E81" s="217">
        <v>2826.3</v>
      </c>
      <c r="F81" s="217">
        <v>2830.1000000000004</v>
      </c>
      <c r="G81" s="219">
        <v>2782.5500000000006</v>
      </c>
      <c r="H81" s="219">
        <v>2738.8</v>
      </c>
      <c r="I81" s="219">
        <v>2691.2500000000005</v>
      </c>
      <c r="J81" s="219">
        <v>2873.8500000000008</v>
      </c>
      <c r="K81" s="219">
        <v>2921.4</v>
      </c>
      <c r="L81" s="219">
        <v>2965.150000000001</v>
      </c>
      <c r="M81" s="220">
        <v>2877.65</v>
      </c>
      <c r="N81" s="220">
        <v>2786.35</v>
      </c>
      <c r="O81" s="220">
        <v>3256300</v>
      </c>
      <c r="P81" s="221">
        <v>-2.4354752240177682E-3</v>
      </c>
    </row>
    <row r="82" spans="1:16" ht="12.75" customHeight="1">
      <c r="A82" s="213">
        <v>72</v>
      </c>
      <c r="B82" s="225" t="s">
        <v>42</v>
      </c>
      <c r="C82" s="217" t="s">
        <v>120</v>
      </c>
      <c r="D82" s="218">
        <v>45442</v>
      </c>
      <c r="E82" s="217">
        <v>398.8</v>
      </c>
      <c r="F82" s="217">
        <v>400.10000000000008</v>
      </c>
      <c r="G82" s="219">
        <v>388.85000000000014</v>
      </c>
      <c r="H82" s="219">
        <v>378.90000000000003</v>
      </c>
      <c r="I82" s="219">
        <v>367.65000000000009</v>
      </c>
      <c r="J82" s="219">
        <v>410.05000000000018</v>
      </c>
      <c r="K82" s="219">
        <v>421.30000000000007</v>
      </c>
      <c r="L82" s="219">
        <v>431.25000000000023</v>
      </c>
      <c r="M82" s="220">
        <v>411.35</v>
      </c>
      <c r="N82" s="220">
        <v>390.15</v>
      </c>
      <c r="O82" s="220">
        <v>14460000</v>
      </c>
      <c r="P82" s="221">
        <v>0.32977745080007359</v>
      </c>
    </row>
    <row r="83" spans="1:16" ht="12.75" customHeight="1">
      <c r="A83" s="213">
        <v>73</v>
      </c>
      <c r="B83" s="225" t="s">
        <v>47</v>
      </c>
      <c r="C83" s="217" t="s">
        <v>121</v>
      </c>
      <c r="D83" s="218">
        <v>45442</v>
      </c>
      <c r="E83" s="217">
        <v>2381.6999999999998</v>
      </c>
      <c r="F83" s="217">
        <v>2388.9666666666667</v>
      </c>
      <c r="G83" s="219">
        <v>2368.0333333333333</v>
      </c>
      <c r="H83" s="219">
        <v>2354.3666666666668</v>
      </c>
      <c r="I83" s="219">
        <v>2333.4333333333334</v>
      </c>
      <c r="J83" s="219">
        <v>2402.6333333333332</v>
      </c>
      <c r="K83" s="219">
        <v>2423.5666666666666</v>
      </c>
      <c r="L83" s="219">
        <v>2437.2333333333331</v>
      </c>
      <c r="M83" s="220">
        <v>2409.9</v>
      </c>
      <c r="N83" s="220">
        <v>2375.3000000000002</v>
      </c>
      <c r="O83" s="220">
        <v>7401882</v>
      </c>
      <c r="P83" s="221">
        <v>3.8680798267878722E-4</v>
      </c>
    </row>
    <row r="84" spans="1:16" ht="12.75" customHeight="1">
      <c r="A84" s="213">
        <v>74</v>
      </c>
      <c r="B84" s="225" t="s">
        <v>82</v>
      </c>
      <c r="C84" s="217" t="s">
        <v>122</v>
      </c>
      <c r="D84" s="218">
        <v>45442</v>
      </c>
      <c r="E84" s="217">
        <v>542.45000000000005</v>
      </c>
      <c r="F84" s="217">
        <v>544.93333333333339</v>
      </c>
      <c r="G84" s="219">
        <v>538.16666666666674</v>
      </c>
      <c r="H84" s="219">
        <v>533.88333333333333</v>
      </c>
      <c r="I84" s="219">
        <v>527.11666666666667</v>
      </c>
      <c r="J84" s="219">
        <v>549.21666666666681</v>
      </c>
      <c r="K84" s="219">
        <v>555.98333333333346</v>
      </c>
      <c r="L84" s="219">
        <v>560.26666666666688</v>
      </c>
      <c r="M84" s="220">
        <v>551.70000000000005</v>
      </c>
      <c r="N84" s="220">
        <v>540.65</v>
      </c>
      <c r="O84" s="220">
        <v>6431250</v>
      </c>
      <c r="P84" s="221">
        <v>-1.1648223645894002E-3</v>
      </c>
    </row>
    <row r="85" spans="1:16" ht="12.75" customHeight="1">
      <c r="A85" s="213">
        <v>75</v>
      </c>
      <c r="B85" s="225" t="s">
        <v>40</v>
      </c>
      <c r="C85" s="217" t="s">
        <v>123</v>
      </c>
      <c r="D85" s="218">
        <v>45442</v>
      </c>
      <c r="E85" s="217">
        <v>4198.75</v>
      </c>
      <c r="F85" s="217">
        <v>4156.45</v>
      </c>
      <c r="G85" s="219">
        <v>4106.3499999999995</v>
      </c>
      <c r="H85" s="219">
        <v>4013.95</v>
      </c>
      <c r="I85" s="219">
        <v>3963.8499999999995</v>
      </c>
      <c r="J85" s="219">
        <v>4248.8499999999995</v>
      </c>
      <c r="K85" s="219">
        <v>4298.95</v>
      </c>
      <c r="L85" s="219">
        <v>4391.3499999999995</v>
      </c>
      <c r="M85" s="220">
        <v>4206.55</v>
      </c>
      <c r="N85" s="220">
        <v>4064.05</v>
      </c>
      <c r="O85" s="220">
        <v>8785800</v>
      </c>
      <c r="P85" s="221">
        <v>6.2534359538207809E-3</v>
      </c>
    </row>
    <row r="86" spans="1:16" ht="12.75" customHeight="1">
      <c r="A86" s="213">
        <v>76</v>
      </c>
      <c r="B86" s="225" t="s">
        <v>40</v>
      </c>
      <c r="C86" s="224" t="s">
        <v>124</v>
      </c>
      <c r="D86" s="218">
        <v>45442</v>
      </c>
      <c r="E86" s="217">
        <v>1756.6</v>
      </c>
      <c r="F86" s="217">
        <v>1750.2</v>
      </c>
      <c r="G86" s="219">
        <v>1740.4</v>
      </c>
      <c r="H86" s="219">
        <v>1724.2</v>
      </c>
      <c r="I86" s="219">
        <v>1714.4</v>
      </c>
      <c r="J86" s="219">
        <v>1766.4</v>
      </c>
      <c r="K86" s="219">
        <v>1776.1999999999998</v>
      </c>
      <c r="L86" s="219">
        <v>1792.4</v>
      </c>
      <c r="M86" s="220">
        <v>1760</v>
      </c>
      <c r="N86" s="220">
        <v>1734</v>
      </c>
      <c r="O86" s="220">
        <v>5274000</v>
      </c>
      <c r="P86" s="221">
        <v>-3.2115984584327399E-2</v>
      </c>
    </row>
    <row r="87" spans="1:16" ht="12.75" customHeight="1">
      <c r="A87" s="213">
        <v>77</v>
      </c>
      <c r="B87" s="225" t="s">
        <v>85</v>
      </c>
      <c r="C87" s="217" t="s">
        <v>125</v>
      </c>
      <c r="D87" s="218">
        <v>45442</v>
      </c>
      <c r="E87" s="217">
        <v>1337.5</v>
      </c>
      <c r="F87" s="217">
        <v>1334.6499999999999</v>
      </c>
      <c r="G87" s="219">
        <v>1326.2999999999997</v>
      </c>
      <c r="H87" s="219">
        <v>1315.1</v>
      </c>
      <c r="I87" s="219">
        <v>1306.7499999999998</v>
      </c>
      <c r="J87" s="219">
        <v>1345.8499999999997</v>
      </c>
      <c r="K87" s="219">
        <v>1354.1999999999996</v>
      </c>
      <c r="L87" s="219">
        <v>1365.3999999999996</v>
      </c>
      <c r="M87" s="220">
        <v>1343</v>
      </c>
      <c r="N87" s="220">
        <v>1323.45</v>
      </c>
      <c r="O87" s="220">
        <v>24763900</v>
      </c>
      <c r="P87" s="221">
        <v>-2.7409688238851926E-2</v>
      </c>
    </row>
    <row r="88" spans="1:16" ht="12.75" customHeight="1">
      <c r="A88" s="213">
        <v>78</v>
      </c>
      <c r="B88" s="225" t="s">
        <v>66</v>
      </c>
      <c r="C88" s="217" t="s">
        <v>126</v>
      </c>
      <c r="D88" s="218">
        <v>45442</v>
      </c>
      <c r="E88" s="217">
        <v>3766.15</v>
      </c>
      <c r="F88" s="217">
        <v>3735.5333333333328</v>
      </c>
      <c r="G88" s="219">
        <v>3696.0666666666657</v>
      </c>
      <c r="H88" s="219">
        <v>3625.9833333333327</v>
      </c>
      <c r="I88" s="219">
        <v>3586.5166666666655</v>
      </c>
      <c r="J88" s="219">
        <v>3805.6166666666659</v>
      </c>
      <c r="K88" s="219">
        <v>3845.083333333333</v>
      </c>
      <c r="L88" s="219">
        <v>3915.1666666666661</v>
      </c>
      <c r="M88" s="220">
        <v>3775</v>
      </c>
      <c r="N88" s="220">
        <v>3665.45</v>
      </c>
      <c r="O88" s="220">
        <v>2898900</v>
      </c>
      <c r="P88" s="221">
        <v>-2.5317732499495663E-2</v>
      </c>
    </row>
    <row r="89" spans="1:16" ht="12.75" customHeight="1">
      <c r="A89" s="213">
        <v>79</v>
      </c>
      <c r="B89" s="225" t="s">
        <v>61</v>
      </c>
      <c r="C89" s="217" t="s">
        <v>127</v>
      </c>
      <c r="D89" s="218">
        <v>45442</v>
      </c>
      <c r="E89" s="217">
        <v>1448.1</v>
      </c>
      <c r="F89" s="217">
        <v>1453.7166666666665</v>
      </c>
      <c r="G89" s="219">
        <v>1438.383333333333</v>
      </c>
      <c r="H89" s="219">
        <v>1428.6666666666665</v>
      </c>
      <c r="I89" s="219">
        <v>1413.333333333333</v>
      </c>
      <c r="J89" s="219">
        <v>1463.4333333333329</v>
      </c>
      <c r="K89" s="219">
        <v>1478.7666666666664</v>
      </c>
      <c r="L89" s="219">
        <v>1488.4833333333329</v>
      </c>
      <c r="M89" s="220">
        <v>1469.05</v>
      </c>
      <c r="N89" s="220">
        <v>1444</v>
      </c>
      <c r="O89" s="220">
        <v>207046400</v>
      </c>
      <c r="P89" s="221">
        <v>4.765615433424987E-2</v>
      </c>
    </row>
    <row r="90" spans="1:16" ht="12.75" customHeight="1">
      <c r="A90" s="213">
        <v>80</v>
      </c>
      <c r="B90" s="225" t="s">
        <v>66</v>
      </c>
      <c r="C90" s="217" t="s">
        <v>128</v>
      </c>
      <c r="D90" s="218">
        <v>45442</v>
      </c>
      <c r="E90" s="217">
        <v>558.04999999999995</v>
      </c>
      <c r="F90" s="217">
        <v>559.5333333333333</v>
      </c>
      <c r="G90" s="219">
        <v>554.76666666666665</v>
      </c>
      <c r="H90" s="219">
        <v>551.48333333333335</v>
      </c>
      <c r="I90" s="219">
        <v>546.7166666666667</v>
      </c>
      <c r="J90" s="219">
        <v>562.81666666666661</v>
      </c>
      <c r="K90" s="219">
        <v>567.58333333333326</v>
      </c>
      <c r="L90" s="219">
        <v>570.86666666666656</v>
      </c>
      <c r="M90" s="220">
        <v>564.29999999999995</v>
      </c>
      <c r="N90" s="220">
        <v>556.25</v>
      </c>
      <c r="O90" s="220">
        <v>44929500</v>
      </c>
      <c r="P90" s="221">
        <v>2.7249963175725437E-3</v>
      </c>
    </row>
    <row r="91" spans="1:16" ht="12.75" customHeight="1">
      <c r="A91" s="213">
        <v>81</v>
      </c>
      <c r="B91" s="225" t="s">
        <v>54</v>
      </c>
      <c r="C91" s="217" t="s">
        <v>129</v>
      </c>
      <c r="D91" s="218">
        <v>45442</v>
      </c>
      <c r="E91" s="217">
        <v>5067.2</v>
      </c>
      <c r="F91" s="217">
        <v>5071.2</v>
      </c>
      <c r="G91" s="219">
        <v>5028.3999999999996</v>
      </c>
      <c r="H91" s="219">
        <v>4989.5999999999995</v>
      </c>
      <c r="I91" s="219">
        <v>4946.7999999999993</v>
      </c>
      <c r="J91" s="219">
        <v>5110</v>
      </c>
      <c r="K91" s="219">
        <v>5152.8000000000011</v>
      </c>
      <c r="L91" s="219">
        <v>5191.6000000000004</v>
      </c>
      <c r="M91" s="220">
        <v>5114</v>
      </c>
      <c r="N91" s="220">
        <v>5032.3999999999996</v>
      </c>
      <c r="O91" s="220">
        <v>4412550</v>
      </c>
      <c r="P91" s="221">
        <v>-4.672866910787777E-2</v>
      </c>
    </row>
    <row r="92" spans="1:16" ht="12.75" customHeight="1">
      <c r="A92" s="213">
        <v>82</v>
      </c>
      <c r="B92" s="225" t="s">
        <v>130</v>
      </c>
      <c r="C92" s="217" t="s">
        <v>131</v>
      </c>
      <c r="D92" s="218">
        <v>45442</v>
      </c>
      <c r="E92" s="217">
        <v>657.15</v>
      </c>
      <c r="F92" s="217">
        <v>656.41666666666663</v>
      </c>
      <c r="G92" s="219">
        <v>652.23333333333323</v>
      </c>
      <c r="H92" s="219">
        <v>647.31666666666661</v>
      </c>
      <c r="I92" s="219">
        <v>643.13333333333321</v>
      </c>
      <c r="J92" s="219">
        <v>661.33333333333326</v>
      </c>
      <c r="K92" s="219">
        <v>665.51666666666665</v>
      </c>
      <c r="L92" s="219">
        <v>670.43333333333328</v>
      </c>
      <c r="M92" s="220">
        <v>660.6</v>
      </c>
      <c r="N92" s="220">
        <v>651.5</v>
      </c>
      <c r="O92" s="220">
        <v>52374000</v>
      </c>
      <c r="P92" s="221">
        <v>-1.4359109471742853E-2</v>
      </c>
    </row>
    <row r="93" spans="1:16" ht="12.75" customHeight="1">
      <c r="A93" s="213">
        <v>83</v>
      </c>
      <c r="B93" s="225" t="s">
        <v>130</v>
      </c>
      <c r="C93" s="217" t="s">
        <v>132</v>
      </c>
      <c r="D93" s="218">
        <v>45442</v>
      </c>
      <c r="E93" s="217">
        <v>383.6</v>
      </c>
      <c r="F93" s="217">
        <v>384.5333333333333</v>
      </c>
      <c r="G93" s="219">
        <v>379.06666666666661</v>
      </c>
      <c r="H93" s="219">
        <v>374.5333333333333</v>
      </c>
      <c r="I93" s="219">
        <v>369.06666666666661</v>
      </c>
      <c r="J93" s="219">
        <v>389.06666666666661</v>
      </c>
      <c r="K93" s="219">
        <v>394.5333333333333</v>
      </c>
      <c r="L93" s="219">
        <v>399.06666666666661</v>
      </c>
      <c r="M93" s="220">
        <v>390</v>
      </c>
      <c r="N93" s="220">
        <v>380</v>
      </c>
      <c r="O93" s="220">
        <v>32886500</v>
      </c>
      <c r="P93" s="221">
        <v>-3.001406909488823E-2</v>
      </c>
    </row>
    <row r="94" spans="1:16" ht="12.75" customHeight="1">
      <c r="A94" s="213">
        <v>84</v>
      </c>
      <c r="B94" s="225" t="s">
        <v>82</v>
      </c>
      <c r="C94" s="223" t="s">
        <v>133</v>
      </c>
      <c r="D94" s="218">
        <v>45442</v>
      </c>
      <c r="E94" s="217">
        <v>509.35</v>
      </c>
      <c r="F94" s="217">
        <v>506.01666666666665</v>
      </c>
      <c r="G94" s="219">
        <v>501.0333333333333</v>
      </c>
      <c r="H94" s="219">
        <v>492.71666666666664</v>
      </c>
      <c r="I94" s="219">
        <v>487.73333333333329</v>
      </c>
      <c r="J94" s="219">
        <v>514.33333333333326</v>
      </c>
      <c r="K94" s="219">
        <v>519.31666666666661</v>
      </c>
      <c r="L94" s="219">
        <v>527.63333333333333</v>
      </c>
      <c r="M94" s="220">
        <v>511</v>
      </c>
      <c r="N94" s="220">
        <v>497.7</v>
      </c>
      <c r="O94" s="220">
        <v>28718550</v>
      </c>
      <c r="P94" s="221">
        <v>1.6339400888634083E-2</v>
      </c>
    </row>
    <row r="95" spans="1:16" ht="12.75" customHeight="1">
      <c r="A95" s="213">
        <v>85</v>
      </c>
      <c r="B95" s="225" t="s">
        <v>57</v>
      </c>
      <c r="C95" s="217" t="s">
        <v>134</v>
      </c>
      <c r="D95" s="218">
        <v>45442</v>
      </c>
      <c r="E95" s="217">
        <v>2333</v>
      </c>
      <c r="F95" s="217">
        <v>2340.9</v>
      </c>
      <c r="G95" s="219">
        <v>2321.1000000000004</v>
      </c>
      <c r="H95" s="219">
        <v>2309.2000000000003</v>
      </c>
      <c r="I95" s="219">
        <v>2289.4000000000005</v>
      </c>
      <c r="J95" s="219">
        <v>2352.8000000000002</v>
      </c>
      <c r="K95" s="219">
        <v>2372.6000000000004</v>
      </c>
      <c r="L95" s="219">
        <v>2384.5</v>
      </c>
      <c r="M95" s="220">
        <v>2360.6999999999998</v>
      </c>
      <c r="N95" s="220">
        <v>2329</v>
      </c>
      <c r="O95" s="220">
        <v>17709000</v>
      </c>
      <c r="P95" s="221">
        <v>-1.198406587888729E-2</v>
      </c>
    </row>
    <row r="96" spans="1:16" ht="12.75" customHeight="1">
      <c r="A96" s="213">
        <v>86</v>
      </c>
      <c r="B96" s="225" t="s">
        <v>61</v>
      </c>
      <c r="C96" s="217" t="s">
        <v>136</v>
      </c>
      <c r="D96" s="218">
        <v>45442</v>
      </c>
      <c r="E96" s="217">
        <v>1129.05</v>
      </c>
      <c r="F96" s="217">
        <v>1126.2833333333335</v>
      </c>
      <c r="G96" s="219">
        <v>1121.5666666666671</v>
      </c>
      <c r="H96" s="219">
        <v>1114.0833333333335</v>
      </c>
      <c r="I96" s="219">
        <v>1109.366666666667</v>
      </c>
      <c r="J96" s="219">
        <v>1133.7666666666671</v>
      </c>
      <c r="K96" s="219">
        <v>1138.4833333333338</v>
      </c>
      <c r="L96" s="219">
        <v>1145.9666666666672</v>
      </c>
      <c r="M96" s="220">
        <v>1131</v>
      </c>
      <c r="N96" s="220">
        <v>1118.8</v>
      </c>
      <c r="O96" s="220">
        <v>82103700</v>
      </c>
      <c r="P96" s="221">
        <v>-1.7531662534342962E-2</v>
      </c>
    </row>
    <row r="97" spans="1:16" ht="12.75" customHeight="1">
      <c r="A97" s="213">
        <v>87</v>
      </c>
      <c r="B97" s="225" t="s">
        <v>66</v>
      </c>
      <c r="C97" s="217" t="s">
        <v>137</v>
      </c>
      <c r="D97" s="218">
        <v>45442</v>
      </c>
      <c r="E97" s="217">
        <v>1660.6</v>
      </c>
      <c r="F97" s="217">
        <v>1669.8333333333333</v>
      </c>
      <c r="G97" s="219">
        <v>1647.6166666666666</v>
      </c>
      <c r="H97" s="219">
        <v>1634.6333333333332</v>
      </c>
      <c r="I97" s="219">
        <v>1612.4166666666665</v>
      </c>
      <c r="J97" s="219">
        <v>1682.8166666666666</v>
      </c>
      <c r="K97" s="219">
        <v>1705.0333333333333</v>
      </c>
      <c r="L97" s="219">
        <v>1718.0166666666667</v>
      </c>
      <c r="M97" s="220">
        <v>1692.05</v>
      </c>
      <c r="N97" s="220">
        <v>1656.85</v>
      </c>
      <c r="O97" s="220">
        <v>3555500</v>
      </c>
      <c r="P97" s="221">
        <v>6.7959790457312753E-3</v>
      </c>
    </row>
    <row r="98" spans="1:16" ht="12.75" customHeight="1">
      <c r="A98" s="213">
        <v>88</v>
      </c>
      <c r="B98" s="225" t="s">
        <v>66</v>
      </c>
      <c r="C98" s="217" t="s">
        <v>138</v>
      </c>
      <c r="D98" s="218">
        <v>45442</v>
      </c>
      <c r="E98" s="217">
        <v>579.95000000000005</v>
      </c>
      <c r="F98" s="217">
        <v>584.63333333333333</v>
      </c>
      <c r="G98" s="219">
        <v>572.2166666666667</v>
      </c>
      <c r="H98" s="219">
        <v>564.48333333333335</v>
      </c>
      <c r="I98" s="219">
        <v>552.06666666666672</v>
      </c>
      <c r="J98" s="219">
        <v>592.36666666666667</v>
      </c>
      <c r="K98" s="219">
        <v>604.78333333333342</v>
      </c>
      <c r="L98" s="219">
        <v>612.51666666666665</v>
      </c>
      <c r="M98" s="220">
        <v>597.04999999999995</v>
      </c>
      <c r="N98" s="220">
        <v>576.9</v>
      </c>
      <c r="O98" s="220">
        <v>15436500</v>
      </c>
      <c r="P98" s="221">
        <v>-1.9396760740956261E-3</v>
      </c>
    </row>
    <row r="99" spans="1:16" ht="12.75" customHeight="1">
      <c r="A99" s="213">
        <v>89</v>
      </c>
      <c r="B99" s="225" t="s">
        <v>77</v>
      </c>
      <c r="C99" s="217" t="s">
        <v>139</v>
      </c>
      <c r="D99" s="218">
        <v>45442</v>
      </c>
      <c r="E99" s="217">
        <v>13.25</v>
      </c>
      <c r="F99" s="217">
        <v>13.266666666666666</v>
      </c>
      <c r="G99" s="219">
        <v>13.133333333333331</v>
      </c>
      <c r="H99" s="219">
        <v>13.016666666666666</v>
      </c>
      <c r="I99" s="219">
        <v>12.883333333333331</v>
      </c>
      <c r="J99" s="219">
        <v>13.383333333333331</v>
      </c>
      <c r="K99" s="219">
        <v>13.516666666666664</v>
      </c>
      <c r="L99" s="219">
        <v>13.633333333333331</v>
      </c>
      <c r="M99" s="220">
        <v>13.4</v>
      </c>
      <c r="N99" s="220">
        <v>13.15</v>
      </c>
      <c r="O99" s="220">
        <v>3396080000</v>
      </c>
      <c r="P99" s="221">
        <v>-3.076417265511249E-3</v>
      </c>
    </row>
    <row r="100" spans="1:16" ht="12.75" customHeight="1">
      <c r="A100" s="213">
        <v>90</v>
      </c>
      <c r="B100" s="225" t="s">
        <v>66</v>
      </c>
      <c r="C100" s="217" t="s">
        <v>140</v>
      </c>
      <c r="D100" s="218">
        <v>45442</v>
      </c>
      <c r="E100" s="217">
        <v>113.8</v>
      </c>
      <c r="F100" s="217">
        <v>114.14999999999999</v>
      </c>
      <c r="G100" s="219">
        <v>112.99999999999999</v>
      </c>
      <c r="H100" s="219">
        <v>112.19999999999999</v>
      </c>
      <c r="I100" s="219">
        <v>111.04999999999998</v>
      </c>
      <c r="J100" s="219">
        <v>114.94999999999999</v>
      </c>
      <c r="K100" s="219">
        <v>116.1</v>
      </c>
      <c r="L100" s="219">
        <v>116.89999999999999</v>
      </c>
      <c r="M100" s="220">
        <v>115.3</v>
      </c>
      <c r="N100" s="220">
        <v>113.35</v>
      </c>
      <c r="O100" s="220">
        <v>93425000</v>
      </c>
      <c r="P100" s="221">
        <v>5.3521729822307858E-5</v>
      </c>
    </row>
    <row r="101" spans="1:16" ht="12.75" customHeight="1">
      <c r="A101" s="213">
        <v>91</v>
      </c>
      <c r="B101" s="225" t="s">
        <v>61</v>
      </c>
      <c r="C101" s="217" t="s">
        <v>141</v>
      </c>
      <c r="D101" s="218">
        <v>45442</v>
      </c>
      <c r="E101" s="217">
        <v>77.150000000000006</v>
      </c>
      <c r="F101" s="217">
        <v>77.333333333333329</v>
      </c>
      <c r="G101" s="219">
        <v>76.566666666666663</v>
      </c>
      <c r="H101" s="219">
        <v>75.983333333333334</v>
      </c>
      <c r="I101" s="219">
        <v>75.216666666666669</v>
      </c>
      <c r="J101" s="219">
        <v>77.916666666666657</v>
      </c>
      <c r="K101" s="219">
        <v>78.683333333333337</v>
      </c>
      <c r="L101" s="219">
        <v>79.266666666666652</v>
      </c>
      <c r="M101" s="220">
        <v>78.099999999999994</v>
      </c>
      <c r="N101" s="220">
        <v>76.75</v>
      </c>
      <c r="O101" s="220">
        <v>401122500</v>
      </c>
      <c r="P101" s="221">
        <v>1.4934719902838926E-2</v>
      </c>
    </row>
    <row r="102" spans="1:16" ht="12.75" customHeight="1">
      <c r="A102" s="213">
        <v>92</v>
      </c>
      <c r="B102" s="225" t="s">
        <v>187</v>
      </c>
      <c r="C102" s="223" t="s">
        <v>142</v>
      </c>
      <c r="D102" s="218">
        <v>45442</v>
      </c>
      <c r="E102" s="217">
        <v>146.05000000000001</v>
      </c>
      <c r="F102" s="217">
        <v>146.36666666666667</v>
      </c>
      <c r="G102" s="219">
        <v>144.53333333333336</v>
      </c>
      <c r="H102" s="219">
        <v>143.01666666666668</v>
      </c>
      <c r="I102" s="219">
        <v>141.18333333333337</v>
      </c>
      <c r="J102" s="219">
        <v>147.88333333333335</v>
      </c>
      <c r="K102" s="219">
        <v>149.71666666666667</v>
      </c>
      <c r="L102" s="219">
        <v>151.23333333333335</v>
      </c>
      <c r="M102" s="220">
        <v>148.19999999999999</v>
      </c>
      <c r="N102" s="220">
        <v>144.85</v>
      </c>
      <c r="O102" s="220">
        <v>70871250</v>
      </c>
      <c r="P102" s="221">
        <v>6.926314667803293E-3</v>
      </c>
    </row>
    <row r="103" spans="1:16" ht="12.75" customHeight="1">
      <c r="A103" s="213">
        <v>93</v>
      </c>
      <c r="B103" s="225" t="s">
        <v>82</v>
      </c>
      <c r="C103" s="217" t="s">
        <v>143</v>
      </c>
      <c r="D103" s="218">
        <v>45442</v>
      </c>
      <c r="E103" s="217">
        <v>440.5</v>
      </c>
      <c r="F103" s="217">
        <v>440.91666666666669</v>
      </c>
      <c r="G103" s="219">
        <v>433.73333333333335</v>
      </c>
      <c r="H103" s="219">
        <v>426.96666666666664</v>
      </c>
      <c r="I103" s="219">
        <v>419.7833333333333</v>
      </c>
      <c r="J103" s="219">
        <v>447.68333333333339</v>
      </c>
      <c r="K103" s="219">
        <v>454.86666666666667</v>
      </c>
      <c r="L103" s="219">
        <v>461.63333333333344</v>
      </c>
      <c r="M103" s="220">
        <v>448.1</v>
      </c>
      <c r="N103" s="220">
        <v>434.15</v>
      </c>
      <c r="O103" s="220">
        <v>24908125</v>
      </c>
      <c r="P103" s="221">
        <v>-1.1039355301650383E-4</v>
      </c>
    </row>
    <row r="104" spans="1:16" ht="12.75" customHeight="1">
      <c r="A104" s="213">
        <v>94</v>
      </c>
      <c r="B104" s="225" t="s">
        <v>115</v>
      </c>
      <c r="C104" s="224" t="s">
        <v>144</v>
      </c>
      <c r="D104" s="218">
        <v>45442</v>
      </c>
      <c r="E104" s="217">
        <v>563.65</v>
      </c>
      <c r="F104" s="217">
        <v>565.56666666666672</v>
      </c>
      <c r="G104" s="219">
        <v>559.63333333333344</v>
      </c>
      <c r="H104" s="219">
        <v>555.61666666666667</v>
      </c>
      <c r="I104" s="219">
        <v>549.68333333333339</v>
      </c>
      <c r="J104" s="219">
        <v>569.58333333333348</v>
      </c>
      <c r="K104" s="219">
        <v>575.51666666666665</v>
      </c>
      <c r="L104" s="219">
        <v>579.53333333333353</v>
      </c>
      <c r="M104" s="220">
        <v>571.5</v>
      </c>
      <c r="N104" s="220">
        <v>561.54999999999995</v>
      </c>
      <c r="O104" s="220">
        <v>21165000</v>
      </c>
      <c r="P104" s="221">
        <v>2.225589544464438E-3</v>
      </c>
    </row>
    <row r="105" spans="1:16" ht="12.75" customHeight="1">
      <c r="A105" s="213">
        <v>95</v>
      </c>
      <c r="B105" s="225" t="s">
        <v>47</v>
      </c>
      <c r="C105" s="217" t="s">
        <v>145</v>
      </c>
      <c r="D105" s="218">
        <v>45442</v>
      </c>
      <c r="E105" s="217">
        <v>209.05</v>
      </c>
      <c r="F105" s="217">
        <v>210.43333333333331</v>
      </c>
      <c r="G105" s="219">
        <v>207.06666666666661</v>
      </c>
      <c r="H105" s="219">
        <v>205.08333333333329</v>
      </c>
      <c r="I105" s="219">
        <v>201.71666666666658</v>
      </c>
      <c r="J105" s="219">
        <v>212.41666666666663</v>
      </c>
      <c r="K105" s="219">
        <v>215.78333333333336</v>
      </c>
      <c r="L105" s="219">
        <v>217.76666666666665</v>
      </c>
      <c r="M105" s="220">
        <v>213.8</v>
      </c>
      <c r="N105" s="220">
        <v>208.45</v>
      </c>
      <c r="O105" s="220">
        <v>26819200</v>
      </c>
      <c r="P105" s="221">
        <v>6.7898383371824481E-2</v>
      </c>
    </row>
    <row r="106" spans="1:16" ht="12.75" customHeight="1">
      <c r="A106" s="213">
        <v>96</v>
      </c>
      <c r="B106" s="225" t="s">
        <v>57</v>
      </c>
      <c r="C106" s="224" t="s">
        <v>146</v>
      </c>
      <c r="D106" s="218">
        <v>45442</v>
      </c>
      <c r="E106" s="217">
        <v>2630.8</v>
      </c>
      <c r="F106" s="217">
        <v>2638.9666666666667</v>
      </c>
      <c r="G106" s="219">
        <v>2617.6333333333332</v>
      </c>
      <c r="H106" s="219">
        <v>2604.4666666666667</v>
      </c>
      <c r="I106" s="219">
        <v>2583.1333333333332</v>
      </c>
      <c r="J106" s="219">
        <v>2652.1333333333332</v>
      </c>
      <c r="K106" s="219">
        <v>2673.4666666666662</v>
      </c>
      <c r="L106" s="219">
        <v>2686.6333333333332</v>
      </c>
      <c r="M106" s="220">
        <v>2660.3</v>
      </c>
      <c r="N106" s="220">
        <v>2625.8</v>
      </c>
      <c r="O106" s="220">
        <v>1644000</v>
      </c>
      <c r="P106" s="221">
        <v>-4.5413260672116261E-3</v>
      </c>
    </row>
    <row r="107" spans="1:16" ht="12.75" customHeight="1">
      <c r="A107" s="213">
        <v>97</v>
      </c>
      <c r="B107" s="225" t="s">
        <v>115</v>
      </c>
      <c r="C107" s="222" t="s">
        <v>147</v>
      </c>
      <c r="D107" s="218">
        <v>45442</v>
      </c>
      <c r="E107" s="217">
        <v>4301.3999999999996</v>
      </c>
      <c r="F107" s="217">
        <v>4255.95</v>
      </c>
      <c r="G107" s="219">
        <v>4186.8999999999996</v>
      </c>
      <c r="H107" s="219">
        <v>4072.3999999999996</v>
      </c>
      <c r="I107" s="219">
        <v>4003.3499999999995</v>
      </c>
      <c r="J107" s="219">
        <v>4370.45</v>
      </c>
      <c r="K107" s="219">
        <v>4439.5000000000009</v>
      </c>
      <c r="L107" s="219">
        <v>4554</v>
      </c>
      <c r="M107" s="220">
        <v>4325</v>
      </c>
      <c r="N107" s="220">
        <v>4141.45</v>
      </c>
      <c r="O107" s="220">
        <v>4714800</v>
      </c>
      <c r="P107" s="221">
        <v>5.8601643540347567E-2</v>
      </c>
    </row>
    <row r="108" spans="1:16" ht="12.75" customHeight="1">
      <c r="A108" s="213">
        <v>98</v>
      </c>
      <c r="B108" s="225" t="s">
        <v>61</v>
      </c>
      <c r="C108" s="224" t="s">
        <v>148</v>
      </c>
      <c r="D108" s="218">
        <v>45442</v>
      </c>
      <c r="E108" s="217">
        <v>1422.8</v>
      </c>
      <c r="F108" s="217">
        <v>1424.2</v>
      </c>
      <c r="G108" s="219">
        <v>1412.6000000000001</v>
      </c>
      <c r="H108" s="219">
        <v>1402.4</v>
      </c>
      <c r="I108" s="219">
        <v>1390.8000000000002</v>
      </c>
      <c r="J108" s="219">
        <v>1434.4</v>
      </c>
      <c r="K108" s="219">
        <v>1446</v>
      </c>
      <c r="L108" s="219">
        <v>1456.2</v>
      </c>
      <c r="M108" s="220">
        <v>1435.8</v>
      </c>
      <c r="N108" s="220">
        <v>1414</v>
      </c>
      <c r="O108" s="220">
        <v>27625000</v>
      </c>
      <c r="P108" s="221">
        <v>3.5054579799117277E-3</v>
      </c>
    </row>
    <row r="109" spans="1:16" ht="12.75" customHeight="1">
      <c r="A109" s="213">
        <v>99</v>
      </c>
      <c r="B109" s="225" t="s">
        <v>77</v>
      </c>
      <c r="C109" s="217" t="s">
        <v>149</v>
      </c>
      <c r="D109" s="218">
        <v>45442</v>
      </c>
      <c r="E109" s="217">
        <v>342.05</v>
      </c>
      <c r="F109" s="217">
        <v>343.51666666666671</v>
      </c>
      <c r="G109" s="219">
        <v>338.68333333333339</v>
      </c>
      <c r="H109" s="219">
        <v>335.31666666666666</v>
      </c>
      <c r="I109" s="219">
        <v>330.48333333333335</v>
      </c>
      <c r="J109" s="219">
        <v>346.88333333333344</v>
      </c>
      <c r="K109" s="219">
        <v>351.71666666666681</v>
      </c>
      <c r="L109" s="219">
        <v>355.08333333333348</v>
      </c>
      <c r="M109" s="220">
        <v>348.35</v>
      </c>
      <c r="N109" s="220">
        <v>340.15</v>
      </c>
      <c r="O109" s="220">
        <v>74232200</v>
      </c>
      <c r="P109" s="221">
        <v>2.1761512542119058E-2</v>
      </c>
    </row>
    <row r="110" spans="1:16" ht="12.75" customHeight="1">
      <c r="A110" s="213">
        <v>100</v>
      </c>
      <c r="B110" s="225" t="s">
        <v>85</v>
      </c>
      <c r="C110" s="217" t="s">
        <v>150</v>
      </c>
      <c r="D110" s="218">
        <v>45442</v>
      </c>
      <c r="E110" s="217">
        <v>1426.6</v>
      </c>
      <c r="F110" s="217">
        <v>1429.95</v>
      </c>
      <c r="G110" s="219">
        <v>1422.0500000000002</v>
      </c>
      <c r="H110" s="219">
        <v>1417.5000000000002</v>
      </c>
      <c r="I110" s="219">
        <v>1409.6000000000004</v>
      </c>
      <c r="J110" s="219">
        <v>1434.5</v>
      </c>
      <c r="K110" s="219">
        <v>1442.4</v>
      </c>
      <c r="L110" s="219">
        <v>1446.9499999999998</v>
      </c>
      <c r="M110" s="220">
        <v>1437.85</v>
      </c>
      <c r="N110" s="220">
        <v>1425.4</v>
      </c>
      <c r="O110" s="220">
        <v>51610400</v>
      </c>
      <c r="P110" s="221">
        <v>1.3240144495052616E-2</v>
      </c>
    </row>
    <row r="111" spans="1:16" ht="12.75" customHeight="1">
      <c r="A111" s="213">
        <v>101</v>
      </c>
      <c r="B111" s="225" t="s">
        <v>82</v>
      </c>
      <c r="C111" s="217" t="s">
        <v>152</v>
      </c>
      <c r="D111" s="218">
        <v>45442</v>
      </c>
      <c r="E111" s="217">
        <v>162.44999999999999</v>
      </c>
      <c r="F111" s="217">
        <v>161.96666666666667</v>
      </c>
      <c r="G111" s="219">
        <v>160.83333333333334</v>
      </c>
      <c r="H111" s="219">
        <v>159.21666666666667</v>
      </c>
      <c r="I111" s="219">
        <v>158.08333333333334</v>
      </c>
      <c r="J111" s="219">
        <v>163.58333333333334</v>
      </c>
      <c r="K111" s="219">
        <v>164.71666666666667</v>
      </c>
      <c r="L111" s="219">
        <v>166.33333333333334</v>
      </c>
      <c r="M111" s="220">
        <v>163.1</v>
      </c>
      <c r="N111" s="220">
        <v>160.35</v>
      </c>
      <c r="O111" s="220">
        <v>194156625</v>
      </c>
      <c r="P111" s="221">
        <v>9.8123732251521305E-3</v>
      </c>
    </row>
    <row r="112" spans="1:16" ht="12.75" customHeight="1">
      <c r="A112" s="213">
        <v>102</v>
      </c>
      <c r="B112" s="225" t="s">
        <v>42</v>
      </c>
      <c r="C112" s="217" t="s">
        <v>153</v>
      </c>
      <c r="D112" s="218">
        <v>45442</v>
      </c>
      <c r="E112" s="217">
        <v>1283</v>
      </c>
      <c r="F112" s="217">
        <v>1284.5333333333335</v>
      </c>
      <c r="G112" s="219">
        <v>1269.2666666666671</v>
      </c>
      <c r="H112" s="219">
        <v>1255.5333333333335</v>
      </c>
      <c r="I112" s="219">
        <v>1240.2666666666671</v>
      </c>
      <c r="J112" s="219">
        <v>1298.2666666666671</v>
      </c>
      <c r="K112" s="219">
        <v>1313.5333333333335</v>
      </c>
      <c r="L112" s="219">
        <v>1327.2666666666671</v>
      </c>
      <c r="M112" s="220">
        <v>1299.8</v>
      </c>
      <c r="N112" s="220">
        <v>1270.8</v>
      </c>
      <c r="O112" s="220">
        <v>1613300</v>
      </c>
      <c r="P112" s="221">
        <v>-3.5742035742035744E-2</v>
      </c>
    </row>
    <row r="113" spans="1:16" ht="12.75" customHeight="1">
      <c r="A113" s="213">
        <v>103</v>
      </c>
      <c r="B113" s="225" t="s">
        <v>115</v>
      </c>
      <c r="C113" s="217" t="s">
        <v>154</v>
      </c>
      <c r="D113" s="218">
        <v>45442</v>
      </c>
      <c r="E113" s="217">
        <v>1033.25</v>
      </c>
      <c r="F113" s="217">
        <v>1033.4333333333334</v>
      </c>
      <c r="G113" s="219">
        <v>1023.8666666666668</v>
      </c>
      <c r="H113" s="219">
        <v>1014.4833333333333</v>
      </c>
      <c r="I113" s="219">
        <v>1004.9166666666667</v>
      </c>
      <c r="J113" s="219">
        <v>1042.8166666666668</v>
      </c>
      <c r="K113" s="219">
        <v>1052.3833333333334</v>
      </c>
      <c r="L113" s="219">
        <v>1061.7666666666669</v>
      </c>
      <c r="M113" s="220">
        <v>1043</v>
      </c>
      <c r="N113" s="220">
        <v>1024.05</v>
      </c>
      <c r="O113" s="220">
        <v>15920625</v>
      </c>
      <c r="P113" s="221">
        <v>-7.6885056840024165E-4</v>
      </c>
    </row>
    <row r="114" spans="1:16" ht="12.75" customHeight="1">
      <c r="A114" s="213">
        <v>104</v>
      </c>
      <c r="B114" s="225" t="s">
        <v>57</v>
      </c>
      <c r="C114" s="224" t="s">
        <v>155</v>
      </c>
      <c r="D114" s="218">
        <v>45442</v>
      </c>
      <c r="E114" s="217">
        <v>429.5</v>
      </c>
      <c r="F114" s="217">
        <v>430.88333333333338</v>
      </c>
      <c r="G114" s="219">
        <v>427.01666666666677</v>
      </c>
      <c r="H114" s="219">
        <v>424.53333333333336</v>
      </c>
      <c r="I114" s="219">
        <v>420.66666666666674</v>
      </c>
      <c r="J114" s="219">
        <v>433.36666666666679</v>
      </c>
      <c r="K114" s="219">
        <v>437.23333333333346</v>
      </c>
      <c r="L114" s="219">
        <v>439.71666666666681</v>
      </c>
      <c r="M114" s="220">
        <v>434.75</v>
      </c>
      <c r="N114" s="220">
        <v>428.4</v>
      </c>
      <c r="O114" s="220">
        <v>131294400</v>
      </c>
      <c r="P114" s="221">
        <v>1.8354430379746836E-2</v>
      </c>
    </row>
    <row r="115" spans="1:16" ht="12.75" customHeight="1">
      <c r="A115" s="213">
        <v>105</v>
      </c>
      <c r="B115" s="225" t="s">
        <v>130</v>
      </c>
      <c r="C115" s="217" t="s">
        <v>156</v>
      </c>
      <c r="D115" s="218">
        <v>45442</v>
      </c>
      <c r="E115" s="217">
        <v>998</v>
      </c>
      <c r="F115" s="217">
        <v>992.93333333333339</v>
      </c>
      <c r="G115" s="219">
        <v>983.76666666666677</v>
      </c>
      <c r="H115" s="219">
        <v>969.53333333333342</v>
      </c>
      <c r="I115" s="219">
        <v>960.36666666666679</v>
      </c>
      <c r="J115" s="219">
        <v>1007.1666666666667</v>
      </c>
      <c r="K115" s="219">
        <v>1016.3333333333333</v>
      </c>
      <c r="L115" s="219">
        <v>1030.5666666666666</v>
      </c>
      <c r="M115" s="220">
        <v>1002.1</v>
      </c>
      <c r="N115" s="220">
        <v>978.7</v>
      </c>
      <c r="O115" s="220">
        <v>12515000</v>
      </c>
      <c r="P115" s="221">
        <v>5.1704231715275339E-3</v>
      </c>
    </row>
    <row r="116" spans="1:16" ht="12.75" customHeight="1">
      <c r="A116" s="213">
        <v>106</v>
      </c>
      <c r="B116" s="225" t="s">
        <v>47</v>
      </c>
      <c r="C116" s="217" t="s">
        <v>157</v>
      </c>
      <c r="D116" s="218">
        <v>45442</v>
      </c>
      <c r="E116" s="217">
        <v>3890</v>
      </c>
      <c r="F116" s="217">
        <v>3865.1833333333329</v>
      </c>
      <c r="G116" s="219">
        <v>3824.8666666666659</v>
      </c>
      <c r="H116" s="219">
        <v>3759.7333333333331</v>
      </c>
      <c r="I116" s="219">
        <v>3719.4166666666661</v>
      </c>
      <c r="J116" s="219">
        <v>3930.3166666666657</v>
      </c>
      <c r="K116" s="219">
        <v>3970.6333333333323</v>
      </c>
      <c r="L116" s="219">
        <v>4035.7666666666655</v>
      </c>
      <c r="M116" s="220">
        <v>3905.5</v>
      </c>
      <c r="N116" s="220">
        <v>3800.05</v>
      </c>
      <c r="O116" s="220">
        <v>587375</v>
      </c>
      <c r="P116" s="221">
        <v>-9.110251450676983E-2</v>
      </c>
    </row>
    <row r="117" spans="1:16" ht="12.75" customHeight="1">
      <c r="A117" s="213">
        <v>107</v>
      </c>
      <c r="B117" s="225" t="s">
        <v>130</v>
      </c>
      <c r="C117" s="217" t="s">
        <v>158</v>
      </c>
      <c r="D117" s="218">
        <v>45442</v>
      </c>
      <c r="E117" s="217">
        <v>874.75</v>
      </c>
      <c r="F117" s="217">
        <v>878.55000000000007</v>
      </c>
      <c r="G117" s="219">
        <v>863.65000000000009</v>
      </c>
      <c r="H117" s="219">
        <v>852.55000000000007</v>
      </c>
      <c r="I117" s="219">
        <v>837.65000000000009</v>
      </c>
      <c r="J117" s="219">
        <v>889.65000000000009</v>
      </c>
      <c r="K117" s="219">
        <v>904.55</v>
      </c>
      <c r="L117" s="219">
        <v>915.65000000000009</v>
      </c>
      <c r="M117" s="220">
        <v>893.45</v>
      </c>
      <c r="N117" s="220">
        <v>867.45</v>
      </c>
      <c r="O117" s="220">
        <v>17080875</v>
      </c>
      <c r="P117" s="221">
        <v>2.8115223662292285E-2</v>
      </c>
    </row>
    <row r="118" spans="1:16" ht="12.75" customHeight="1">
      <c r="A118" s="213">
        <v>108</v>
      </c>
      <c r="B118" s="225" t="s">
        <v>57</v>
      </c>
      <c r="C118" s="222" t="s">
        <v>159</v>
      </c>
      <c r="D118" s="218">
        <v>45442</v>
      </c>
      <c r="E118" s="217">
        <v>468.75</v>
      </c>
      <c r="F118" s="217">
        <v>470.76666666666665</v>
      </c>
      <c r="G118" s="219">
        <v>464.18333333333328</v>
      </c>
      <c r="H118" s="219">
        <v>459.61666666666662</v>
      </c>
      <c r="I118" s="219">
        <v>453.03333333333325</v>
      </c>
      <c r="J118" s="219">
        <v>475.33333333333331</v>
      </c>
      <c r="K118" s="219">
        <v>481.91666666666669</v>
      </c>
      <c r="L118" s="219">
        <v>486.48333333333335</v>
      </c>
      <c r="M118" s="220">
        <v>477.35</v>
      </c>
      <c r="N118" s="220">
        <v>466.2</v>
      </c>
      <c r="O118" s="220">
        <v>22173750</v>
      </c>
      <c r="P118" s="221">
        <v>-7.3307218802462224E-3</v>
      </c>
    </row>
    <row r="119" spans="1:16" ht="12.75" customHeight="1">
      <c r="A119" s="213">
        <v>109</v>
      </c>
      <c r="B119" s="225" t="s">
        <v>61</v>
      </c>
      <c r="C119" s="217" t="s">
        <v>160</v>
      </c>
      <c r="D119" s="218">
        <v>45442</v>
      </c>
      <c r="E119" s="217">
        <v>1654.5</v>
      </c>
      <c r="F119" s="217">
        <v>1651.55</v>
      </c>
      <c r="G119" s="219">
        <v>1644.3999999999999</v>
      </c>
      <c r="H119" s="219">
        <v>1634.3</v>
      </c>
      <c r="I119" s="219">
        <v>1627.1499999999999</v>
      </c>
      <c r="J119" s="219">
        <v>1661.6499999999999</v>
      </c>
      <c r="K119" s="219">
        <v>1668.8</v>
      </c>
      <c r="L119" s="219">
        <v>1678.8999999999999</v>
      </c>
      <c r="M119" s="220">
        <v>1658.7</v>
      </c>
      <c r="N119" s="220">
        <v>1641.45</v>
      </c>
      <c r="O119" s="220">
        <v>52407200</v>
      </c>
      <c r="P119" s="221">
        <v>-1.9252938094168726E-2</v>
      </c>
    </row>
    <row r="120" spans="1:16" ht="12.75" customHeight="1">
      <c r="A120" s="213">
        <v>110</v>
      </c>
      <c r="B120" s="225" t="s">
        <v>66</v>
      </c>
      <c r="C120" s="217" t="s">
        <v>893</v>
      </c>
      <c r="D120" s="218">
        <v>45442</v>
      </c>
      <c r="E120" s="217">
        <v>158.80000000000001</v>
      </c>
      <c r="F120" s="217">
        <v>159.95000000000002</v>
      </c>
      <c r="G120" s="219">
        <v>156.40000000000003</v>
      </c>
      <c r="H120" s="219">
        <v>154.00000000000003</v>
      </c>
      <c r="I120" s="219">
        <v>150.45000000000005</v>
      </c>
      <c r="J120" s="219">
        <v>162.35000000000002</v>
      </c>
      <c r="K120" s="219">
        <v>165.90000000000003</v>
      </c>
      <c r="L120" s="219">
        <v>168.3</v>
      </c>
      <c r="M120" s="220">
        <v>163.5</v>
      </c>
      <c r="N120" s="220">
        <v>157.55000000000001</v>
      </c>
      <c r="O120" s="220">
        <v>45646260</v>
      </c>
      <c r="P120" s="221">
        <v>3.490136570561457E-2</v>
      </c>
    </row>
    <row r="121" spans="1:16" ht="12.75" customHeight="1">
      <c r="A121" s="213">
        <v>111</v>
      </c>
      <c r="B121" s="225" t="s">
        <v>42</v>
      </c>
      <c r="C121" s="217" t="s">
        <v>161</v>
      </c>
      <c r="D121" s="218">
        <v>45442</v>
      </c>
      <c r="E121" s="217">
        <v>2484.9499999999998</v>
      </c>
      <c r="F121" s="217">
        <v>2503.4500000000003</v>
      </c>
      <c r="G121" s="219">
        <v>2462.5000000000005</v>
      </c>
      <c r="H121" s="219">
        <v>2440.0500000000002</v>
      </c>
      <c r="I121" s="219">
        <v>2399.1000000000004</v>
      </c>
      <c r="J121" s="219">
        <v>2525.9000000000005</v>
      </c>
      <c r="K121" s="219">
        <v>2566.8500000000004</v>
      </c>
      <c r="L121" s="219">
        <v>2589.3000000000006</v>
      </c>
      <c r="M121" s="220">
        <v>2544.4</v>
      </c>
      <c r="N121" s="220">
        <v>2481</v>
      </c>
      <c r="O121" s="220">
        <v>1746000</v>
      </c>
      <c r="P121" s="221">
        <v>-8.5178875638841564E-3</v>
      </c>
    </row>
    <row r="122" spans="1:16" ht="12.75" customHeight="1">
      <c r="A122" s="213">
        <v>112</v>
      </c>
      <c r="B122" s="225" t="s">
        <v>42</v>
      </c>
      <c r="C122" s="217" t="s">
        <v>162</v>
      </c>
      <c r="D122" s="218">
        <v>45442</v>
      </c>
      <c r="E122" s="217">
        <v>438.35</v>
      </c>
      <c r="F122" s="217">
        <v>437.53333333333336</v>
      </c>
      <c r="G122" s="219">
        <v>433.26666666666671</v>
      </c>
      <c r="H122" s="219">
        <v>428.18333333333334</v>
      </c>
      <c r="I122" s="219">
        <v>423.91666666666669</v>
      </c>
      <c r="J122" s="219">
        <v>442.61666666666673</v>
      </c>
      <c r="K122" s="219">
        <v>446.88333333333338</v>
      </c>
      <c r="L122" s="219">
        <v>451.96666666666675</v>
      </c>
      <c r="M122" s="220">
        <v>441.8</v>
      </c>
      <c r="N122" s="220">
        <v>432.45</v>
      </c>
      <c r="O122" s="220">
        <v>13856700</v>
      </c>
      <c r="P122" s="221">
        <v>-8.5147792239386941E-3</v>
      </c>
    </row>
    <row r="123" spans="1:16" ht="12.75" customHeight="1">
      <c r="A123" s="213">
        <v>113</v>
      </c>
      <c r="B123" s="225" t="s">
        <v>66</v>
      </c>
      <c r="C123" s="217" t="s">
        <v>163</v>
      </c>
      <c r="D123" s="218">
        <v>45442</v>
      </c>
      <c r="E123" s="217">
        <v>632</v>
      </c>
      <c r="F123" s="217">
        <v>633.16666666666663</v>
      </c>
      <c r="G123" s="219">
        <v>623.83333333333326</v>
      </c>
      <c r="H123" s="219">
        <v>615.66666666666663</v>
      </c>
      <c r="I123" s="219">
        <v>606.33333333333326</v>
      </c>
      <c r="J123" s="219">
        <v>641.33333333333326</v>
      </c>
      <c r="K123" s="219">
        <v>650.66666666666652</v>
      </c>
      <c r="L123" s="219">
        <v>658.83333333333326</v>
      </c>
      <c r="M123" s="220">
        <v>642.5</v>
      </c>
      <c r="N123" s="220">
        <v>625</v>
      </c>
      <c r="O123" s="220">
        <v>35900000</v>
      </c>
      <c r="P123" s="221">
        <v>3.4671585439663373E-2</v>
      </c>
    </row>
    <row r="124" spans="1:16" ht="12.75" customHeight="1">
      <c r="A124" s="213">
        <v>114</v>
      </c>
      <c r="B124" s="225" t="s">
        <v>40</v>
      </c>
      <c r="C124" s="222" t="s">
        <v>164</v>
      </c>
      <c r="D124" s="218">
        <v>45442</v>
      </c>
      <c r="E124" s="217">
        <v>3421.25</v>
      </c>
      <c r="F124" s="217">
        <v>3402.3166666666671</v>
      </c>
      <c r="G124" s="219">
        <v>3378.983333333334</v>
      </c>
      <c r="H124" s="219">
        <v>3336.7166666666672</v>
      </c>
      <c r="I124" s="219">
        <v>3313.3833333333341</v>
      </c>
      <c r="J124" s="219">
        <v>3444.5833333333339</v>
      </c>
      <c r="K124" s="219">
        <v>3467.916666666667</v>
      </c>
      <c r="L124" s="219">
        <v>3510.1833333333338</v>
      </c>
      <c r="M124" s="220">
        <v>3425.65</v>
      </c>
      <c r="N124" s="220">
        <v>3360.05</v>
      </c>
      <c r="O124" s="220">
        <v>17136750</v>
      </c>
      <c r="P124" s="221">
        <v>-4.8275574808397198E-2</v>
      </c>
    </row>
    <row r="125" spans="1:16" ht="12.75" customHeight="1">
      <c r="A125" s="213">
        <v>115</v>
      </c>
      <c r="B125" s="225" t="s">
        <v>85</v>
      </c>
      <c r="C125" s="217" t="s">
        <v>165</v>
      </c>
      <c r="D125" s="218">
        <v>45442</v>
      </c>
      <c r="E125" s="217">
        <v>4661.3</v>
      </c>
      <c r="F125" s="217">
        <v>4666.3499999999995</v>
      </c>
      <c r="G125" s="219">
        <v>4639.1999999999989</v>
      </c>
      <c r="H125" s="219">
        <v>4617.0999999999995</v>
      </c>
      <c r="I125" s="219">
        <v>4589.9499999999989</v>
      </c>
      <c r="J125" s="219">
        <v>4688.4499999999989</v>
      </c>
      <c r="K125" s="219">
        <v>4715.5999999999985</v>
      </c>
      <c r="L125" s="219">
        <v>4737.6999999999989</v>
      </c>
      <c r="M125" s="220">
        <v>4693.5</v>
      </c>
      <c r="N125" s="220">
        <v>4644.25</v>
      </c>
      <c r="O125" s="220">
        <v>3854700</v>
      </c>
      <c r="P125" s="221">
        <v>1.899361592450137E-2</v>
      </c>
    </row>
    <row r="126" spans="1:16" ht="12.75" customHeight="1">
      <c r="A126" s="213">
        <v>116</v>
      </c>
      <c r="B126" s="225" t="s">
        <v>85</v>
      </c>
      <c r="C126" s="217" t="s">
        <v>166</v>
      </c>
      <c r="D126" s="218">
        <v>45442</v>
      </c>
      <c r="E126" s="217">
        <v>4432.8</v>
      </c>
      <c r="F126" s="217">
        <v>4458.833333333333</v>
      </c>
      <c r="G126" s="219">
        <v>4392.6666666666661</v>
      </c>
      <c r="H126" s="219">
        <v>4352.5333333333328</v>
      </c>
      <c r="I126" s="219">
        <v>4286.3666666666659</v>
      </c>
      <c r="J126" s="219">
        <v>4498.9666666666662</v>
      </c>
      <c r="K126" s="219">
        <v>4565.1333333333323</v>
      </c>
      <c r="L126" s="219">
        <v>4605.2666666666664</v>
      </c>
      <c r="M126" s="220">
        <v>4525</v>
      </c>
      <c r="N126" s="220">
        <v>4418.7</v>
      </c>
      <c r="O126" s="220">
        <v>1795600</v>
      </c>
      <c r="P126" s="221">
        <v>2.8231117219263586E-2</v>
      </c>
    </row>
    <row r="127" spans="1:16" ht="12.75" customHeight="1">
      <c r="A127" s="213">
        <v>117</v>
      </c>
      <c r="B127" s="225" t="s">
        <v>42</v>
      </c>
      <c r="C127" s="217" t="s">
        <v>167</v>
      </c>
      <c r="D127" s="218">
        <v>45442</v>
      </c>
      <c r="E127" s="217">
        <v>1642.35</v>
      </c>
      <c r="F127" s="217">
        <v>1637.95</v>
      </c>
      <c r="G127" s="219">
        <v>1631.25</v>
      </c>
      <c r="H127" s="219">
        <v>1620.1499999999999</v>
      </c>
      <c r="I127" s="219">
        <v>1613.4499999999998</v>
      </c>
      <c r="J127" s="219">
        <v>1649.0500000000002</v>
      </c>
      <c r="K127" s="219">
        <v>1655.7500000000005</v>
      </c>
      <c r="L127" s="219">
        <v>1666.8500000000004</v>
      </c>
      <c r="M127" s="220">
        <v>1644.65</v>
      </c>
      <c r="N127" s="220">
        <v>1626.85</v>
      </c>
      <c r="O127" s="220">
        <v>7007825</v>
      </c>
      <c r="P127" s="221">
        <v>7.3924731182795703E-3</v>
      </c>
    </row>
    <row r="128" spans="1:16" ht="12.75" customHeight="1">
      <c r="A128" s="213">
        <v>118</v>
      </c>
      <c r="B128" s="225" t="s">
        <v>54</v>
      </c>
      <c r="C128" s="217" t="s">
        <v>168</v>
      </c>
      <c r="D128" s="218">
        <v>45442</v>
      </c>
      <c r="E128" s="217">
        <v>2307.65</v>
      </c>
      <c r="F128" s="217">
        <v>2298.4500000000003</v>
      </c>
      <c r="G128" s="219">
        <v>2275.2000000000007</v>
      </c>
      <c r="H128" s="219">
        <v>2242.7500000000005</v>
      </c>
      <c r="I128" s="219">
        <v>2219.5000000000009</v>
      </c>
      <c r="J128" s="219">
        <v>2330.9000000000005</v>
      </c>
      <c r="K128" s="219">
        <v>2354.1499999999996</v>
      </c>
      <c r="L128" s="219">
        <v>2386.6000000000004</v>
      </c>
      <c r="M128" s="220">
        <v>2321.6999999999998</v>
      </c>
      <c r="N128" s="220">
        <v>2266</v>
      </c>
      <c r="O128" s="220">
        <v>13516650</v>
      </c>
      <c r="P128" s="221">
        <v>-2.0294781704254295E-2</v>
      </c>
    </row>
    <row r="129" spans="1:16" ht="12.75" customHeight="1">
      <c r="A129" s="213">
        <v>119</v>
      </c>
      <c r="B129" s="225" t="s">
        <v>66</v>
      </c>
      <c r="C129" s="217" t="s">
        <v>169</v>
      </c>
      <c r="D129" s="218">
        <v>45442</v>
      </c>
      <c r="E129" s="217">
        <v>262.95</v>
      </c>
      <c r="F129" s="217">
        <v>262.88333333333333</v>
      </c>
      <c r="G129" s="219">
        <v>260.31666666666666</v>
      </c>
      <c r="H129" s="219">
        <v>257.68333333333334</v>
      </c>
      <c r="I129" s="219">
        <v>255.11666666666667</v>
      </c>
      <c r="J129" s="219">
        <v>265.51666666666665</v>
      </c>
      <c r="K129" s="219">
        <v>268.08333333333326</v>
      </c>
      <c r="L129" s="219">
        <v>270.71666666666664</v>
      </c>
      <c r="M129" s="220">
        <v>265.45</v>
      </c>
      <c r="N129" s="220">
        <v>260.25</v>
      </c>
      <c r="O129" s="220">
        <v>38006000</v>
      </c>
      <c r="P129" s="221">
        <v>1.0421651512734621E-2</v>
      </c>
    </row>
    <row r="130" spans="1:16" ht="12.75" customHeight="1">
      <c r="A130" s="213">
        <v>120</v>
      </c>
      <c r="B130" s="225" t="s">
        <v>66</v>
      </c>
      <c r="C130" s="217" t="s">
        <v>170</v>
      </c>
      <c r="D130" s="218">
        <v>45442</v>
      </c>
      <c r="E130" s="217">
        <v>180.3</v>
      </c>
      <c r="F130" s="217">
        <v>179.76666666666665</v>
      </c>
      <c r="G130" s="219">
        <v>177.33333333333331</v>
      </c>
      <c r="H130" s="219">
        <v>174.36666666666667</v>
      </c>
      <c r="I130" s="219">
        <v>171.93333333333334</v>
      </c>
      <c r="J130" s="219">
        <v>182.73333333333329</v>
      </c>
      <c r="K130" s="219">
        <v>185.16666666666663</v>
      </c>
      <c r="L130" s="219">
        <v>188.13333333333327</v>
      </c>
      <c r="M130" s="220">
        <v>182.2</v>
      </c>
      <c r="N130" s="220">
        <v>176.8</v>
      </c>
      <c r="O130" s="220">
        <v>52224000</v>
      </c>
      <c r="P130" s="221">
        <v>-3.3640501831908518E-2</v>
      </c>
    </row>
    <row r="131" spans="1:16" ht="12.75" customHeight="1">
      <c r="A131" s="213">
        <v>121</v>
      </c>
      <c r="B131" s="225" t="s">
        <v>57</v>
      </c>
      <c r="C131" s="217" t="s">
        <v>171</v>
      </c>
      <c r="D131" s="218">
        <v>45442</v>
      </c>
      <c r="E131" s="217">
        <v>592.85</v>
      </c>
      <c r="F131" s="217">
        <v>595.35</v>
      </c>
      <c r="G131" s="219">
        <v>585.70000000000005</v>
      </c>
      <c r="H131" s="219">
        <v>578.55000000000007</v>
      </c>
      <c r="I131" s="219">
        <v>568.90000000000009</v>
      </c>
      <c r="J131" s="219">
        <v>602.5</v>
      </c>
      <c r="K131" s="219">
        <v>612.14999999999986</v>
      </c>
      <c r="L131" s="219">
        <v>619.29999999999995</v>
      </c>
      <c r="M131" s="220">
        <v>605</v>
      </c>
      <c r="N131" s="220">
        <v>588.20000000000005</v>
      </c>
      <c r="O131" s="220">
        <v>15181200</v>
      </c>
      <c r="P131" s="221">
        <v>-3.4495916965580402E-2</v>
      </c>
    </row>
    <row r="132" spans="1:16" ht="12.75" customHeight="1">
      <c r="A132" s="213">
        <v>122</v>
      </c>
      <c r="B132" s="225" t="s">
        <v>54</v>
      </c>
      <c r="C132" s="217" t="s">
        <v>172</v>
      </c>
      <c r="D132" s="218">
        <v>45442</v>
      </c>
      <c r="E132" s="217">
        <v>12827.5</v>
      </c>
      <c r="F132" s="217">
        <v>12830.65</v>
      </c>
      <c r="G132" s="219">
        <v>12741.849999999999</v>
      </c>
      <c r="H132" s="219">
        <v>12656.199999999999</v>
      </c>
      <c r="I132" s="219">
        <v>12567.399999999998</v>
      </c>
      <c r="J132" s="219">
        <v>12916.3</v>
      </c>
      <c r="K132" s="219">
        <v>13005.099999999999</v>
      </c>
      <c r="L132" s="219">
        <v>13090.75</v>
      </c>
      <c r="M132" s="220">
        <v>12919.45</v>
      </c>
      <c r="N132" s="220">
        <v>12745</v>
      </c>
      <c r="O132" s="220">
        <v>2453050</v>
      </c>
      <c r="P132" s="221">
        <v>-1.9152721965653052E-2</v>
      </c>
    </row>
    <row r="133" spans="1:16" ht="12.75" customHeight="1">
      <c r="A133" s="213">
        <v>123</v>
      </c>
      <c r="B133" s="225" t="s">
        <v>57</v>
      </c>
      <c r="C133" s="217" t="s">
        <v>173</v>
      </c>
      <c r="D133" s="218">
        <v>45442</v>
      </c>
      <c r="E133" s="217">
        <v>1178.8499999999999</v>
      </c>
      <c r="F133" s="217">
        <v>1179.9166666666667</v>
      </c>
      <c r="G133" s="219">
        <v>1169.8833333333334</v>
      </c>
      <c r="H133" s="219">
        <v>1160.9166666666667</v>
      </c>
      <c r="I133" s="219">
        <v>1150.8833333333334</v>
      </c>
      <c r="J133" s="219">
        <v>1188.8833333333334</v>
      </c>
      <c r="K133" s="219">
        <v>1198.9166666666667</v>
      </c>
      <c r="L133" s="219">
        <v>1207.8833333333334</v>
      </c>
      <c r="M133" s="220">
        <v>1189.95</v>
      </c>
      <c r="N133" s="220">
        <v>1170.95</v>
      </c>
      <c r="O133" s="220">
        <v>10782800</v>
      </c>
      <c r="P133" s="221">
        <v>1.2954560399815873E-2</v>
      </c>
    </row>
    <row r="134" spans="1:16" ht="12.75" customHeight="1">
      <c r="A134" s="213">
        <v>124</v>
      </c>
      <c r="B134" s="225" t="s">
        <v>85</v>
      </c>
      <c r="C134" s="217" t="s">
        <v>174</v>
      </c>
      <c r="D134" s="218">
        <v>45442</v>
      </c>
      <c r="E134" s="217">
        <v>3907.2</v>
      </c>
      <c r="F134" s="217">
        <v>3923.8666666666668</v>
      </c>
      <c r="G134" s="219">
        <v>3875.7333333333336</v>
      </c>
      <c r="H134" s="219">
        <v>3844.2666666666669</v>
      </c>
      <c r="I134" s="219">
        <v>3796.1333333333337</v>
      </c>
      <c r="J134" s="219">
        <v>3955.3333333333335</v>
      </c>
      <c r="K134" s="219">
        <v>4003.4666666666667</v>
      </c>
      <c r="L134" s="219">
        <v>4034.9333333333334</v>
      </c>
      <c r="M134" s="220">
        <v>3972</v>
      </c>
      <c r="N134" s="220">
        <v>3892.4</v>
      </c>
      <c r="O134" s="220">
        <v>2387000</v>
      </c>
      <c r="P134" s="221">
        <v>6.6632928475033742E-3</v>
      </c>
    </row>
    <row r="135" spans="1:16" ht="12.75" customHeight="1">
      <c r="A135" s="213">
        <v>125</v>
      </c>
      <c r="B135" s="225" t="s">
        <v>42</v>
      </c>
      <c r="C135" s="217" t="s">
        <v>175</v>
      </c>
      <c r="D135" s="218">
        <v>45442</v>
      </c>
      <c r="E135" s="217">
        <v>1851.6</v>
      </c>
      <c r="F135" s="217">
        <v>1838.6166666666668</v>
      </c>
      <c r="G135" s="219">
        <v>1816.3333333333335</v>
      </c>
      <c r="H135" s="219">
        <v>1781.0666666666666</v>
      </c>
      <c r="I135" s="219">
        <v>1758.7833333333333</v>
      </c>
      <c r="J135" s="219">
        <v>1873.8833333333337</v>
      </c>
      <c r="K135" s="219">
        <v>1896.166666666667</v>
      </c>
      <c r="L135" s="219">
        <v>1931.4333333333338</v>
      </c>
      <c r="M135" s="220">
        <v>1860.9</v>
      </c>
      <c r="N135" s="220">
        <v>1803.35</v>
      </c>
      <c r="O135" s="220">
        <v>1670400</v>
      </c>
      <c r="P135" s="221">
        <v>0.11538461538461539</v>
      </c>
    </row>
    <row r="136" spans="1:16" ht="12.75" customHeight="1">
      <c r="A136" s="213">
        <v>126</v>
      </c>
      <c r="B136" s="225" t="s">
        <v>66</v>
      </c>
      <c r="C136" s="224" t="s">
        <v>176</v>
      </c>
      <c r="D136" s="218">
        <v>45442</v>
      </c>
      <c r="E136" s="217">
        <v>1002.65</v>
      </c>
      <c r="F136" s="217">
        <v>996.13333333333333</v>
      </c>
      <c r="G136" s="219">
        <v>987.66666666666663</v>
      </c>
      <c r="H136" s="219">
        <v>972.68333333333328</v>
      </c>
      <c r="I136" s="219">
        <v>964.21666666666658</v>
      </c>
      <c r="J136" s="219">
        <v>1011.1166666666667</v>
      </c>
      <c r="K136" s="219">
        <v>1019.5833333333334</v>
      </c>
      <c r="L136" s="219">
        <v>1034.5666666666666</v>
      </c>
      <c r="M136" s="220">
        <v>1004.6</v>
      </c>
      <c r="N136" s="220">
        <v>981.15</v>
      </c>
      <c r="O136" s="220">
        <v>6528000</v>
      </c>
      <c r="P136" s="221">
        <v>-4.2253521126760563E-2</v>
      </c>
    </row>
    <row r="137" spans="1:16" ht="12.75" customHeight="1">
      <c r="A137" s="213">
        <v>127</v>
      </c>
      <c r="B137" s="225" t="s">
        <v>82</v>
      </c>
      <c r="C137" s="224" t="s">
        <v>177</v>
      </c>
      <c r="D137" s="218">
        <v>45442</v>
      </c>
      <c r="E137" s="217">
        <v>1289.6500000000001</v>
      </c>
      <c r="F137" s="217">
        <v>1301.7166666666667</v>
      </c>
      <c r="G137" s="219">
        <v>1270.1833333333334</v>
      </c>
      <c r="H137" s="219">
        <v>1250.7166666666667</v>
      </c>
      <c r="I137" s="219">
        <v>1219.1833333333334</v>
      </c>
      <c r="J137" s="219">
        <v>1321.1833333333334</v>
      </c>
      <c r="K137" s="219">
        <v>1352.7166666666667</v>
      </c>
      <c r="L137" s="219">
        <v>1372.1833333333334</v>
      </c>
      <c r="M137" s="220">
        <v>1333.25</v>
      </c>
      <c r="N137" s="220">
        <v>1282.25</v>
      </c>
      <c r="O137" s="220">
        <v>2422400</v>
      </c>
      <c r="P137" s="221">
        <v>5.8926385731771287E-2</v>
      </c>
    </row>
    <row r="138" spans="1:16" ht="12.75" customHeight="1">
      <c r="A138" s="213">
        <v>128</v>
      </c>
      <c r="B138" s="225" t="s">
        <v>54</v>
      </c>
      <c r="C138" s="217" t="s">
        <v>178</v>
      </c>
      <c r="D138" s="218">
        <v>45442</v>
      </c>
      <c r="E138" s="217">
        <v>126.85</v>
      </c>
      <c r="F138" s="217">
        <v>127.05</v>
      </c>
      <c r="G138" s="219">
        <v>125.54999999999998</v>
      </c>
      <c r="H138" s="219">
        <v>124.24999999999999</v>
      </c>
      <c r="I138" s="219">
        <v>122.74999999999997</v>
      </c>
      <c r="J138" s="219">
        <v>128.35</v>
      </c>
      <c r="K138" s="219">
        <v>129.85000000000002</v>
      </c>
      <c r="L138" s="219">
        <v>131.15</v>
      </c>
      <c r="M138" s="220">
        <v>128.55000000000001</v>
      </c>
      <c r="N138" s="220">
        <v>125.75</v>
      </c>
      <c r="O138" s="220">
        <v>135688100</v>
      </c>
      <c r="P138" s="221">
        <v>-3.4935864010845761E-3</v>
      </c>
    </row>
    <row r="139" spans="1:16" ht="12.75" customHeight="1">
      <c r="A139" s="213">
        <v>129</v>
      </c>
      <c r="B139" s="225" t="s">
        <v>85</v>
      </c>
      <c r="C139" s="217" t="s">
        <v>179</v>
      </c>
      <c r="D139" s="218">
        <v>45442</v>
      </c>
      <c r="E139" s="217">
        <v>2285.6999999999998</v>
      </c>
      <c r="F139" s="217">
        <v>2300.0333333333333</v>
      </c>
      <c r="G139" s="219">
        <v>2267.0666666666666</v>
      </c>
      <c r="H139" s="219">
        <v>2248.4333333333334</v>
      </c>
      <c r="I139" s="219">
        <v>2215.4666666666667</v>
      </c>
      <c r="J139" s="219">
        <v>2318.6666666666665</v>
      </c>
      <c r="K139" s="219">
        <v>2351.6333333333328</v>
      </c>
      <c r="L139" s="219">
        <v>2370.2666666666664</v>
      </c>
      <c r="M139" s="220">
        <v>2333</v>
      </c>
      <c r="N139" s="220">
        <v>2281.4</v>
      </c>
      <c r="O139" s="220">
        <v>3293125</v>
      </c>
      <c r="P139" s="221">
        <v>4.1576063320866316E-2</v>
      </c>
    </row>
    <row r="140" spans="1:16" ht="12.75" customHeight="1">
      <c r="A140" s="213">
        <v>130</v>
      </c>
      <c r="B140" s="225" t="s">
        <v>54</v>
      </c>
      <c r="C140" s="222" t="s">
        <v>180</v>
      </c>
      <c r="D140" s="218">
        <v>45442</v>
      </c>
      <c r="E140" s="217">
        <v>127897.9</v>
      </c>
      <c r="F140" s="217">
        <v>128100.28333333333</v>
      </c>
      <c r="G140" s="219">
        <v>127217.01666666665</v>
      </c>
      <c r="H140" s="219">
        <v>126536.13333333332</v>
      </c>
      <c r="I140" s="219">
        <v>125652.86666666664</v>
      </c>
      <c r="J140" s="219">
        <v>128781.16666666666</v>
      </c>
      <c r="K140" s="219">
        <v>129664.43333333332</v>
      </c>
      <c r="L140" s="219">
        <v>130345.31666666667</v>
      </c>
      <c r="M140" s="220">
        <v>128983.55</v>
      </c>
      <c r="N140" s="220">
        <v>127419.4</v>
      </c>
      <c r="O140" s="220">
        <v>65100</v>
      </c>
      <c r="P140" s="221">
        <v>7.1942446043165471E-3</v>
      </c>
    </row>
    <row r="141" spans="1:16" ht="12.75" customHeight="1">
      <c r="A141" s="213">
        <v>131</v>
      </c>
      <c r="B141" s="225" t="s">
        <v>66</v>
      </c>
      <c r="C141" s="217" t="s">
        <v>181</v>
      </c>
      <c r="D141" s="218">
        <v>45442</v>
      </c>
      <c r="E141" s="217">
        <v>1674.55</v>
      </c>
      <c r="F141" s="217">
        <v>1675.95</v>
      </c>
      <c r="G141" s="219">
        <v>1663.1000000000001</v>
      </c>
      <c r="H141" s="219">
        <v>1651.65</v>
      </c>
      <c r="I141" s="219">
        <v>1638.8000000000002</v>
      </c>
      <c r="J141" s="219">
        <v>1687.4</v>
      </c>
      <c r="K141" s="219">
        <v>1700.25</v>
      </c>
      <c r="L141" s="219">
        <v>1711.7</v>
      </c>
      <c r="M141" s="220">
        <v>1688.8</v>
      </c>
      <c r="N141" s="220">
        <v>1664.5</v>
      </c>
      <c r="O141" s="220">
        <v>5815150</v>
      </c>
      <c r="P141" s="221">
        <v>-4.0214233841684821E-2</v>
      </c>
    </row>
    <row r="142" spans="1:16" ht="12.75" customHeight="1">
      <c r="A142" s="213">
        <v>132</v>
      </c>
      <c r="B142" s="225" t="s">
        <v>130</v>
      </c>
      <c r="C142" s="217" t="s">
        <v>182</v>
      </c>
      <c r="D142" s="218">
        <v>45442</v>
      </c>
      <c r="E142" s="217">
        <v>190.45</v>
      </c>
      <c r="F142" s="217">
        <v>191.1</v>
      </c>
      <c r="G142" s="219">
        <v>187.95</v>
      </c>
      <c r="H142" s="219">
        <v>185.45</v>
      </c>
      <c r="I142" s="219">
        <v>182.29999999999998</v>
      </c>
      <c r="J142" s="219">
        <v>193.6</v>
      </c>
      <c r="K142" s="219">
        <v>196.75000000000003</v>
      </c>
      <c r="L142" s="219">
        <v>199.25</v>
      </c>
      <c r="M142" s="220">
        <v>194.25</v>
      </c>
      <c r="N142" s="220">
        <v>188.6</v>
      </c>
      <c r="O142" s="220">
        <v>98246250</v>
      </c>
      <c r="P142" s="221">
        <v>-2.4368883981266422E-3</v>
      </c>
    </row>
    <row r="143" spans="1:16" ht="12.75" customHeight="1">
      <c r="A143" s="213">
        <v>133</v>
      </c>
      <c r="B143" s="225" t="s">
        <v>85</v>
      </c>
      <c r="C143" s="217" t="s">
        <v>183</v>
      </c>
      <c r="D143" s="218">
        <v>45442</v>
      </c>
      <c r="E143" s="217">
        <v>5960.75</v>
      </c>
      <c r="F143" s="217">
        <v>5965.6333333333341</v>
      </c>
      <c r="G143" s="219">
        <v>5875.1166666666686</v>
      </c>
      <c r="H143" s="219">
        <v>5789.4833333333345</v>
      </c>
      <c r="I143" s="219">
        <v>5698.966666666669</v>
      </c>
      <c r="J143" s="219">
        <v>6051.2666666666682</v>
      </c>
      <c r="K143" s="219">
        <v>6141.7833333333328</v>
      </c>
      <c r="L143" s="219">
        <v>6227.4166666666679</v>
      </c>
      <c r="M143" s="220">
        <v>6056.15</v>
      </c>
      <c r="N143" s="220">
        <v>5880</v>
      </c>
      <c r="O143" s="220">
        <v>1584000</v>
      </c>
      <c r="P143" s="221">
        <v>7.2491415490270892E-3</v>
      </c>
    </row>
    <row r="144" spans="1:16" ht="12.75" customHeight="1">
      <c r="A144" s="213">
        <v>134</v>
      </c>
      <c r="B144" s="225" t="s">
        <v>882</v>
      </c>
      <c r="C144" s="217" t="s">
        <v>184</v>
      </c>
      <c r="D144" s="218">
        <v>45442</v>
      </c>
      <c r="E144" s="217">
        <v>3331.3</v>
      </c>
      <c r="F144" s="217">
        <v>3362.9166666666665</v>
      </c>
      <c r="G144" s="219">
        <v>3276.0333333333328</v>
      </c>
      <c r="H144" s="219">
        <v>3220.7666666666664</v>
      </c>
      <c r="I144" s="219">
        <v>3133.8833333333328</v>
      </c>
      <c r="J144" s="219">
        <v>3418.1833333333329</v>
      </c>
      <c r="K144" s="219">
        <v>3505.0666666666671</v>
      </c>
      <c r="L144" s="219">
        <v>3560.333333333333</v>
      </c>
      <c r="M144" s="220">
        <v>3449.8</v>
      </c>
      <c r="N144" s="220">
        <v>3307.65</v>
      </c>
      <c r="O144" s="220">
        <v>2128475</v>
      </c>
      <c r="P144" s="221">
        <v>-1.5904756400624168E-2</v>
      </c>
    </row>
    <row r="145" spans="1:16" ht="12.75" customHeight="1">
      <c r="A145" s="213">
        <v>135</v>
      </c>
      <c r="B145" s="225" t="s">
        <v>57</v>
      </c>
      <c r="C145" s="217" t="s">
        <v>185</v>
      </c>
      <c r="D145" s="218">
        <v>45442</v>
      </c>
      <c r="E145" s="217">
        <v>2474.5</v>
      </c>
      <c r="F145" s="217">
        <v>2484.15</v>
      </c>
      <c r="G145" s="219">
        <v>2459.4500000000003</v>
      </c>
      <c r="H145" s="219">
        <v>2444.4</v>
      </c>
      <c r="I145" s="219">
        <v>2419.7000000000003</v>
      </c>
      <c r="J145" s="219">
        <v>2499.2000000000003</v>
      </c>
      <c r="K145" s="219">
        <v>2523.9</v>
      </c>
      <c r="L145" s="219">
        <v>2538.9500000000003</v>
      </c>
      <c r="M145" s="220">
        <v>2508.85</v>
      </c>
      <c r="N145" s="220">
        <v>2469.1</v>
      </c>
      <c r="O145" s="220">
        <v>5761000</v>
      </c>
      <c r="P145" s="221">
        <v>2.8970493677216547E-2</v>
      </c>
    </row>
    <row r="146" spans="1:16" ht="12.75" customHeight="1">
      <c r="A146" s="213">
        <v>136</v>
      </c>
      <c r="B146" s="225" t="s">
        <v>130</v>
      </c>
      <c r="C146" s="217" t="s">
        <v>186</v>
      </c>
      <c r="D146" s="218">
        <v>45442</v>
      </c>
      <c r="E146" s="217">
        <v>267.89999999999998</v>
      </c>
      <c r="F146" s="217">
        <v>268.09999999999997</v>
      </c>
      <c r="G146" s="219">
        <v>265.94999999999993</v>
      </c>
      <c r="H146" s="219">
        <v>263.99999999999994</v>
      </c>
      <c r="I146" s="219">
        <v>261.84999999999991</v>
      </c>
      <c r="J146" s="219">
        <v>270.04999999999995</v>
      </c>
      <c r="K146" s="219">
        <v>272.19999999999993</v>
      </c>
      <c r="L146" s="219">
        <v>274.14999999999998</v>
      </c>
      <c r="M146" s="220">
        <v>270.25</v>
      </c>
      <c r="N146" s="220">
        <v>266.14999999999998</v>
      </c>
      <c r="O146" s="220">
        <v>74898000</v>
      </c>
      <c r="P146" s="221">
        <v>-4.0093351684519175E-3</v>
      </c>
    </row>
    <row r="147" spans="1:16" ht="12.75" customHeight="1">
      <c r="A147" s="213">
        <v>137</v>
      </c>
      <c r="B147" s="225" t="s">
        <v>187</v>
      </c>
      <c r="C147" s="217" t="s">
        <v>188</v>
      </c>
      <c r="D147" s="218">
        <v>45442</v>
      </c>
      <c r="E147" s="217">
        <v>362.4</v>
      </c>
      <c r="F147" s="217">
        <v>361.4666666666667</v>
      </c>
      <c r="G147" s="219">
        <v>358.58333333333337</v>
      </c>
      <c r="H147" s="219">
        <v>354.76666666666665</v>
      </c>
      <c r="I147" s="219">
        <v>351.88333333333333</v>
      </c>
      <c r="J147" s="219">
        <v>365.28333333333342</v>
      </c>
      <c r="K147" s="219">
        <v>368.16666666666674</v>
      </c>
      <c r="L147" s="219">
        <v>371.98333333333346</v>
      </c>
      <c r="M147" s="220">
        <v>364.35</v>
      </c>
      <c r="N147" s="220">
        <v>357.65</v>
      </c>
      <c r="O147" s="220">
        <v>93061500</v>
      </c>
      <c r="P147" s="221">
        <v>-9.3253493013972059E-3</v>
      </c>
    </row>
    <row r="148" spans="1:16" ht="12.75" customHeight="1">
      <c r="A148" s="213">
        <v>138</v>
      </c>
      <c r="B148" s="225" t="s">
        <v>106</v>
      </c>
      <c r="C148" s="217" t="s">
        <v>189</v>
      </c>
      <c r="D148" s="218">
        <v>45442</v>
      </c>
      <c r="E148" s="217">
        <v>1579.3</v>
      </c>
      <c r="F148" s="217">
        <v>1585.0333333333331</v>
      </c>
      <c r="G148" s="219">
        <v>1534.2166666666662</v>
      </c>
      <c r="H148" s="219">
        <v>1489.1333333333332</v>
      </c>
      <c r="I148" s="219">
        <v>1438.3166666666664</v>
      </c>
      <c r="J148" s="219">
        <v>1630.1166666666661</v>
      </c>
      <c r="K148" s="219">
        <v>1680.9333333333332</v>
      </c>
      <c r="L148" s="219">
        <v>1726.016666666666</v>
      </c>
      <c r="M148" s="220">
        <v>1635.85</v>
      </c>
      <c r="N148" s="220">
        <v>1539.95</v>
      </c>
      <c r="O148" s="220">
        <v>5306700</v>
      </c>
      <c r="P148" s="221">
        <v>2.3800079333597779E-3</v>
      </c>
    </row>
    <row r="149" spans="1:16" ht="12.75" customHeight="1">
      <c r="A149" s="213">
        <v>139</v>
      </c>
      <c r="B149" s="225" t="s">
        <v>85</v>
      </c>
      <c r="C149" s="217" t="s">
        <v>190</v>
      </c>
      <c r="D149" s="218">
        <v>45442</v>
      </c>
      <c r="E149" s="217">
        <v>7813.2</v>
      </c>
      <c r="F149" s="217">
        <v>7866.1333333333323</v>
      </c>
      <c r="G149" s="219">
        <v>7749.116666666665</v>
      </c>
      <c r="H149" s="219">
        <v>7685.0333333333328</v>
      </c>
      <c r="I149" s="219">
        <v>7568.0166666666655</v>
      </c>
      <c r="J149" s="219">
        <v>7930.2166666666644</v>
      </c>
      <c r="K149" s="219">
        <v>8047.2333333333327</v>
      </c>
      <c r="L149" s="219">
        <v>8111.3166666666639</v>
      </c>
      <c r="M149" s="220">
        <v>7983.15</v>
      </c>
      <c r="N149" s="220">
        <v>7802.05</v>
      </c>
      <c r="O149" s="220">
        <v>859300</v>
      </c>
      <c r="P149" s="221">
        <v>8.3313776108894632E-3</v>
      </c>
    </row>
    <row r="150" spans="1:16" ht="12.75" customHeight="1">
      <c r="A150" s="213">
        <v>140</v>
      </c>
      <c r="B150" s="225" t="s">
        <v>82</v>
      </c>
      <c r="C150" s="222" t="s">
        <v>191</v>
      </c>
      <c r="D150" s="218">
        <v>45442</v>
      </c>
      <c r="E150" s="217">
        <v>274.85000000000002</v>
      </c>
      <c r="F150" s="217">
        <v>275.28333333333336</v>
      </c>
      <c r="G150" s="219">
        <v>273.16666666666674</v>
      </c>
      <c r="H150" s="219">
        <v>271.48333333333341</v>
      </c>
      <c r="I150" s="219">
        <v>269.36666666666679</v>
      </c>
      <c r="J150" s="219">
        <v>276.9666666666667</v>
      </c>
      <c r="K150" s="219">
        <v>279.08333333333337</v>
      </c>
      <c r="L150" s="219">
        <v>280.76666666666665</v>
      </c>
      <c r="M150" s="220">
        <v>277.39999999999998</v>
      </c>
      <c r="N150" s="220">
        <v>273.60000000000002</v>
      </c>
      <c r="O150" s="220">
        <v>76208825</v>
      </c>
      <c r="P150" s="221">
        <v>7.379322629074531E-3</v>
      </c>
    </row>
    <row r="151" spans="1:16" ht="12.75" customHeight="1">
      <c r="A151" s="213">
        <v>141</v>
      </c>
      <c r="B151" s="225" t="s">
        <v>45</v>
      </c>
      <c r="C151" s="224" t="s">
        <v>192</v>
      </c>
      <c r="D151" s="218">
        <v>45442</v>
      </c>
      <c r="E151" s="217">
        <v>34951.75</v>
      </c>
      <c r="F151" s="217">
        <v>34993.966666666667</v>
      </c>
      <c r="G151" s="219">
        <v>34697.783333333333</v>
      </c>
      <c r="H151" s="219">
        <v>34443.816666666666</v>
      </c>
      <c r="I151" s="219">
        <v>34147.633333333331</v>
      </c>
      <c r="J151" s="219">
        <v>35247.933333333334</v>
      </c>
      <c r="K151" s="219">
        <v>35544.116666666669</v>
      </c>
      <c r="L151" s="219">
        <v>35798.083333333336</v>
      </c>
      <c r="M151" s="220">
        <v>35290.15</v>
      </c>
      <c r="N151" s="220">
        <v>34740</v>
      </c>
      <c r="O151" s="220">
        <v>181560</v>
      </c>
      <c r="P151" s="221">
        <v>1.8169582772543741E-2</v>
      </c>
    </row>
    <row r="152" spans="1:16" ht="12.75" customHeight="1">
      <c r="A152" s="213">
        <v>142</v>
      </c>
      <c r="B152" s="225" t="s">
        <v>42</v>
      </c>
      <c r="C152" s="217" t="s">
        <v>193</v>
      </c>
      <c r="D152" s="218">
        <v>45442</v>
      </c>
      <c r="E152" s="217">
        <v>826.9</v>
      </c>
      <c r="F152" s="217">
        <v>832.15</v>
      </c>
      <c r="G152" s="219">
        <v>818.34999999999991</v>
      </c>
      <c r="H152" s="219">
        <v>809.8</v>
      </c>
      <c r="I152" s="219">
        <v>795.99999999999989</v>
      </c>
      <c r="J152" s="219">
        <v>840.69999999999993</v>
      </c>
      <c r="K152" s="219">
        <v>854.49999999999989</v>
      </c>
      <c r="L152" s="219">
        <v>863.05</v>
      </c>
      <c r="M152" s="220">
        <v>845.95</v>
      </c>
      <c r="N152" s="220">
        <v>823.6</v>
      </c>
      <c r="O152" s="220">
        <v>12852000</v>
      </c>
      <c r="P152" s="221">
        <v>-1.8331805682859761E-2</v>
      </c>
    </row>
    <row r="153" spans="1:16" ht="12.75" customHeight="1">
      <c r="A153" s="213">
        <v>143</v>
      </c>
      <c r="B153" s="225" t="s">
        <v>85</v>
      </c>
      <c r="C153" s="217" t="s">
        <v>194</v>
      </c>
      <c r="D153" s="218">
        <v>45442</v>
      </c>
      <c r="E153" s="217">
        <v>3486.1</v>
      </c>
      <c r="F153" s="217">
        <v>3468.3166666666671</v>
      </c>
      <c r="G153" s="219">
        <v>3442.1333333333341</v>
      </c>
      <c r="H153" s="219">
        <v>3398.166666666667</v>
      </c>
      <c r="I153" s="219">
        <v>3371.983333333334</v>
      </c>
      <c r="J153" s="219">
        <v>3512.2833333333342</v>
      </c>
      <c r="K153" s="219">
        <v>3538.4666666666676</v>
      </c>
      <c r="L153" s="219">
        <v>3582.4333333333343</v>
      </c>
      <c r="M153" s="220">
        <v>3494.5</v>
      </c>
      <c r="N153" s="220">
        <v>3424.35</v>
      </c>
      <c r="O153" s="220">
        <v>3144800</v>
      </c>
      <c r="P153" s="221">
        <v>-7.1179632583141361E-2</v>
      </c>
    </row>
    <row r="154" spans="1:16" ht="12.75" customHeight="1">
      <c r="A154" s="213">
        <v>144</v>
      </c>
      <c r="B154" s="225" t="s">
        <v>82</v>
      </c>
      <c r="C154" s="217" t="s">
        <v>195</v>
      </c>
      <c r="D154" s="218">
        <v>45442</v>
      </c>
      <c r="E154" s="217">
        <v>308.5</v>
      </c>
      <c r="F154" s="217">
        <v>307.46666666666664</v>
      </c>
      <c r="G154" s="219">
        <v>304.93333333333328</v>
      </c>
      <c r="H154" s="219">
        <v>301.36666666666662</v>
      </c>
      <c r="I154" s="219">
        <v>298.83333333333326</v>
      </c>
      <c r="J154" s="219">
        <v>311.0333333333333</v>
      </c>
      <c r="K154" s="219">
        <v>313.56666666666672</v>
      </c>
      <c r="L154" s="219">
        <v>317.13333333333333</v>
      </c>
      <c r="M154" s="220">
        <v>310</v>
      </c>
      <c r="N154" s="220">
        <v>303.89999999999998</v>
      </c>
      <c r="O154" s="220">
        <v>47826000</v>
      </c>
      <c r="P154" s="221">
        <v>2.0157419850259168E-2</v>
      </c>
    </row>
    <row r="155" spans="1:16" ht="12.75" customHeight="1">
      <c r="A155" s="213">
        <v>145</v>
      </c>
      <c r="B155" s="225" t="s">
        <v>66</v>
      </c>
      <c r="C155" s="222" t="s">
        <v>196</v>
      </c>
      <c r="D155" s="218">
        <v>45442</v>
      </c>
      <c r="E155" s="217">
        <v>438</v>
      </c>
      <c r="F155" s="217">
        <v>434.91666666666669</v>
      </c>
      <c r="G155" s="219">
        <v>427.13333333333338</v>
      </c>
      <c r="H155" s="219">
        <v>416.26666666666671</v>
      </c>
      <c r="I155" s="219">
        <v>408.48333333333341</v>
      </c>
      <c r="J155" s="219">
        <v>445.78333333333336</v>
      </c>
      <c r="K155" s="219">
        <v>453.56666666666666</v>
      </c>
      <c r="L155" s="219">
        <v>464.43333333333334</v>
      </c>
      <c r="M155" s="220">
        <v>442.7</v>
      </c>
      <c r="N155" s="220">
        <v>424.05</v>
      </c>
      <c r="O155" s="220">
        <v>79620450</v>
      </c>
      <c r="P155" s="221">
        <v>-1.9904612958678541E-2</v>
      </c>
    </row>
    <row r="156" spans="1:16" ht="12.75" customHeight="1">
      <c r="A156" s="213">
        <v>146</v>
      </c>
      <c r="B156" s="225" t="s">
        <v>57</v>
      </c>
      <c r="C156" s="217" t="s">
        <v>197</v>
      </c>
      <c r="D156" s="218">
        <v>45442</v>
      </c>
      <c r="E156" s="217">
        <v>2995</v>
      </c>
      <c r="F156" s="217">
        <v>2988.6333333333337</v>
      </c>
      <c r="G156" s="219">
        <v>2967.9166666666674</v>
      </c>
      <c r="H156" s="219">
        <v>2940.8333333333339</v>
      </c>
      <c r="I156" s="219">
        <v>2920.1166666666677</v>
      </c>
      <c r="J156" s="219">
        <v>3015.7166666666672</v>
      </c>
      <c r="K156" s="219">
        <v>3036.4333333333334</v>
      </c>
      <c r="L156" s="219">
        <v>3063.5166666666669</v>
      </c>
      <c r="M156" s="220">
        <v>3009.35</v>
      </c>
      <c r="N156" s="220">
        <v>2961.55</v>
      </c>
      <c r="O156" s="220">
        <v>2087000</v>
      </c>
      <c r="P156" s="221">
        <v>8.3922791032250326E-4</v>
      </c>
    </row>
    <row r="157" spans="1:16" ht="12.75" customHeight="1">
      <c r="A157" s="213">
        <v>147</v>
      </c>
      <c r="B157" s="225" t="s">
        <v>882</v>
      </c>
      <c r="C157" s="217" t="s">
        <v>198</v>
      </c>
      <c r="D157" s="218">
        <v>45442</v>
      </c>
      <c r="E157" s="217">
        <v>3667.95</v>
      </c>
      <c r="F157" s="217">
        <v>3681.85</v>
      </c>
      <c r="G157" s="219">
        <v>3605.75</v>
      </c>
      <c r="H157" s="219">
        <v>3543.55</v>
      </c>
      <c r="I157" s="219">
        <v>3467.4500000000003</v>
      </c>
      <c r="J157" s="219">
        <v>3744.0499999999997</v>
      </c>
      <c r="K157" s="219">
        <v>3820.1499999999992</v>
      </c>
      <c r="L157" s="219">
        <v>3882.3499999999995</v>
      </c>
      <c r="M157" s="220">
        <v>3757.95</v>
      </c>
      <c r="N157" s="220">
        <v>3619.65</v>
      </c>
      <c r="O157" s="220">
        <v>2064750</v>
      </c>
      <c r="P157" s="221">
        <v>0.13697687224669602</v>
      </c>
    </row>
    <row r="158" spans="1:16" ht="12.75" customHeight="1">
      <c r="A158" s="213">
        <v>148</v>
      </c>
      <c r="B158" s="225" t="s">
        <v>61</v>
      </c>
      <c r="C158" s="217" t="s">
        <v>199</v>
      </c>
      <c r="D158" s="218">
        <v>45442</v>
      </c>
      <c r="E158" s="217">
        <v>124.9</v>
      </c>
      <c r="F158" s="217">
        <v>125.93333333333334</v>
      </c>
      <c r="G158" s="219">
        <v>123.41666666666669</v>
      </c>
      <c r="H158" s="219">
        <v>121.93333333333335</v>
      </c>
      <c r="I158" s="219">
        <v>119.4166666666667</v>
      </c>
      <c r="J158" s="219">
        <v>127.41666666666667</v>
      </c>
      <c r="K158" s="219">
        <v>129.93333333333334</v>
      </c>
      <c r="L158" s="219">
        <v>131.41666666666666</v>
      </c>
      <c r="M158" s="220">
        <v>128.44999999999999</v>
      </c>
      <c r="N158" s="220">
        <v>124.45</v>
      </c>
      <c r="O158" s="220">
        <v>319736000</v>
      </c>
      <c r="P158" s="221">
        <v>7.4641714393267194E-2</v>
      </c>
    </row>
    <row r="159" spans="1:16" ht="12.75" customHeight="1">
      <c r="A159" s="213">
        <v>149</v>
      </c>
      <c r="B159" s="225" t="s">
        <v>40</v>
      </c>
      <c r="C159" s="217" t="s">
        <v>200</v>
      </c>
      <c r="D159" s="218">
        <v>45442</v>
      </c>
      <c r="E159" s="217">
        <v>6491.75</v>
      </c>
      <c r="F159" s="217">
        <v>6452.25</v>
      </c>
      <c r="G159" s="219">
        <v>6345.5</v>
      </c>
      <c r="H159" s="219">
        <v>6199.25</v>
      </c>
      <c r="I159" s="219">
        <v>6092.5</v>
      </c>
      <c r="J159" s="219">
        <v>6598.5</v>
      </c>
      <c r="K159" s="219">
        <v>6705.25</v>
      </c>
      <c r="L159" s="219">
        <v>6851.5</v>
      </c>
      <c r="M159" s="220">
        <v>6559</v>
      </c>
      <c r="N159" s="220">
        <v>6306</v>
      </c>
      <c r="O159" s="220">
        <v>2140975</v>
      </c>
      <c r="P159" s="221">
        <v>-2.4379407375340344E-2</v>
      </c>
    </row>
    <row r="160" spans="1:16" ht="12.75" customHeight="1">
      <c r="A160" s="213">
        <v>150</v>
      </c>
      <c r="B160" s="225" t="s">
        <v>187</v>
      </c>
      <c r="C160" s="217" t="s">
        <v>201</v>
      </c>
      <c r="D160" s="218">
        <v>45442</v>
      </c>
      <c r="E160" s="217">
        <v>315.8</v>
      </c>
      <c r="F160" s="217">
        <v>314.13333333333333</v>
      </c>
      <c r="G160" s="219">
        <v>311.26666666666665</v>
      </c>
      <c r="H160" s="219">
        <v>306.73333333333335</v>
      </c>
      <c r="I160" s="219">
        <v>303.86666666666667</v>
      </c>
      <c r="J160" s="219">
        <v>318.66666666666663</v>
      </c>
      <c r="K160" s="219">
        <v>321.5333333333333</v>
      </c>
      <c r="L160" s="219">
        <v>326.06666666666661</v>
      </c>
      <c r="M160" s="220">
        <v>317</v>
      </c>
      <c r="N160" s="220">
        <v>309.60000000000002</v>
      </c>
      <c r="O160" s="220">
        <v>60768000</v>
      </c>
      <c r="P160" s="221">
        <v>-2.2461283839697362E-3</v>
      </c>
    </row>
    <row r="161" spans="1:16" ht="12.75" customHeight="1">
      <c r="A161" s="213">
        <v>151</v>
      </c>
      <c r="B161" s="225" t="s">
        <v>202</v>
      </c>
      <c r="C161" s="224" t="s">
        <v>203</v>
      </c>
      <c r="D161" s="218">
        <v>45442</v>
      </c>
      <c r="E161" s="217">
        <v>1289.7</v>
      </c>
      <c r="F161" s="217">
        <v>1289.5333333333333</v>
      </c>
      <c r="G161" s="219">
        <v>1275.2666666666667</v>
      </c>
      <c r="H161" s="219">
        <v>1260.8333333333333</v>
      </c>
      <c r="I161" s="219">
        <v>1246.5666666666666</v>
      </c>
      <c r="J161" s="219">
        <v>1303.9666666666667</v>
      </c>
      <c r="K161" s="219">
        <v>1318.2333333333331</v>
      </c>
      <c r="L161" s="219">
        <v>1332.6666666666667</v>
      </c>
      <c r="M161" s="220">
        <v>1303.8</v>
      </c>
      <c r="N161" s="220">
        <v>1275.0999999999999</v>
      </c>
      <c r="O161" s="220">
        <v>6236054</v>
      </c>
      <c r="P161" s="221">
        <v>1.6789435264450196E-2</v>
      </c>
    </row>
    <row r="162" spans="1:16" ht="12.75" customHeight="1">
      <c r="A162" s="213">
        <v>152</v>
      </c>
      <c r="B162" s="225" t="s">
        <v>47</v>
      </c>
      <c r="C162" s="217" t="s">
        <v>205</v>
      </c>
      <c r="D162" s="218">
        <v>45442</v>
      </c>
      <c r="E162" s="217">
        <v>765.2</v>
      </c>
      <c r="F162" s="217">
        <v>767.94999999999993</v>
      </c>
      <c r="G162" s="219">
        <v>759.24999999999989</v>
      </c>
      <c r="H162" s="219">
        <v>753.3</v>
      </c>
      <c r="I162" s="219">
        <v>744.59999999999991</v>
      </c>
      <c r="J162" s="219">
        <v>773.89999999999986</v>
      </c>
      <c r="K162" s="219">
        <v>782.59999999999991</v>
      </c>
      <c r="L162" s="219">
        <v>788.54999999999984</v>
      </c>
      <c r="M162" s="220">
        <v>776.65</v>
      </c>
      <c r="N162" s="220">
        <v>762</v>
      </c>
      <c r="O162" s="220">
        <v>9453700</v>
      </c>
      <c r="P162" s="221">
        <v>1.6915058974124531E-2</v>
      </c>
    </row>
    <row r="163" spans="1:16" ht="12.75" customHeight="1">
      <c r="A163" s="213">
        <v>153</v>
      </c>
      <c r="B163" s="225" t="s">
        <v>61</v>
      </c>
      <c r="C163" s="217" t="s">
        <v>206</v>
      </c>
      <c r="D163" s="218">
        <v>45442</v>
      </c>
      <c r="E163" s="217">
        <v>250.3</v>
      </c>
      <c r="F163" s="217">
        <v>251.18333333333331</v>
      </c>
      <c r="G163" s="219">
        <v>248.81666666666661</v>
      </c>
      <c r="H163" s="219">
        <v>247.33333333333329</v>
      </c>
      <c r="I163" s="219">
        <v>244.96666666666658</v>
      </c>
      <c r="J163" s="219">
        <v>252.66666666666663</v>
      </c>
      <c r="K163" s="219">
        <v>255.03333333333336</v>
      </c>
      <c r="L163" s="219">
        <v>256.51666666666665</v>
      </c>
      <c r="M163" s="220">
        <v>253.55</v>
      </c>
      <c r="N163" s="220">
        <v>249.7</v>
      </c>
      <c r="O163" s="220">
        <v>55550000</v>
      </c>
      <c r="P163" s="221">
        <v>-4.0340654415060512E-3</v>
      </c>
    </row>
    <row r="164" spans="1:16" ht="12.75" customHeight="1">
      <c r="A164" s="213">
        <v>154</v>
      </c>
      <c r="B164" s="225" t="s">
        <v>66</v>
      </c>
      <c r="C164" s="217" t="s">
        <v>207</v>
      </c>
      <c r="D164" s="218">
        <v>45442</v>
      </c>
      <c r="E164" s="217">
        <v>530.25</v>
      </c>
      <c r="F164" s="217">
        <v>530.56666666666672</v>
      </c>
      <c r="G164" s="219">
        <v>523.38333333333344</v>
      </c>
      <c r="H164" s="219">
        <v>516.51666666666677</v>
      </c>
      <c r="I164" s="219">
        <v>509.33333333333348</v>
      </c>
      <c r="J164" s="219">
        <v>537.43333333333339</v>
      </c>
      <c r="K164" s="219">
        <v>544.61666666666656</v>
      </c>
      <c r="L164" s="219">
        <v>551.48333333333335</v>
      </c>
      <c r="M164" s="220">
        <v>537.75</v>
      </c>
      <c r="N164" s="220">
        <v>523.70000000000005</v>
      </c>
      <c r="O164" s="220">
        <v>49384000</v>
      </c>
      <c r="P164" s="221">
        <v>-2.0353104542749453E-2</v>
      </c>
    </row>
    <row r="165" spans="1:16" ht="12.75" customHeight="1">
      <c r="A165" s="213">
        <v>155</v>
      </c>
      <c r="B165" s="225" t="s">
        <v>82</v>
      </c>
      <c r="C165" s="217" t="s">
        <v>208</v>
      </c>
      <c r="D165" s="218">
        <v>45442</v>
      </c>
      <c r="E165" s="217">
        <v>2845.05</v>
      </c>
      <c r="F165" s="217">
        <v>2851.25</v>
      </c>
      <c r="G165" s="219">
        <v>2833.95</v>
      </c>
      <c r="H165" s="219">
        <v>2822.85</v>
      </c>
      <c r="I165" s="219">
        <v>2805.5499999999997</v>
      </c>
      <c r="J165" s="219">
        <v>2862.35</v>
      </c>
      <c r="K165" s="219">
        <v>2879.65</v>
      </c>
      <c r="L165" s="219">
        <v>2890.75</v>
      </c>
      <c r="M165" s="220">
        <v>2868.55</v>
      </c>
      <c r="N165" s="220">
        <v>2840.15</v>
      </c>
      <c r="O165" s="220">
        <v>41024000</v>
      </c>
      <c r="P165" s="221">
        <v>-4.5497009329920042E-3</v>
      </c>
    </row>
    <row r="166" spans="1:16" ht="12.75" customHeight="1">
      <c r="A166" s="213">
        <v>156</v>
      </c>
      <c r="B166" s="225" t="s">
        <v>130</v>
      </c>
      <c r="C166" s="217" t="s">
        <v>209</v>
      </c>
      <c r="D166" s="218">
        <v>45442</v>
      </c>
      <c r="E166" s="217">
        <v>167.05</v>
      </c>
      <c r="F166" s="217">
        <v>167.25</v>
      </c>
      <c r="G166" s="219">
        <v>165.5</v>
      </c>
      <c r="H166" s="219">
        <v>163.95</v>
      </c>
      <c r="I166" s="219">
        <v>162.19999999999999</v>
      </c>
      <c r="J166" s="219">
        <v>168.8</v>
      </c>
      <c r="K166" s="219">
        <v>170.55</v>
      </c>
      <c r="L166" s="219">
        <v>172.10000000000002</v>
      </c>
      <c r="M166" s="220">
        <v>169</v>
      </c>
      <c r="N166" s="220">
        <v>165.7</v>
      </c>
      <c r="O166" s="220">
        <v>176228000</v>
      </c>
      <c r="P166" s="221">
        <v>-9.7325241627331978E-3</v>
      </c>
    </row>
    <row r="167" spans="1:16" ht="12.75" customHeight="1">
      <c r="A167" s="213">
        <v>157</v>
      </c>
      <c r="B167" s="225" t="s">
        <v>66</v>
      </c>
      <c r="C167" s="217" t="s">
        <v>210</v>
      </c>
      <c r="D167" s="218">
        <v>45442</v>
      </c>
      <c r="E167" s="217">
        <v>713.45</v>
      </c>
      <c r="F167" s="217">
        <v>716.5</v>
      </c>
      <c r="G167" s="219">
        <v>709.75</v>
      </c>
      <c r="H167" s="219">
        <v>706.05</v>
      </c>
      <c r="I167" s="219">
        <v>699.3</v>
      </c>
      <c r="J167" s="219">
        <v>720.2</v>
      </c>
      <c r="K167" s="219">
        <v>726.95</v>
      </c>
      <c r="L167" s="219">
        <v>730.65000000000009</v>
      </c>
      <c r="M167" s="220">
        <v>723.25</v>
      </c>
      <c r="N167" s="220">
        <v>712.8</v>
      </c>
      <c r="O167" s="220">
        <v>19742400</v>
      </c>
      <c r="P167" s="221">
        <v>1.4094925005136634E-2</v>
      </c>
    </row>
    <row r="168" spans="1:16" ht="12.75" customHeight="1">
      <c r="A168" s="213">
        <v>158</v>
      </c>
      <c r="B168" s="225" t="s">
        <v>66</v>
      </c>
      <c r="C168" s="217" t="s">
        <v>211</v>
      </c>
      <c r="D168" s="218">
        <v>45442</v>
      </c>
      <c r="E168" s="217">
        <v>1436.65</v>
      </c>
      <c r="F168" s="217">
        <v>1438.6333333333334</v>
      </c>
      <c r="G168" s="219">
        <v>1430.3166666666668</v>
      </c>
      <c r="H168" s="219">
        <v>1423.9833333333333</v>
      </c>
      <c r="I168" s="219">
        <v>1415.6666666666667</v>
      </c>
      <c r="J168" s="219">
        <v>1444.9666666666669</v>
      </c>
      <c r="K168" s="219">
        <v>1453.2833333333335</v>
      </c>
      <c r="L168" s="219">
        <v>1459.616666666667</v>
      </c>
      <c r="M168" s="220">
        <v>1446.95</v>
      </c>
      <c r="N168" s="220">
        <v>1432.3</v>
      </c>
      <c r="O168" s="220">
        <v>9421125</v>
      </c>
      <c r="P168" s="221">
        <v>-5.3842194861237576E-3</v>
      </c>
    </row>
    <row r="169" spans="1:16" ht="12.75" customHeight="1">
      <c r="A169" s="213">
        <v>159</v>
      </c>
      <c r="B169" s="225" t="s">
        <v>61</v>
      </c>
      <c r="C169" s="222" t="s">
        <v>212</v>
      </c>
      <c r="D169" s="218">
        <v>45442</v>
      </c>
      <c r="E169" s="217">
        <v>810.55</v>
      </c>
      <c r="F169" s="217">
        <v>811.16666666666663</v>
      </c>
      <c r="G169" s="219">
        <v>807.0333333333333</v>
      </c>
      <c r="H169" s="219">
        <v>803.51666666666665</v>
      </c>
      <c r="I169" s="219">
        <v>799.38333333333333</v>
      </c>
      <c r="J169" s="219">
        <v>814.68333333333328</v>
      </c>
      <c r="K169" s="219">
        <v>818.81666666666672</v>
      </c>
      <c r="L169" s="219">
        <v>822.33333333333326</v>
      </c>
      <c r="M169" s="220">
        <v>815.3</v>
      </c>
      <c r="N169" s="220">
        <v>807.65</v>
      </c>
      <c r="O169" s="220">
        <v>105634500</v>
      </c>
      <c r="P169" s="221">
        <v>-7.994027369859347E-3</v>
      </c>
    </row>
    <row r="170" spans="1:16" ht="12.75" customHeight="1">
      <c r="A170" s="213">
        <v>160</v>
      </c>
      <c r="B170" s="225" t="s">
        <v>47</v>
      </c>
      <c r="C170" s="217" t="s">
        <v>213</v>
      </c>
      <c r="D170" s="218">
        <v>45442</v>
      </c>
      <c r="E170" s="217">
        <v>25883.3</v>
      </c>
      <c r="F170" s="217">
        <v>26145.066666666669</v>
      </c>
      <c r="G170" s="219">
        <v>25441.133333333339</v>
      </c>
      <c r="H170" s="219">
        <v>24998.966666666671</v>
      </c>
      <c r="I170" s="219">
        <v>24295.03333333334</v>
      </c>
      <c r="J170" s="219">
        <v>26587.233333333337</v>
      </c>
      <c r="K170" s="219">
        <v>27291.166666666664</v>
      </c>
      <c r="L170" s="219">
        <v>27733.333333333336</v>
      </c>
      <c r="M170" s="220">
        <v>26849</v>
      </c>
      <c r="N170" s="220">
        <v>25702.9</v>
      </c>
      <c r="O170" s="220">
        <v>412825</v>
      </c>
      <c r="P170" s="221">
        <v>-0.12698916204070843</v>
      </c>
    </row>
    <row r="171" spans="1:16" ht="12.75" customHeight="1">
      <c r="A171" s="213">
        <v>161</v>
      </c>
      <c r="B171" s="225" t="s">
        <v>40</v>
      </c>
      <c r="C171" s="217" t="s">
        <v>214</v>
      </c>
      <c r="D171" s="218">
        <v>45442</v>
      </c>
      <c r="E171" s="217">
        <v>7138.6</v>
      </c>
      <c r="F171" s="217">
        <v>7112.9666666666672</v>
      </c>
      <c r="G171" s="219">
        <v>6958.6333333333341</v>
      </c>
      <c r="H171" s="219">
        <v>6778.666666666667</v>
      </c>
      <c r="I171" s="219">
        <v>6624.3333333333339</v>
      </c>
      <c r="J171" s="219">
        <v>7292.9333333333343</v>
      </c>
      <c r="K171" s="219">
        <v>7447.2666666666664</v>
      </c>
      <c r="L171" s="219">
        <v>7627.2333333333345</v>
      </c>
      <c r="M171" s="220">
        <v>7267.3</v>
      </c>
      <c r="N171" s="220">
        <v>6933</v>
      </c>
      <c r="O171" s="220">
        <v>1777650</v>
      </c>
      <c r="P171" s="221">
        <v>-7.8388677191072398E-2</v>
      </c>
    </row>
    <row r="172" spans="1:16" ht="12.75" customHeight="1">
      <c r="A172" s="213">
        <v>162</v>
      </c>
      <c r="B172" s="225" t="s">
        <v>45</v>
      </c>
      <c r="C172" s="217" t="s">
        <v>215</v>
      </c>
      <c r="D172" s="218">
        <v>45442</v>
      </c>
      <c r="E172" s="217">
        <v>2293.3000000000002</v>
      </c>
      <c r="F172" s="217">
        <v>2302.3166666666666</v>
      </c>
      <c r="G172" s="219">
        <v>2278.6833333333334</v>
      </c>
      <c r="H172" s="219">
        <v>2264.0666666666666</v>
      </c>
      <c r="I172" s="219">
        <v>2240.4333333333334</v>
      </c>
      <c r="J172" s="219">
        <v>2316.9333333333334</v>
      </c>
      <c r="K172" s="219">
        <v>2340.5666666666666</v>
      </c>
      <c r="L172" s="219">
        <v>2355.1833333333334</v>
      </c>
      <c r="M172" s="220">
        <v>2325.9499999999998</v>
      </c>
      <c r="N172" s="220">
        <v>2287.6999999999998</v>
      </c>
      <c r="O172" s="220">
        <v>5308875</v>
      </c>
      <c r="P172" s="221">
        <v>-2.0954356846473027E-2</v>
      </c>
    </row>
    <row r="173" spans="1:16" ht="12.75" customHeight="1">
      <c r="A173" s="213">
        <v>163</v>
      </c>
      <c r="B173" s="225" t="s">
        <v>66</v>
      </c>
      <c r="C173" s="217" t="s">
        <v>216</v>
      </c>
      <c r="D173" s="218">
        <v>45442</v>
      </c>
      <c r="E173" s="217">
        <v>2327</v>
      </c>
      <c r="F173" s="217">
        <v>2331.7166666666667</v>
      </c>
      <c r="G173" s="219">
        <v>2304.4333333333334</v>
      </c>
      <c r="H173" s="219">
        <v>2281.8666666666668</v>
      </c>
      <c r="I173" s="219">
        <v>2254.5833333333335</v>
      </c>
      <c r="J173" s="219">
        <v>2354.2833333333333</v>
      </c>
      <c r="K173" s="219">
        <v>2381.5666666666671</v>
      </c>
      <c r="L173" s="219">
        <v>2404.1333333333332</v>
      </c>
      <c r="M173" s="220">
        <v>2359</v>
      </c>
      <c r="N173" s="220">
        <v>2309.15</v>
      </c>
      <c r="O173" s="220">
        <v>7216500</v>
      </c>
      <c r="P173" s="221">
        <v>5.6017725011496171E-3</v>
      </c>
    </row>
    <row r="174" spans="1:16" ht="12.75" customHeight="1">
      <c r="A174" s="213">
        <v>164</v>
      </c>
      <c r="B174" s="225" t="s">
        <v>42</v>
      </c>
      <c r="C174" s="217" t="s">
        <v>217</v>
      </c>
      <c r="D174" s="218">
        <v>45442</v>
      </c>
      <c r="E174" s="217">
        <v>1533.5</v>
      </c>
      <c r="F174" s="217">
        <v>1538.2833333333335</v>
      </c>
      <c r="G174" s="219">
        <v>1520.366666666667</v>
      </c>
      <c r="H174" s="219">
        <v>1507.2333333333336</v>
      </c>
      <c r="I174" s="219">
        <v>1489.3166666666671</v>
      </c>
      <c r="J174" s="219">
        <v>1551.416666666667</v>
      </c>
      <c r="K174" s="219">
        <v>1569.3333333333335</v>
      </c>
      <c r="L174" s="219">
        <v>1582.4666666666669</v>
      </c>
      <c r="M174" s="220">
        <v>1556.2</v>
      </c>
      <c r="N174" s="220">
        <v>1525.15</v>
      </c>
      <c r="O174" s="220">
        <v>14338100</v>
      </c>
      <c r="P174" s="221">
        <v>-1.1748245000361856E-2</v>
      </c>
    </row>
    <row r="175" spans="1:16" ht="12.75" customHeight="1">
      <c r="A175" s="213">
        <v>165</v>
      </c>
      <c r="B175" s="225" t="s">
        <v>202</v>
      </c>
      <c r="C175" s="217" t="s">
        <v>218</v>
      </c>
      <c r="D175" s="218">
        <v>45442</v>
      </c>
      <c r="E175" s="217">
        <v>664</v>
      </c>
      <c r="F175" s="217">
        <v>666.80000000000007</v>
      </c>
      <c r="G175" s="219">
        <v>658.10000000000014</v>
      </c>
      <c r="H175" s="219">
        <v>652.20000000000005</v>
      </c>
      <c r="I175" s="219">
        <v>643.50000000000011</v>
      </c>
      <c r="J175" s="219">
        <v>672.70000000000016</v>
      </c>
      <c r="K175" s="219">
        <v>681.4000000000002</v>
      </c>
      <c r="L175" s="219">
        <v>687.30000000000018</v>
      </c>
      <c r="M175" s="220">
        <v>675.5</v>
      </c>
      <c r="N175" s="220">
        <v>660.9</v>
      </c>
      <c r="O175" s="220">
        <v>8253000</v>
      </c>
      <c r="P175" s="221">
        <v>-2.9115934356802542E-2</v>
      </c>
    </row>
    <row r="176" spans="1:16" ht="12.75" customHeight="1">
      <c r="A176" s="213">
        <v>166</v>
      </c>
      <c r="B176" s="225" t="s">
        <v>42</v>
      </c>
      <c r="C176" s="217" t="s">
        <v>219</v>
      </c>
      <c r="D176" s="218">
        <v>45442</v>
      </c>
      <c r="E176" s="217">
        <v>674.9</v>
      </c>
      <c r="F176" s="217">
        <v>674.2833333333333</v>
      </c>
      <c r="G176" s="219">
        <v>671.11666666666656</v>
      </c>
      <c r="H176" s="219">
        <v>667.33333333333326</v>
      </c>
      <c r="I176" s="219">
        <v>664.16666666666652</v>
      </c>
      <c r="J176" s="219">
        <v>678.06666666666661</v>
      </c>
      <c r="K176" s="219">
        <v>681.23333333333335</v>
      </c>
      <c r="L176" s="219">
        <v>685.01666666666665</v>
      </c>
      <c r="M176" s="220">
        <v>677.45</v>
      </c>
      <c r="N176" s="220">
        <v>670.5</v>
      </c>
      <c r="O176" s="220">
        <v>7338000</v>
      </c>
      <c r="P176" s="221">
        <v>-2.0293724966622163E-2</v>
      </c>
    </row>
    <row r="177" spans="1:16" ht="12.75" customHeight="1">
      <c r="A177" s="213">
        <v>167</v>
      </c>
      <c r="B177" s="225" t="s">
        <v>882</v>
      </c>
      <c r="C177" s="217" t="s">
        <v>220</v>
      </c>
      <c r="D177" s="218">
        <v>45442</v>
      </c>
      <c r="E177" s="217">
        <v>1074.9000000000001</v>
      </c>
      <c r="F177" s="217">
        <v>1083.2666666666667</v>
      </c>
      <c r="G177" s="219">
        <v>1061.6833333333334</v>
      </c>
      <c r="H177" s="219">
        <v>1048.4666666666667</v>
      </c>
      <c r="I177" s="219">
        <v>1026.8833333333334</v>
      </c>
      <c r="J177" s="219">
        <v>1096.4833333333333</v>
      </c>
      <c r="K177" s="219">
        <v>1118.0666666666668</v>
      </c>
      <c r="L177" s="219">
        <v>1131.2833333333333</v>
      </c>
      <c r="M177" s="220">
        <v>1104.8499999999999</v>
      </c>
      <c r="N177" s="220">
        <v>1070.05</v>
      </c>
      <c r="O177" s="220">
        <v>12837550</v>
      </c>
      <c r="P177" s="221">
        <v>4.0476084340034774E-2</v>
      </c>
    </row>
    <row r="178" spans="1:16" ht="12.75" customHeight="1">
      <c r="A178" s="213">
        <v>168</v>
      </c>
      <c r="B178" s="225" t="s">
        <v>77</v>
      </c>
      <c r="C178" s="224" t="s">
        <v>221</v>
      </c>
      <c r="D178" s="218">
        <v>45442</v>
      </c>
      <c r="E178" s="217">
        <v>1773.05</v>
      </c>
      <c r="F178" s="217">
        <v>1771.5</v>
      </c>
      <c r="G178" s="219">
        <v>1759</v>
      </c>
      <c r="H178" s="219">
        <v>1744.95</v>
      </c>
      <c r="I178" s="219">
        <v>1732.45</v>
      </c>
      <c r="J178" s="219">
        <v>1785.55</v>
      </c>
      <c r="K178" s="219">
        <v>1798.05</v>
      </c>
      <c r="L178" s="219">
        <v>1812.1</v>
      </c>
      <c r="M178" s="220">
        <v>1784</v>
      </c>
      <c r="N178" s="220">
        <v>1757.45</v>
      </c>
      <c r="O178" s="220">
        <v>7445500</v>
      </c>
      <c r="P178" s="221">
        <v>-1.207324434905091E-3</v>
      </c>
    </row>
    <row r="179" spans="1:16" ht="12.75" customHeight="1">
      <c r="A179" s="213">
        <v>169</v>
      </c>
      <c r="B179" s="225" t="s">
        <v>57</v>
      </c>
      <c r="C179" s="217" t="s">
        <v>222</v>
      </c>
      <c r="D179" s="218">
        <v>45442</v>
      </c>
      <c r="E179" s="217">
        <v>1067.3</v>
      </c>
      <c r="F179" s="217">
        <v>1073.4499999999998</v>
      </c>
      <c r="G179" s="219">
        <v>1058.0499999999997</v>
      </c>
      <c r="H179" s="219">
        <v>1048.8</v>
      </c>
      <c r="I179" s="219">
        <v>1033.3999999999999</v>
      </c>
      <c r="J179" s="219">
        <v>1082.6999999999996</v>
      </c>
      <c r="K179" s="219">
        <v>1098.0999999999997</v>
      </c>
      <c r="L179" s="219">
        <v>1107.3499999999995</v>
      </c>
      <c r="M179" s="220">
        <v>1088.8499999999999</v>
      </c>
      <c r="N179" s="220">
        <v>1064.2</v>
      </c>
      <c r="O179" s="220">
        <v>12477600</v>
      </c>
      <c r="P179" s="221">
        <v>4.1349006647387991E-2</v>
      </c>
    </row>
    <row r="180" spans="1:16" ht="12.75" customHeight="1">
      <c r="A180" s="213">
        <v>170</v>
      </c>
      <c r="B180" s="225" t="s">
        <v>54</v>
      </c>
      <c r="C180" s="223" t="s">
        <v>223</v>
      </c>
      <c r="D180" s="218">
        <v>45442</v>
      </c>
      <c r="E180" s="217">
        <v>951.4</v>
      </c>
      <c r="F180" s="217">
        <v>958.04999999999984</v>
      </c>
      <c r="G180" s="219">
        <v>942.54999999999973</v>
      </c>
      <c r="H180" s="219">
        <v>933.69999999999993</v>
      </c>
      <c r="I180" s="219">
        <v>918.19999999999982</v>
      </c>
      <c r="J180" s="219">
        <v>966.89999999999964</v>
      </c>
      <c r="K180" s="219">
        <v>982.39999999999986</v>
      </c>
      <c r="L180" s="219">
        <v>991.24999999999955</v>
      </c>
      <c r="M180" s="220">
        <v>973.55</v>
      </c>
      <c r="N180" s="220">
        <v>949.2</v>
      </c>
      <c r="O180" s="220">
        <v>89125625</v>
      </c>
      <c r="P180" s="221">
        <v>4.8777675107134905E-2</v>
      </c>
    </row>
    <row r="181" spans="1:16" ht="12.75" customHeight="1">
      <c r="A181" s="213">
        <v>171</v>
      </c>
      <c r="B181" s="225" t="s">
        <v>187</v>
      </c>
      <c r="C181" s="217" t="s">
        <v>224</v>
      </c>
      <c r="D181" s="218">
        <v>45442</v>
      </c>
      <c r="E181" s="217">
        <v>433.4</v>
      </c>
      <c r="F181" s="217">
        <v>435.73333333333329</v>
      </c>
      <c r="G181" s="219">
        <v>429.76666666666659</v>
      </c>
      <c r="H181" s="219">
        <v>426.13333333333333</v>
      </c>
      <c r="I181" s="219">
        <v>420.16666666666663</v>
      </c>
      <c r="J181" s="219">
        <v>439.36666666666656</v>
      </c>
      <c r="K181" s="219">
        <v>445.33333333333326</v>
      </c>
      <c r="L181" s="219">
        <v>448.96666666666653</v>
      </c>
      <c r="M181" s="220">
        <v>441.7</v>
      </c>
      <c r="N181" s="220">
        <v>432.1</v>
      </c>
      <c r="O181" s="220">
        <v>94423050</v>
      </c>
      <c r="P181" s="221">
        <v>1.0350082699544249E-2</v>
      </c>
    </row>
    <row r="182" spans="1:16" ht="12.75" customHeight="1">
      <c r="A182" s="213">
        <v>172</v>
      </c>
      <c r="B182" s="225" t="s">
        <v>130</v>
      </c>
      <c r="C182" s="217" t="s">
        <v>225</v>
      </c>
      <c r="D182" s="218">
        <v>45442</v>
      </c>
      <c r="E182" s="217">
        <v>166.4</v>
      </c>
      <c r="F182" s="217">
        <v>166.88333333333335</v>
      </c>
      <c r="G182" s="219">
        <v>165.31666666666672</v>
      </c>
      <c r="H182" s="219">
        <v>164.23333333333338</v>
      </c>
      <c r="I182" s="219">
        <v>162.66666666666674</v>
      </c>
      <c r="J182" s="219">
        <v>167.9666666666667</v>
      </c>
      <c r="K182" s="219">
        <v>169.53333333333336</v>
      </c>
      <c r="L182" s="219">
        <v>170.61666666666667</v>
      </c>
      <c r="M182" s="220">
        <v>168.45</v>
      </c>
      <c r="N182" s="220">
        <v>165.8</v>
      </c>
      <c r="O182" s="220">
        <v>267470500</v>
      </c>
      <c r="P182" s="221">
        <v>1.0661290992975601E-2</v>
      </c>
    </row>
    <row r="183" spans="1:16" ht="12.75" customHeight="1">
      <c r="A183" s="213">
        <v>173</v>
      </c>
      <c r="B183" s="225" t="s">
        <v>85</v>
      </c>
      <c r="C183" s="217" t="s">
        <v>226</v>
      </c>
      <c r="D183" s="218">
        <v>45442</v>
      </c>
      <c r="E183" s="217">
        <v>3871.75</v>
      </c>
      <c r="F183" s="217">
        <v>3883.2166666666667</v>
      </c>
      <c r="G183" s="219">
        <v>3852.5333333333333</v>
      </c>
      <c r="H183" s="219">
        <v>3833.3166666666666</v>
      </c>
      <c r="I183" s="219">
        <v>3802.6333333333332</v>
      </c>
      <c r="J183" s="219">
        <v>3902.4333333333334</v>
      </c>
      <c r="K183" s="219">
        <v>3933.1166666666668</v>
      </c>
      <c r="L183" s="219">
        <v>3952.3333333333335</v>
      </c>
      <c r="M183" s="220">
        <v>3913.9</v>
      </c>
      <c r="N183" s="220">
        <v>3864</v>
      </c>
      <c r="O183" s="220">
        <v>13595575</v>
      </c>
      <c r="P183" s="221">
        <v>3.3967917753726139E-3</v>
      </c>
    </row>
    <row r="184" spans="1:16" ht="12.75" customHeight="1">
      <c r="A184" s="213">
        <v>174</v>
      </c>
      <c r="B184" s="225" t="s">
        <v>85</v>
      </c>
      <c r="C184" s="217" t="s">
        <v>227</v>
      </c>
      <c r="D184" s="218">
        <v>45442</v>
      </c>
      <c r="E184" s="217">
        <v>1278.0999999999999</v>
      </c>
      <c r="F184" s="217">
        <v>1278.6666666666667</v>
      </c>
      <c r="G184" s="219">
        <v>1268.9333333333334</v>
      </c>
      <c r="H184" s="219">
        <v>1259.7666666666667</v>
      </c>
      <c r="I184" s="219">
        <v>1250.0333333333333</v>
      </c>
      <c r="J184" s="219">
        <v>1287.8333333333335</v>
      </c>
      <c r="K184" s="219">
        <v>1297.5666666666666</v>
      </c>
      <c r="L184" s="219">
        <v>1306.7333333333336</v>
      </c>
      <c r="M184" s="220">
        <v>1288.4000000000001</v>
      </c>
      <c r="N184" s="220">
        <v>1269.5</v>
      </c>
      <c r="O184" s="220">
        <v>17094600</v>
      </c>
      <c r="P184" s="221">
        <v>-2.7651382569128455E-3</v>
      </c>
    </row>
    <row r="185" spans="1:16" ht="12.75" customHeight="1">
      <c r="A185" s="213">
        <v>175</v>
      </c>
      <c r="B185" s="225" t="s">
        <v>57</v>
      </c>
      <c r="C185" s="217" t="s">
        <v>228</v>
      </c>
      <c r="D185" s="218">
        <v>45442</v>
      </c>
      <c r="E185" s="217">
        <v>3284.95</v>
      </c>
      <c r="F185" s="217">
        <v>3294.7333333333336</v>
      </c>
      <c r="G185" s="219">
        <v>3264.2666666666673</v>
      </c>
      <c r="H185" s="219">
        <v>3243.5833333333339</v>
      </c>
      <c r="I185" s="219">
        <v>3213.1166666666677</v>
      </c>
      <c r="J185" s="219">
        <v>3315.416666666667</v>
      </c>
      <c r="K185" s="219">
        <v>3345.8833333333332</v>
      </c>
      <c r="L185" s="219">
        <v>3366.5666666666666</v>
      </c>
      <c r="M185" s="220">
        <v>3325.2</v>
      </c>
      <c r="N185" s="220">
        <v>3274.05</v>
      </c>
      <c r="O185" s="220">
        <v>8271375</v>
      </c>
      <c r="P185" s="221">
        <v>3.3114691460230531E-3</v>
      </c>
    </row>
    <row r="186" spans="1:16" ht="12.75" customHeight="1">
      <c r="A186" s="213">
        <v>176</v>
      </c>
      <c r="B186" s="225" t="s">
        <v>42</v>
      </c>
      <c r="C186" s="217" t="s">
        <v>229</v>
      </c>
      <c r="D186" s="218">
        <v>45442</v>
      </c>
      <c r="E186" s="217">
        <v>2658.65</v>
      </c>
      <c r="F186" s="217">
        <v>2652.5833333333335</v>
      </c>
      <c r="G186" s="219">
        <v>2636.166666666667</v>
      </c>
      <c r="H186" s="219">
        <v>2613.6833333333334</v>
      </c>
      <c r="I186" s="219">
        <v>2597.2666666666669</v>
      </c>
      <c r="J186" s="219">
        <v>2675.0666666666671</v>
      </c>
      <c r="K186" s="219">
        <v>2691.483333333334</v>
      </c>
      <c r="L186" s="219">
        <v>2713.9666666666672</v>
      </c>
      <c r="M186" s="220">
        <v>2669</v>
      </c>
      <c r="N186" s="220">
        <v>2630.1</v>
      </c>
      <c r="O186" s="220">
        <v>1380000</v>
      </c>
      <c r="P186" s="221">
        <v>9.5098756400877841E-3</v>
      </c>
    </row>
    <row r="187" spans="1:16" ht="12.75" customHeight="1">
      <c r="A187" s="213">
        <v>177</v>
      </c>
      <c r="B187" s="225" t="s">
        <v>45</v>
      </c>
      <c r="C187" s="217" t="s">
        <v>230</v>
      </c>
      <c r="D187" s="218">
        <v>45442</v>
      </c>
      <c r="E187" s="217">
        <v>4533.3500000000004</v>
      </c>
      <c r="F187" s="217">
        <v>4545.0333333333338</v>
      </c>
      <c r="G187" s="219">
        <v>4502.0666666666675</v>
      </c>
      <c r="H187" s="219">
        <v>4470.7833333333338</v>
      </c>
      <c r="I187" s="219">
        <v>4427.8166666666675</v>
      </c>
      <c r="J187" s="219">
        <v>4576.3166666666675</v>
      </c>
      <c r="K187" s="219">
        <v>4619.2833333333328</v>
      </c>
      <c r="L187" s="219">
        <v>4650.5666666666675</v>
      </c>
      <c r="M187" s="220">
        <v>4588</v>
      </c>
      <c r="N187" s="220">
        <v>4513.75</v>
      </c>
      <c r="O187" s="220">
        <v>3423600</v>
      </c>
      <c r="P187" s="221">
        <v>-2.9206601259003005E-2</v>
      </c>
    </row>
    <row r="188" spans="1:16" ht="12.75" customHeight="1">
      <c r="A188" s="213">
        <v>178</v>
      </c>
      <c r="B188" s="225" t="s">
        <v>54</v>
      </c>
      <c r="C188" s="217" t="s">
        <v>231</v>
      </c>
      <c r="D188" s="218">
        <v>45442</v>
      </c>
      <c r="E188" s="217">
        <v>2105.5</v>
      </c>
      <c r="F188" s="217">
        <v>2119.15</v>
      </c>
      <c r="G188" s="219">
        <v>2078.3500000000004</v>
      </c>
      <c r="H188" s="219">
        <v>2051.2000000000003</v>
      </c>
      <c r="I188" s="219">
        <v>2010.4000000000005</v>
      </c>
      <c r="J188" s="219">
        <v>2146.3000000000002</v>
      </c>
      <c r="K188" s="219">
        <v>2187.1000000000004</v>
      </c>
      <c r="L188" s="219">
        <v>2214.25</v>
      </c>
      <c r="M188" s="220">
        <v>2159.9499999999998</v>
      </c>
      <c r="N188" s="220">
        <v>2092</v>
      </c>
      <c r="O188" s="220">
        <v>6563900</v>
      </c>
      <c r="P188" s="221">
        <v>-9.1403814656311096E-3</v>
      </c>
    </row>
    <row r="189" spans="1:16" ht="12.75" customHeight="1">
      <c r="A189" s="213">
        <v>179</v>
      </c>
      <c r="B189" s="225" t="s">
        <v>57</v>
      </c>
      <c r="C189" s="217" t="s">
        <v>232</v>
      </c>
      <c r="D189" s="218">
        <v>45442</v>
      </c>
      <c r="E189" s="217">
        <v>1883.5</v>
      </c>
      <c r="F189" s="217">
        <v>1893.7833333333335</v>
      </c>
      <c r="G189" s="219">
        <v>1869.866666666667</v>
      </c>
      <c r="H189" s="219">
        <v>1856.2333333333336</v>
      </c>
      <c r="I189" s="219">
        <v>1832.3166666666671</v>
      </c>
      <c r="J189" s="219">
        <v>1907.416666666667</v>
      </c>
      <c r="K189" s="219">
        <v>1931.3333333333335</v>
      </c>
      <c r="L189" s="219">
        <v>1944.9666666666669</v>
      </c>
      <c r="M189" s="220">
        <v>1917.7</v>
      </c>
      <c r="N189" s="220">
        <v>1880.15</v>
      </c>
      <c r="O189" s="220">
        <v>2597200</v>
      </c>
      <c r="P189" s="221">
        <v>2.0591009116629991E-2</v>
      </c>
    </row>
    <row r="190" spans="1:16" ht="12.75" customHeight="1">
      <c r="A190" s="213">
        <v>180</v>
      </c>
      <c r="B190" s="225" t="s">
        <v>47</v>
      </c>
      <c r="C190" s="217" t="s">
        <v>233</v>
      </c>
      <c r="D190" s="218">
        <v>45442</v>
      </c>
      <c r="E190" s="217">
        <v>9647.15</v>
      </c>
      <c r="F190" s="217">
        <v>9660.2666666666664</v>
      </c>
      <c r="G190" s="219">
        <v>9580.6833333333325</v>
      </c>
      <c r="H190" s="219">
        <v>9514.2166666666653</v>
      </c>
      <c r="I190" s="219">
        <v>9434.6333333333314</v>
      </c>
      <c r="J190" s="219">
        <v>9726.7333333333336</v>
      </c>
      <c r="K190" s="219">
        <v>9806.3166666666693</v>
      </c>
      <c r="L190" s="219">
        <v>9872.7833333333347</v>
      </c>
      <c r="M190" s="220">
        <v>9739.85</v>
      </c>
      <c r="N190" s="220">
        <v>9593.7999999999993</v>
      </c>
      <c r="O190" s="220">
        <v>2113700</v>
      </c>
      <c r="P190" s="221">
        <v>-3.2537960954446853E-3</v>
      </c>
    </row>
    <row r="191" spans="1:16" ht="12.75" customHeight="1">
      <c r="A191" s="213">
        <v>181</v>
      </c>
      <c r="B191" s="225" t="s">
        <v>882</v>
      </c>
      <c r="C191" s="217" t="s">
        <v>234</v>
      </c>
      <c r="D191" s="218">
        <v>45442</v>
      </c>
      <c r="E191" s="217">
        <v>516.4</v>
      </c>
      <c r="F191" s="217">
        <v>516.9</v>
      </c>
      <c r="G191" s="219">
        <v>511.25</v>
      </c>
      <c r="H191" s="219">
        <v>506.1</v>
      </c>
      <c r="I191" s="219">
        <v>500.45000000000005</v>
      </c>
      <c r="J191" s="219">
        <v>522.04999999999995</v>
      </c>
      <c r="K191" s="219">
        <v>527.69999999999982</v>
      </c>
      <c r="L191" s="219">
        <v>532.84999999999991</v>
      </c>
      <c r="M191" s="220">
        <v>522.54999999999995</v>
      </c>
      <c r="N191" s="220">
        <v>511.75</v>
      </c>
      <c r="O191" s="220">
        <v>37724700</v>
      </c>
      <c r="P191" s="221">
        <v>-5.5217320527429593E-2</v>
      </c>
    </row>
    <row r="192" spans="1:16" ht="12.75" customHeight="1">
      <c r="A192" s="213">
        <v>182</v>
      </c>
      <c r="B192" s="225" t="s">
        <v>130</v>
      </c>
      <c r="C192" s="217" t="s">
        <v>235</v>
      </c>
      <c r="D192" s="218">
        <v>45442</v>
      </c>
      <c r="E192" s="217">
        <v>438.65</v>
      </c>
      <c r="F192" s="217">
        <v>440.86666666666662</v>
      </c>
      <c r="G192" s="219">
        <v>432.83333333333326</v>
      </c>
      <c r="H192" s="219">
        <v>427.01666666666665</v>
      </c>
      <c r="I192" s="219">
        <v>418.98333333333329</v>
      </c>
      <c r="J192" s="219">
        <v>446.68333333333322</v>
      </c>
      <c r="K192" s="219">
        <v>454.71666666666664</v>
      </c>
      <c r="L192" s="219">
        <v>460.53333333333319</v>
      </c>
      <c r="M192" s="220">
        <v>448.9</v>
      </c>
      <c r="N192" s="220">
        <v>435.05</v>
      </c>
      <c r="O192" s="220">
        <v>97927100</v>
      </c>
      <c r="P192" s="221">
        <v>3.2753664168905226E-3</v>
      </c>
    </row>
    <row r="193" spans="1:16" ht="12.75" customHeight="1">
      <c r="A193" s="213">
        <v>183</v>
      </c>
      <c r="B193" s="225" t="s">
        <v>40</v>
      </c>
      <c r="C193" s="217" t="s">
        <v>236</v>
      </c>
      <c r="D193" s="218">
        <v>45442</v>
      </c>
      <c r="E193" s="217">
        <v>1308.05</v>
      </c>
      <c r="F193" s="217">
        <v>1310.3833333333334</v>
      </c>
      <c r="G193" s="219">
        <v>1300.7666666666669</v>
      </c>
      <c r="H193" s="219">
        <v>1293.4833333333333</v>
      </c>
      <c r="I193" s="219">
        <v>1283.8666666666668</v>
      </c>
      <c r="J193" s="219">
        <v>1317.666666666667</v>
      </c>
      <c r="K193" s="219">
        <v>1327.2833333333333</v>
      </c>
      <c r="L193" s="219">
        <v>1334.5666666666671</v>
      </c>
      <c r="M193" s="220">
        <v>1320</v>
      </c>
      <c r="N193" s="220">
        <v>1303.0999999999999</v>
      </c>
      <c r="O193" s="220">
        <v>7296600</v>
      </c>
      <c r="P193" s="221">
        <v>-3.7683296469238959E-3</v>
      </c>
    </row>
    <row r="194" spans="1:16" ht="12.75" customHeight="1">
      <c r="A194" s="213">
        <v>184</v>
      </c>
      <c r="B194" s="225" t="s">
        <v>85</v>
      </c>
      <c r="C194" s="217" t="s">
        <v>237</v>
      </c>
      <c r="D194" s="218">
        <v>45442</v>
      </c>
      <c r="E194" s="217">
        <v>459.3</v>
      </c>
      <c r="F194" s="217">
        <v>458.65000000000003</v>
      </c>
      <c r="G194" s="219">
        <v>456.65000000000009</v>
      </c>
      <c r="H194" s="219">
        <v>454.00000000000006</v>
      </c>
      <c r="I194" s="219">
        <v>452.00000000000011</v>
      </c>
      <c r="J194" s="219">
        <v>461.30000000000007</v>
      </c>
      <c r="K194" s="219">
        <v>463.29999999999995</v>
      </c>
      <c r="L194" s="219">
        <v>465.95000000000005</v>
      </c>
      <c r="M194" s="220">
        <v>460.65</v>
      </c>
      <c r="N194" s="220">
        <v>456</v>
      </c>
      <c r="O194" s="220">
        <v>60973500</v>
      </c>
      <c r="P194" s="221">
        <v>2.6639698083421723E-3</v>
      </c>
    </row>
    <row r="195" spans="1:16" ht="12.75" customHeight="1">
      <c r="A195" s="213">
        <v>185</v>
      </c>
      <c r="B195" s="225" t="s">
        <v>202</v>
      </c>
      <c r="C195" s="217" t="s">
        <v>238</v>
      </c>
      <c r="D195" s="218">
        <v>45442</v>
      </c>
      <c r="E195" s="217">
        <v>130.94999999999999</v>
      </c>
      <c r="F195" s="217">
        <v>131.61666666666667</v>
      </c>
      <c r="G195" s="219">
        <v>129.73333333333335</v>
      </c>
      <c r="H195" s="219">
        <v>128.51666666666668</v>
      </c>
      <c r="I195" s="219">
        <v>126.63333333333335</v>
      </c>
      <c r="J195" s="219">
        <v>132.83333333333334</v>
      </c>
      <c r="K195" s="219">
        <v>134.71666666666667</v>
      </c>
      <c r="L195" s="219">
        <v>135.93333333333334</v>
      </c>
      <c r="M195" s="220">
        <v>133.5</v>
      </c>
      <c r="N195" s="220">
        <v>130.4</v>
      </c>
      <c r="O195" s="220">
        <v>131304000</v>
      </c>
      <c r="P195" s="221">
        <v>-1.2322577700698278E-3</v>
      </c>
    </row>
    <row r="196" spans="1:16" ht="12.75" customHeight="1">
      <c r="A196" s="213">
        <v>186</v>
      </c>
      <c r="B196" s="225" t="s">
        <v>42</v>
      </c>
      <c r="C196" s="217" t="s">
        <v>239</v>
      </c>
      <c r="D196" s="218">
        <v>45442</v>
      </c>
      <c r="E196" s="217">
        <v>1001.25</v>
      </c>
      <c r="F196" s="217">
        <v>999.5</v>
      </c>
      <c r="G196" s="219">
        <v>991.65</v>
      </c>
      <c r="H196" s="219">
        <v>982.05</v>
      </c>
      <c r="I196" s="219">
        <v>974.19999999999993</v>
      </c>
      <c r="J196" s="219">
        <v>1009.1</v>
      </c>
      <c r="K196" s="219">
        <v>1016.9499999999999</v>
      </c>
      <c r="L196" s="219">
        <v>1026.5500000000002</v>
      </c>
      <c r="M196" s="220">
        <v>1007.35</v>
      </c>
      <c r="N196" s="220">
        <v>989.9</v>
      </c>
      <c r="O196" s="220">
        <v>8111700</v>
      </c>
      <c r="P196" s="221">
        <v>-3.4276868642193719E-3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80" t="s">
        <v>16</v>
      </c>
      <c r="B8" s="382"/>
      <c r="C8" s="385" t="s">
        <v>20</v>
      </c>
      <c r="D8" s="385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6"/>
      <c r="L8" s="48"/>
      <c r="M8" s="48"/>
      <c r="N8" s="1"/>
      <c r="O8" s="1"/>
    </row>
    <row r="9" spans="1:15" ht="36" customHeight="1">
      <c r="A9" s="381"/>
      <c r="B9" s="384"/>
      <c r="C9" s="384"/>
      <c r="D9" s="38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22200.55</v>
      </c>
      <c r="D10" s="34">
        <v>22216.616666666669</v>
      </c>
      <c r="E10" s="34">
        <v>22135.683333333338</v>
      </c>
      <c r="F10" s="34">
        <v>22070.816666666669</v>
      </c>
      <c r="G10" s="34">
        <v>21989.883333333339</v>
      </c>
      <c r="H10" s="34">
        <v>22281.483333333337</v>
      </c>
      <c r="I10" s="34">
        <v>22362.416666666672</v>
      </c>
      <c r="J10" s="34">
        <v>22427.283333333336</v>
      </c>
      <c r="K10" s="34">
        <v>22297.55</v>
      </c>
      <c r="L10" s="34">
        <v>22151.75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47687.45</v>
      </c>
      <c r="D11" s="34">
        <v>47726.383333333331</v>
      </c>
      <c r="E11" s="34">
        <v>47495.566666666666</v>
      </c>
      <c r="F11" s="34">
        <v>47303.683333333334</v>
      </c>
      <c r="G11" s="34">
        <v>47072.866666666669</v>
      </c>
      <c r="H11" s="34">
        <v>47918.266666666663</v>
      </c>
      <c r="I11" s="34">
        <v>48149.083333333328</v>
      </c>
      <c r="J11" s="34">
        <v>48340.96666666666</v>
      </c>
      <c r="K11" s="34">
        <v>47957.2</v>
      </c>
      <c r="L11" s="34">
        <v>47534.5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6291.5</v>
      </c>
      <c r="D12" s="36">
        <v>6270.916666666667</v>
      </c>
      <c r="E12" s="36">
        <v>6235.9833333333336</v>
      </c>
      <c r="F12" s="36">
        <v>6180.4666666666662</v>
      </c>
      <c r="G12" s="36">
        <v>6145.5333333333328</v>
      </c>
      <c r="H12" s="36">
        <v>6326.4333333333343</v>
      </c>
      <c r="I12" s="36">
        <v>6361.3666666666668</v>
      </c>
      <c r="J12" s="36">
        <v>6416.883333333335</v>
      </c>
      <c r="K12" s="36">
        <v>6305.85</v>
      </c>
      <c r="L12" s="36">
        <v>6215.4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8488.2999999999993</v>
      </c>
      <c r="D13" s="36">
        <v>8471.9333333333325</v>
      </c>
      <c r="E13" s="36">
        <v>8437.5666666666657</v>
      </c>
      <c r="F13" s="36">
        <v>8386.8333333333339</v>
      </c>
      <c r="G13" s="36">
        <v>8352.4666666666672</v>
      </c>
      <c r="H13" s="36">
        <v>8522.6666666666642</v>
      </c>
      <c r="I13" s="36">
        <v>8557.0333333333292</v>
      </c>
      <c r="J13" s="36">
        <v>8607.7666666666628</v>
      </c>
      <c r="K13" s="36">
        <v>8506.2999999999993</v>
      </c>
      <c r="L13" s="36">
        <v>8421.2000000000007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33117.4</v>
      </c>
      <c r="D14" s="36">
        <v>33131.933333333334</v>
      </c>
      <c r="E14" s="36">
        <v>32971.51666666667</v>
      </c>
      <c r="F14" s="36">
        <v>32825.633333333339</v>
      </c>
      <c r="G14" s="36">
        <v>32665.216666666674</v>
      </c>
      <c r="H14" s="36">
        <v>33277.816666666666</v>
      </c>
      <c r="I14" s="36">
        <v>33438.233333333323</v>
      </c>
      <c r="J14" s="36">
        <v>33584.116666666661</v>
      </c>
      <c r="K14" s="36">
        <v>33292.35</v>
      </c>
      <c r="L14" s="36">
        <v>32986.050000000003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10090.299999999999</v>
      </c>
      <c r="D15" s="36">
        <v>10051.733333333334</v>
      </c>
      <c r="E15" s="36">
        <v>9992.0166666666664</v>
      </c>
      <c r="F15" s="36">
        <v>9893.7333333333336</v>
      </c>
      <c r="G15" s="36">
        <v>9834.0166666666664</v>
      </c>
      <c r="H15" s="36">
        <v>10150.016666666666</v>
      </c>
      <c r="I15" s="36">
        <v>10209.733333333334</v>
      </c>
      <c r="J15" s="36">
        <v>10308.016666666666</v>
      </c>
      <c r="K15" s="36">
        <v>10111.450000000001</v>
      </c>
      <c r="L15" s="36">
        <v>9953.4500000000007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14262.55</v>
      </c>
      <c r="D16" s="36">
        <v>14233.266666666668</v>
      </c>
      <c r="E16" s="36">
        <v>14185.283333333336</v>
      </c>
      <c r="F16" s="36">
        <v>14108.016666666668</v>
      </c>
      <c r="G16" s="36">
        <v>14060.033333333336</v>
      </c>
      <c r="H16" s="36">
        <v>14310.533333333336</v>
      </c>
      <c r="I16" s="36">
        <v>14358.51666666667</v>
      </c>
      <c r="J16" s="36">
        <v>14435.783333333336</v>
      </c>
      <c r="K16" s="36">
        <v>14281.25</v>
      </c>
      <c r="L16" s="36">
        <v>14156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8084.3</v>
      </c>
      <c r="D17" s="36">
        <v>8058.166666666667</v>
      </c>
      <c r="E17" s="36">
        <v>7991.3333333333339</v>
      </c>
      <c r="F17" s="36">
        <v>7898.3666666666668</v>
      </c>
      <c r="G17" s="36">
        <v>7831.5333333333338</v>
      </c>
      <c r="H17" s="36">
        <v>8151.1333333333341</v>
      </c>
      <c r="I17" s="36">
        <v>8217.9666666666672</v>
      </c>
      <c r="J17" s="36">
        <v>8310.9333333333343</v>
      </c>
      <c r="K17" s="31">
        <v>8125</v>
      </c>
      <c r="L17" s="31">
        <v>7965.2</v>
      </c>
      <c r="M17" s="31">
        <v>4.6061100000000001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2489.15</v>
      </c>
      <c r="D18" s="36">
        <v>2480.8166666666666</v>
      </c>
      <c r="E18" s="36">
        <v>2459.6333333333332</v>
      </c>
      <c r="F18" s="36">
        <v>2430.1166666666668</v>
      </c>
      <c r="G18" s="36">
        <v>2408.9333333333334</v>
      </c>
      <c r="H18" s="36">
        <v>2510.333333333333</v>
      </c>
      <c r="I18" s="36">
        <v>2531.5166666666664</v>
      </c>
      <c r="J18" s="36">
        <v>2561.0333333333328</v>
      </c>
      <c r="K18" s="31">
        <v>2502</v>
      </c>
      <c r="L18" s="31">
        <v>2451.3000000000002</v>
      </c>
      <c r="M18" s="31">
        <v>4.7496799999999997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1580.2</v>
      </c>
      <c r="D19" s="36">
        <v>1584.55</v>
      </c>
      <c r="E19" s="36">
        <v>1562.1</v>
      </c>
      <c r="F19" s="36">
        <v>1544</v>
      </c>
      <c r="G19" s="36">
        <v>1521.55</v>
      </c>
      <c r="H19" s="36">
        <v>1602.6499999999999</v>
      </c>
      <c r="I19" s="36">
        <v>1625.1000000000001</v>
      </c>
      <c r="J19" s="36">
        <v>1643.1999999999998</v>
      </c>
      <c r="K19" s="31">
        <v>1607</v>
      </c>
      <c r="L19" s="31">
        <v>1566.45</v>
      </c>
      <c r="M19" s="31">
        <v>6.7866099999999996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622.95000000000005</v>
      </c>
      <c r="D20" s="36">
        <v>629.56666666666661</v>
      </c>
      <c r="E20" s="36">
        <v>610.23333333333323</v>
      </c>
      <c r="F20" s="36">
        <v>597.51666666666665</v>
      </c>
      <c r="G20" s="36">
        <v>578.18333333333328</v>
      </c>
      <c r="H20" s="36">
        <v>642.28333333333319</v>
      </c>
      <c r="I20" s="36">
        <v>661.61666666666667</v>
      </c>
      <c r="J20" s="36">
        <v>674.33333333333314</v>
      </c>
      <c r="K20" s="31">
        <v>648.9</v>
      </c>
      <c r="L20" s="31">
        <v>616.85</v>
      </c>
      <c r="M20" s="31">
        <v>46.548369999999998</v>
      </c>
      <c r="N20" s="1"/>
      <c r="O20" s="1"/>
    </row>
    <row r="21" spans="1:15" ht="12.75" customHeight="1">
      <c r="A21" s="51">
        <v>12</v>
      </c>
      <c r="B21" s="53" t="s">
        <v>857</v>
      </c>
      <c r="C21" s="31">
        <v>1021.65</v>
      </c>
      <c r="D21" s="36">
        <v>1026.4666666666667</v>
      </c>
      <c r="E21" s="36">
        <v>1013.9333333333334</v>
      </c>
      <c r="F21" s="36">
        <v>1006.2166666666667</v>
      </c>
      <c r="G21" s="36">
        <v>993.68333333333339</v>
      </c>
      <c r="H21" s="36">
        <v>1034.1833333333334</v>
      </c>
      <c r="I21" s="36">
        <v>1046.7166666666667</v>
      </c>
      <c r="J21" s="36">
        <v>1054.4333333333334</v>
      </c>
      <c r="K21" s="31">
        <v>1039</v>
      </c>
      <c r="L21" s="31">
        <v>1018.75</v>
      </c>
      <c r="M21" s="31">
        <v>5.9736799999999999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3049.75</v>
      </c>
      <c r="D22" s="36">
        <v>3068.7333333333336</v>
      </c>
      <c r="E22" s="36">
        <v>3018.6166666666672</v>
      </c>
      <c r="F22" s="36">
        <v>2987.4833333333336</v>
      </c>
      <c r="G22" s="36">
        <v>2937.3666666666672</v>
      </c>
      <c r="H22" s="36">
        <v>3099.8666666666672</v>
      </c>
      <c r="I22" s="36">
        <v>3149.983333333334</v>
      </c>
      <c r="J22" s="36">
        <v>3181.1166666666672</v>
      </c>
      <c r="K22" s="31">
        <v>3118.85</v>
      </c>
      <c r="L22" s="31">
        <v>3037.6</v>
      </c>
      <c r="M22" s="31">
        <v>16.888359999999999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1839.15</v>
      </c>
      <c r="D23" s="36">
        <v>1822.2666666666667</v>
      </c>
      <c r="E23" s="36">
        <v>1799.5333333333333</v>
      </c>
      <c r="F23" s="36">
        <v>1759.9166666666667</v>
      </c>
      <c r="G23" s="36">
        <v>1737.1833333333334</v>
      </c>
      <c r="H23" s="36">
        <v>1861.8833333333332</v>
      </c>
      <c r="I23" s="36">
        <v>1884.6166666666663</v>
      </c>
      <c r="J23" s="36">
        <v>1924.2333333333331</v>
      </c>
      <c r="K23" s="31">
        <v>1845</v>
      </c>
      <c r="L23" s="31">
        <v>1782.65</v>
      </c>
      <c r="M23" s="31">
        <v>82.811980000000005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1337.85</v>
      </c>
      <c r="D24" s="36">
        <v>1341.6000000000001</v>
      </c>
      <c r="E24" s="36">
        <v>1329.2500000000002</v>
      </c>
      <c r="F24" s="36">
        <v>1320.65</v>
      </c>
      <c r="G24" s="36">
        <v>1308.3000000000002</v>
      </c>
      <c r="H24" s="36">
        <v>1350.2000000000003</v>
      </c>
      <c r="I24" s="36">
        <v>1362.5500000000002</v>
      </c>
      <c r="J24" s="36">
        <v>1371.1500000000003</v>
      </c>
      <c r="K24" s="31">
        <v>1353.95</v>
      </c>
      <c r="L24" s="31">
        <v>1333</v>
      </c>
      <c r="M24" s="31">
        <v>21.897680000000001</v>
      </c>
      <c r="N24" s="1"/>
      <c r="O24" s="1"/>
    </row>
    <row r="25" spans="1:15" ht="12.75" customHeight="1">
      <c r="A25" s="51">
        <v>16</v>
      </c>
      <c r="B25" s="53" t="s">
        <v>818</v>
      </c>
      <c r="C25" s="31">
        <v>639.75</v>
      </c>
      <c r="D25" s="36">
        <v>637.85</v>
      </c>
      <c r="E25" s="36">
        <v>627.90000000000009</v>
      </c>
      <c r="F25" s="36">
        <v>616.05000000000007</v>
      </c>
      <c r="G25" s="36">
        <v>606.10000000000014</v>
      </c>
      <c r="H25" s="36">
        <v>649.70000000000005</v>
      </c>
      <c r="I25" s="36">
        <v>659.65000000000009</v>
      </c>
      <c r="J25" s="36">
        <v>671.5</v>
      </c>
      <c r="K25" s="31">
        <v>647.79999999999995</v>
      </c>
      <c r="L25" s="31">
        <v>626</v>
      </c>
      <c r="M25" s="31">
        <v>76.135140000000007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916.6</v>
      </c>
      <c r="D26" s="36">
        <v>918.85</v>
      </c>
      <c r="E26" s="36">
        <v>906.95</v>
      </c>
      <c r="F26" s="36">
        <v>897.30000000000007</v>
      </c>
      <c r="G26" s="36">
        <v>885.40000000000009</v>
      </c>
      <c r="H26" s="36">
        <v>928.5</v>
      </c>
      <c r="I26" s="36">
        <v>940.39999999999986</v>
      </c>
      <c r="J26" s="36">
        <v>950.05</v>
      </c>
      <c r="K26" s="31">
        <v>930.75</v>
      </c>
      <c r="L26" s="31">
        <v>909.2</v>
      </c>
      <c r="M26" s="31">
        <v>10.389250000000001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334.8</v>
      </c>
      <c r="D27" s="36">
        <v>337.3</v>
      </c>
      <c r="E27" s="36">
        <v>330.8</v>
      </c>
      <c r="F27" s="36">
        <v>326.8</v>
      </c>
      <c r="G27" s="36">
        <v>320.3</v>
      </c>
      <c r="H27" s="36">
        <v>341.3</v>
      </c>
      <c r="I27" s="36">
        <v>347.8</v>
      </c>
      <c r="J27" s="36">
        <v>351.8</v>
      </c>
      <c r="K27" s="31">
        <v>343.8</v>
      </c>
      <c r="L27" s="31">
        <v>333.3</v>
      </c>
      <c r="M27" s="31">
        <v>11.979430000000001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220.45</v>
      </c>
      <c r="D28" s="36">
        <v>221.64999999999998</v>
      </c>
      <c r="E28" s="36">
        <v>218.44999999999996</v>
      </c>
      <c r="F28" s="36">
        <v>216.45</v>
      </c>
      <c r="G28" s="36">
        <v>213.24999999999997</v>
      </c>
      <c r="H28" s="36">
        <v>223.64999999999995</v>
      </c>
      <c r="I28" s="36">
        <v>226.85</v>
      </c>
      <c r="J28" s="36">
        <v>228.84999999999994</v>
      </c>
      <c r="K28" s="31">
        <v>224.85</v>
      </c>
      <c r="L28" s="31">
        <v>219.65</v>
      </c>
      <c r="M28" s="31">
        <v>50.330919999999999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263.05</v>
      </c>
      <c r="D29" s="36">
        <v>263.10000000000002</v>
      </c>
      <c r="E29" s="36">
        <v>259.10000000000002</v>
      </c>
      <c r="F29" s="36">
        <v>255.14999999999998</v>
      </c>
      <c r="G29" s="36">
        <v>251.14999999999998</v>
      </c>
      <c r="H29" s="36">
        <v>267.05000000000007</v>
      </c>
      <c r="I29" s="36">
        <v>271.05000000000007</v>
      </c>
      <c r="J29" s="36">
        <v>275.00000000000011</v>
      </c>
      <c r="K29" s="31">
        <v>267.10000000000002</v>
      </c>
      <c r="L29" s="31">
        <v>259.14999999999998</v>
      </c>
      <c r="M29" s="31">
        <v>80.759720000000002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5246.95</v>
      </c>
      <c r="D30" s="36">
        <v>5249.35</v>
      </c>
      <c r="E30" s="36">
        <v>5188.7000000000007</v>
      </c>
      <c r="F30" s="36">
        <v>5130.4500000000007</v>
      </c>
      <c r="G30" s="36">
        <v>5069.8000000000011</v>
      </c>
      <c r="H30" s="36">
        <v>5307.6</v>
      </c>
      <c r="I30" s="36">
        <v>5368.25</v>
      </c>
      <c r="J30" s="36">
        <v>5426.5</v>
      </c>
      <c r="K30" s="31">
        <v>5310</v>
      </c>
      <c r="L30" s="31">
        <v>5191.1000000000004</v>
      </c>
      <c r="M30" s="31">
        <v>2.21828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613.25</v>
      </c>
      <c r="D31" s="36">
        <v>613.80000000000007</v>
      </c>
      <c r="E31" s="36">
        <v>609.35000000000014</v>
      </c>
      <c r="F31" s="36">
        <v>605.45000000000005</v>
      </c>
      <c r="G31" s="36">
        <v>601.00000000000011</v>
      </c>
      <c r="H31" s="36">
        <v>617.70000000000016</v>
      </c>
      <c r="I31" s="36">
        <v>622.1500000000002</v>
      </c>
      <c r="J31" s="36">
        <v>626.05000000000018</v>
      </c>
      <c r="K31" s="31">
        <v>618.25</v>
      </c>
      <c r="L31" s="31">
        <v>609.9</v>
      </c>
      <c r="M31" s="31">
        <v>14.793990000000001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5848.8</v>
      </c>
      <c r="D32" s="36">
        <v>5850.75</v>
      </c>
      <c r="E32" s="36">
        <v>5818.05</v>
      </c>
      <c r="F32" s="36">
        <v>5787.3</v>
      </c>
      <c r="G32" s="36">
        <v>5754.6</v>
      </c>
      <c r="H32" s="36">
        <v>5881.5</v>
      </c>
      <c r="I32" s="36">
        <v>5914.2000000000007</v>
      </c>
      <c r="J32" s="36">
        <v>5944.95</v>
      </c>
      <c r="K32" s="31">
        <v>5883.45</v>
      </c>
      <c r="L32" s="31">
        <v>5820</v>
      </c>
      <c r="M32" s="31">
        <v>5.0930600000000004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474.1</v>
      </c>
      <c r="D33" s="36">
        <v>471.66666666666669</v>
      </c>
      <c r="E33" s="36">
        <v>461.43333333333339</v>
      </c>
      <c r="F33" s="36">
        <v>448.76666666666671</v>
      </c>
      <c r="G33" s="36">
        <v>438.53333333333342</v>
      </c>
      <c r="H33" s="36">
        <v>484.33333333333337</v>
      </c>
      <c r="I33" s="36">
        <v>494.56666666666661</v>
      </c>
      <c r="J33" s="36">
        <v>507.23333333333335</v>
      </c>
      <c r="K33" s="31">
        <v>481.9</v>
      </c>
      <c r="L33" s="31">
        <v>459</v>
      </c>
      <c r="M33" s="31">
        <v>118.96368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201.4</v>
      </c>
      <c r="D34" s="36">
        <v>202.48333333333335</v>
      </c>
      <c r="E34" s="36">
        <v>199.41666666666669</v>
      </c>
      <c r="F34" s="36">
        <v>197.43333333333334</v>
      </c>
      <c r="G34" s="36">
        <v>194.36666666666667</v>
      </c>
      <c r="H34" s="36">
        <v>204.4666666666667</v>
      </c>
      <c r="I34" s="36">
        <v>207.53333333333336</v>
      </c>
      <c r="J34" s="36">
        <v>209.51666666666671</v>
      </c>
      <c r="K34" s="31">
        <v>205.55</v>
      </c>
      <c r="L34" s="31">
        <v>200.5</v>
      </c>
      <c r="M34" s="31">
        <v>105.15237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2813.7</v>
      </c>
      <c r="D35" s="36">
        <v>2831.3666666666668</v>
      </c>
      <c r="E35" s="36">
        <v>2788.4833333333336</v>
      </c>
      <c r="F35" s="36">
        <v>2763.2666666666669</v>
      </c>
      <c r="G35" s="36">
        <v>2720.3833333333337</v>
      </c>
      <c r="H35" s="36">
        <v>2856.5833333333335</v>
      </c>
      <c r="I35" s="36">
        <v>2899.4666666666667</v>
      </c>
      <c r="J35" s="36">
        <v>2924.6833333333334</v>
      </c>
      <c r="K35" s="31">
        <v>2874.25</v>
      </c>
      <c r="L35" s="31">
        <v>2806.15</v>
      </c>
      <c r="M35" s="31">
        <v>12.305199999999999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2212.5</v>
      </c>
      <c r="D36" s="36">
        <v>2210.5333333333333</v>
      </c>
      <c r="E36" s="36">
        <v>2183.5666666666666</v>
      </c>
      <c r="F36" s="36">
        <v>2154.6333333333332</v>
      </c>
      <c r="G36" s="36">
        <v>2127.6666666666665</v>
      </c>
      <c r="H36" s="36">
        <v>2239.4666666666667</v>
      </c>
      <c r="I36" s="36">
        <v>2266.4333333333329</v>
      </c>
      <c r="J36" s="36">
        <v>2295.3666666666668</v>
      </c>
      <c r="K36" s="31">
        <v>2237.5</v>
      </c>
      <c r="L36" s="31">
        <v>2181.6</v>
      </c>
      <c r="M36" s="31">
        <v>5.3224900000000002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1158.4000000000001</v>
      </c>
      <c r="D37" s="36">
        <v>1161.1166666666668</v>
      </c>
      <c r="E37" s="36">
        <v>1149.2833333333335</v>
      </c>
      <c r="F37" s="36">
        <v>1140.1666666666667</v>
      </c>
      <c r="G37" s="36">
        <v>1128.3333333333335</v>
      </c>
      <c r="H37" s="36">
        <v>1170.2333333333336</v>
      </c>
      <c r="I37" s="36">
        <v>1182.0666666666666</v>
      </c>
      <c r="J37" s="36">
        <v>1191.1833333333336</v>
      </c>
      <c r="K37" s="31">
        <v>1172.95</v>
      </c>
      <c r="L37" s="31">
        <v>1152</v>
      </c>
      <c r="M37" s="31">
        <v>10.01585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4652.45</v>
      </c>
      <c r="D38" s="36">
        <v>4643.1833333333334</v>
      </c>
      <c r="E38" s="36">
        <v>4606.3666666666668</v>
      </c>
      <c r="F38" s="36">
        <v>4560.2833333333338</v>
      </c>
      <c r="G38" s="36">
        <v>4523.4666666666672</v>
      </c>
      <c r="H38" s="36">
        <v>4689.2666666666664</v>
      </c>
      <c r="I38" s="36">
        <v>4726.0833333333339</v>
      </c>
      <c r="J38" s="36">
        <v>4772.1666666666661</v>
      </c>
      <c r="K38" s="31">
        <v>4680</v>
      </c>
      <c r="L38" s="31">
        <v>4597.1000000000004</v>
      </c>
      <c r="M38" s="31">
        <v>2.9825900000000001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1128.05</v>
      </c>
      <c r="D39" s="36">
        <v>1125.95</v>
      </c>
      <c r="E39" s="36">
        <v>1120.7</v>
      </c>
      <c r="F39" s="36">
        <v>1113.3499999999999</v>
      </c>
      <c r="G39" s="36">
        <v>1108.0999999999999</v>
      </c>
      <c r="H39" s="36">
        <v>1133.3000000000002</v>
      </c>
      <c r="I39" s="36">
        <v>1138.5500000000002</v>
      </c>
      <c r="J39" s="36">
        <v>1145.9000000000003</v>
      </c>
      <c r="K39" s="31">
        <v>1131.2</v>
      </c>
      <c r="L39" s="31">
        <v>1118.5999999999999</v>
      </c>
      <c r="M39" s="31">
        <v>54.363379999999999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8903.15</v>
      </c>
      <c r="D40" s="36">
        <v>8968.5</v>
      </c>
      <c r="E40" s="36">
        <v>8812</v>
      </c>
      <c r="F40" s="36">
        <v>8720.85</v>
      </c>
      <c r="G40" s="36">
        <v>8564.35</v>
      </c>
      <c r="H40" s="36">
        <v>9059.65</v>
      </c>
      <c r="I40" s="36">
        <v>9216.15</v>
      </c>
      <c r="J40" s="36">
        <v>9307.2999999999993</v>
      </c>
      <c r="K40" s="31">
        <v>9125</v>
      </c>
      <c r="L40" s="31">
        <v>8877.35</v>
      </c>
      <c r="M40" s="31">
        <v>2.7439200000000001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6680</v>
      </c>
      <c r="D41" s="36">
        <v>6685.666666666667</v>
      </c>
      <c r="E41" s="36">
        <v>6639.3833333333341</v>
      </c>
      <c r="F41" s="36">
        <v>6598.7666666666673</v>
      </c>
      <c r="G41" s="36">
        <v>6552.4833333333345</v>
      </c>
      <c r="H41" s="36">
        <v>6726.2833333333338</v>
      </c>
      <c r="I41" s="36">
        <v>6772.5666666666666</v>
      </c>
      <c r="J41" s="36">
        <v>6813.1833333333334</v>
      </c>
      <c r="K41" s="31">
        <v>6731.95</v>
      </c>
      <c r="L41" s="31">
        <v>6645.05</v>
      </c>
      <c r="M41" s="31">
        <v>5.95059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1569.05</v>
      </c>
      <c r="D42" s="36">
        <v>1575.0999999999997</v>
      </c>
      <c r="E42" s="36">
        <v>1560.5499999999993</v>
      </c>
      <c r="F42" s="36">
        <v>1552.0499999999995</v>
      </c>
      <c r="G42" s="36">
        <v>1537.4999999999991</v>
      </c>
      <c r="H42" s="36">
        <v>1583.5999999999995</v>
      </c>
      <c r="I42" s="36">
        <v>1598.15</v>
      </c>
      <c r="J42" s="36">
        <v>1606.6499999999996</v>
      </c>
      <c r="K42" s="31">
        <v>1589.65</v>
      </c>
      <c r="L42" s="31">
        <v>1566.6</v>
      </c>
      <c r="M42" s="31">
        <v>5.8180500000000004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8429.9</v>
      </c>
      <c r="D43" s="36">
        <v>8436.6166666666668</v>
      </c>
      <c r="E43" s="36">
        <v>8379.2833333333328</v>
      </c>
      <c r="F43" s="36">
        <v>8328.6666666666661</v>
      </c>
      <c r="G43" s="36">
        <v>8271.3333333333321</v>
      </c>
      <c r="H43" s="36">
        <v>8487.2333333333336</v>
      </c>
      <c r="I43" s="36">
        <v>8544.5666666666657</v>
      </c>
      <c r="J43" s="36">
        <v>8595.1833333333343</v>
      </c>
      <c r="K43" s="31">
        <v>8493.9500000000007</v>
      </c>
      <c r="L43" s="31">
        <v>8386</v>
      </c>
      <c r="M43" s="31">
        <v>0.12212000000000001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2516.6</v>
      </c>
      <c r="D44" s="36">
        <v>2506.7000000000003</v>
      </c>
      <c r="E44" s="36">
        <v>2485.4000000000005</v>
      </c>
      <c r="F44" s="36">
        <v>2454.2000000000003</v>
      </c>
      <c r="G44" s="36">
        <v>2432.9000000000005</v>
      </c>
      <c r="H44" s="36">
        <v>2537.9000000000005</v>
      </c>
      <c r="I44" s="36">
        <v>2559.2000000000007</v>
      </c>
      <c r="J44" s="36">
        <v>2590.4000000000005</v>
      </c>
      <c r="K44" s="31">
        <v>2528</v>
      </c>
      <c r="L44" s="31">
        <v>2475.5</v>
      </c>
      <c r="M44" s="31">
        <v>2.8507199999999999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189.9</v>
      </c>
      <c r="D45" s="36">
        <v>189.81666666666669</v>
      </c>
      <c r="E45" s="36">
        <v>188.23333333333338</v>
      </c>
      <c r="F45" s="36">
        <v>186.56666666666669</v>
      </c>
      <c r="G45" s="36">
        <v>184.98333333333338</v>
      </c>
      <c r="H45" s="36">
        <v>191.48333333333338</v>
      </c>
      <c r="I45" s="36">
        <v>193.06666666666669</v>
      </c>
      <c r="J45" s="36">
        <v>194.73333333333338</v>
      </c>
      <c r="K45" s="31">
        <v>191.4</v>
      </c>
      <c r="L45" s="31">
        <v>188.15</v>
      </c>
      <c r="M45" s="31">
        <v>107.99366999999999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263.89999999999998</v>
      </c>
      <c r="D46" s="36">
        <v>264.11666666666662</v>
      </c>
      <c r="E46" s="36">
        <v>260.53333333333325</v>
      </c>
      <c r="F46" s="36">
        <v>257.16666666666663</v>
      </c>
      <c r="G46" s="36">
        <v>253.58333333333326</v>
      </c>
      <c r="H46" s="36">
        <v>267.48333333333323</v>
      </c>
      <c r="I46" s="36">
        <v>271.06666666666661</v>
      </c>
      <c r="J46" s="36">
        <v>274.43333333333322</v>
      </c>
      <c r="K46" s="31">
        <v>267.7</v>
      </c>
      <c r="L46" s="31">
        <v>260.75</v>
      </c>
      <c r="M46" s="31">
        <v>192.80956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124.6</v>
      </c>
      <c r="D47" s="36">
        <v>125.48333333333333</v>
      </c>
      <c r="E47" s="36">
        <v>122.86666666666667</v>
      </c>
      <c r="F47" s="36">
        <v>121.13333333333334</v>
      </c>
      <c r="G47" s="36">
        <v>118.51666666666668</v>
      </c>
      <c r="H47" s="36">
        <v>127.21666666666667</v>
      </c>
      <c r="I47" s="36">
        <v>129.83333333333331</v>
      </c>
      <c r="J47" s="36">
        <v>131.56666666666666</v>
      </c>
      <c r="K47" s="31">
        <v>128.1</v>
      </c>
      <c r="L47" s="31">
        <v>123.75</v>
      </c>
      <c r="M47" s="31">
        <v>170.75065000000001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1327.15</v>
      </c>
      <c r="D48" s="36">
        <v>1328.05</v>
      </c>
      <c r="E48" s="36">
        <v>1320.1</v>
      </c>
      <c r="F48" s="36">
        <v>1313.05</v>
      </c>
      <c r="G48" s="36">
        <v>1305.0999999999999</v>
      </c>
      <c r="H48" s="36">
        <v>1335.1</v>
      </c>
      <c r="I48" s="36">
        <v>1343.0500000000002</v>
      </c>
      <c r="J48" s="36">
        <v>1350.1</v>
      </c>
      <c r="K48" s="31">
        <v>1336</v>
      </c>
      <c r="L48" s="31">
        <v>1321</v>
      </c>
      <c r="M48" s="31">
        <v>1.6545300000000001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485.1</v>
      </c>
      <c r="D49" s="36">
        <v>486.40000000000003</v>
      </c>
      <c r="E49" s="36">
        <v>478.80000000000007</v>
      </c>
      <c r="F49" s="36">
        <v>472.50000000000006</v>
      </c>
      <c r="G49" s="36">
        <v>464.90000000000009</v>
      </c>
      <c r="H49" s="36">
        <v>492.70000000000005</v>
      </c>
      <c r="I49" s="36">
        <v>500.30000000000007</v>
      </c>
      <c r="J49" s="36">
        <v>506.6</v>
      </c>
      <c r="K49" s="31">
        <v>494</v>
      </c>
      <c r="L49" s="31">
        <v>480.1</v>
      </c>
      <c r="M49" s="31">
        <v>32.696820000000002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1999.25</v>
      </c>
      <c r="D50" s="36">
        <v>1978.4166666666667</v>
      </c>
      <c r="E50" s="36">
        <v>1951.8333333333335</v>
      </c>
      <c r="F50" s="36">
        <v>1904.4166666666667</v>
      </c>
      <c r="G50" s="36">
        <v>1877.8333333333335</v>
      </c>
      <c r="H50" s="36">
        <v>2025.8333333333335</v>
      </c>
      <c r="I50" s="36">
        <v>2052.416666666667</v>
      </c>
      <c r="J50" s="36">
        <v>2099.8333333333335</v>
      </c>
      <c r="K50" s="31">
        <v>2005</v>
      </c>
      <c r="L50" s="31">
        <v>1931</v>
      </c>
      <c r="M50" s="31">
        <v>11.04415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232.85</v>
      </c>
      <c r="D51" s="36">
        <v>232.30000000000004</v>
      </c>
      <c r="E51" s="36">
        <v>230.10000000000008</v>
      </c>
      <c r="F51" s="36">
        <v>227.35000000000005</v>
      </c>
      <c r="G51" s="36">
        <v>225.15000000000009</v>
      </c>
      <c r="H51" s="36">
        <v>235.05000000000007</v>
      </c>
      <c r="I51" s="36">
        <v>237.25000000000006</v>
      </c>
      <c r="J51" s="36">
        <v>240.00000000000006</v>
      </c>
      <c r="K51" s="31">
        <v>234.5</v>
      </c>
      <c r="L51" s="31">
        <v>229.55</v>
      </c>
      <c r="M51" s="31">
        <v>330.45920000000001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1462.7</v>
      </c>
      <c r="D52" s="36">
        <v>1453.7166666666665</v>
      </c>
      <c r="E52" s="36">
        <v>1439.9833333333329</v>
      </c>
      <c r="F52" s="36">
        <v>1417.2666666666664</v>
      </c>
      <c r="G52" s="36">
        <v>1403.5333333333328</v>
      </c>
      <c r="H52" s="36">
        <v>1476.4333333333329</v>
      </c>
      <c r="I52" s="36">
        <v>1490.1666666666665</v>
      </c>
      <c r="J52" s="36">
        <v>1512.883333333333</v>
      </c>
      <c r="K52" s="31">
        <v>1467.45</v>
      </c>
      <c r="L52" s="31">
        <v>1431</v>
      </c>
      <c r="M52" s="31">
        <v>8.88218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291.35000000000002</v>
      </c>
      <c r="D53" s="36">
        <v>290.88333333333333</v>
      </c>
      <c r="E53" s="36">
        <v>288.56666666666666</v>
      </c>
      <c r="F53" s="36">
        <v>285.78333333333336</v>
      </c>
      <c r="G53" s="36">
        <v>283.4666666666667</v>
      </c>
      <c r="H53" s="36">
        <v>293.66666666666663</v>
      </c>
      <c r="I53" s="36">
        <v>295.98333333333323</v>
      </c>
      <c r="J53" s="36">
        <v>298.76666666666659</v>
      </c>
      <c r="K53" s="31">
        <v>293.2</v>
      </c>
      <c r="L53" s="31">
        <v>288.10000000000002</v>
      </c>
      <c r="M53" s="31">
        <v>154.00220999999999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625.04999999999995</v>
      </c>
      <c r="D54" s="36">
        <v>620.0333333333333</v>
      </c>
      <c r="E54" s="36">
        <v>612.06666666666661</v>
      </c>
      <c r="F54" s="36">
        <v>599.08333333333326</v>
      </c>
      <c r="G54" s="36">
        <v>591.11666666666656</v>
      </c>
      <c r="H54" s="36">
        <v>633.01666666666665</v>
      </c>
      <c r="I54" s="36">
        <v>640.98333333333335</v>
      </c>
      <c r="J54" s="36">
        <v>653.9666666666667</v>
      </c>
      <c r="K54" s="31">
        <v>628</v>
      </c>
      <c r="L54" s="31">
        <v>607.04999999999995</v>
      </c>
      <c r="M54" s="31">
        <v>94.175060000000002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1309.9000000000001</v>
      </c>
      <c r="D55" s="36">
        <v>1302.8833333333334</v>
      </c>
      <c r="E55" s="36">
        <v>1287.5166666666669</v>
      </c>
      <c r="F55" s="36">
        <v>1265.1333333333334</v>
      </c>
      <c r="G55" s="36">
        <v>1249.7666666666669</v>
      </c>
      <c r="H55" s="36">
        <v>1325.2666666666669</v>
      </c>
      <c r="I55" s="36">
        <v>1340.6333333333332</v>
      </c>
      <c r="J55" s="36">
        <v>1363.0166666666669</v>
      </c>
      <c r="K55" s="31">
        <v>1318.25</v>
      </c>
      <c r="L55" s="31">
        <v>1280.5</v>
      </c>
      <c r="M55" s="31">
        <v>68.910039999999995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311.89999999999998</v>
      </c>
      <c r="D56" s="36">
        <v>314.06666666666666</v>
      </c>
      <c r="E56" s="36">
        <v>306.93333333333334</v>
      </c>
      <c r="F56" s="36">
        <v>301.9666666666667</v>
      </c>
      <c r="G56" s="36">
        <v>294.83333333333337</v>
      </c>
      <c r="H56" s="36">
        <v>319.0333333333333</v>
      </c>
      <c r="I56" s="36">
        <v>326.16666666666663</v>
      </c>
      <c r="J56" s="36">
        <v>331.13333333333327</v>
      </c>
      <c r="K56" s="31">
        <v>321.2</v>
      </c>
      <c r="L56" s="31">
        <v>309.10000000000002</v>
      </c>
      <c r="M56" s="31">
        <v>167.76785000000001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30935.4</v>
      </c>
      <c r="D57" s="36">
        <v>31136.333333333332</v>
      </c>
      <c r="E57" s="36">
        <v>30372.666666666664</v>
      </c>
      <c r="F57" s="36">
        <v>29809.933333333331</v>
      </c>
      <c r="G57" s="36">
        <v>29046.266666666663</v>
      </c>
      <c r="H57" s="36">
        <v>31699.066666666666</v>
      </c>
      <c r="I57" s="36">
        <v>32462.73333333333</v>
      </c>
      <c r="J57" s="36">
        <v>33025.466666666667</v>
      </c>
      <c r="K57" s="31">
        <v>31900</v>
      </c>
      <c r="L57" s="31">
        <v>30573.599999999999</v>
      </c>
      <c r="M57" s="31">
        <v>1.0178700000000001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5064</v>
      </c>
      <c r="D58" s="36">
        <v>5094.0666666666666</v>
      </c>
      <c r="E58" s="36">
        <v>5023.3833333333332</v>
      </c>
      <c r="F58" s="36">
        <v>4982.7666666666664</v>
      </c>
      <c r="G58" s="36">
        <v>4912.083333333333</v>
      </c>
      <c r="H58" s="36">
        <v>5134.6833333333334</v>
      </c>
      <c r="I58" s="36">
        <v>5205.3666666666659</v>
      </c>
      <c r="J58" s="36">
        <v>5245.9833333333336</v>
      </c>
      <c r="K58" s="31">
        <v>5164.75</v>
      </c>
      <c r="L58" s="31">
        <v>5053.45</v>
      </c>
      <c r="M58" s="31">
        <v>1.66198</v>
      </c>
      <c r="N58" s="1"/>
      <c r="O58" s="1"/>
    </row>
    <row r="59" spans="1:15" ht="12.75" customHeight="1">
      <c r="A59" s="51">
        <v>50</v>
      </c>
      <c r="B59" s="53" t="s">
        <v>343</v>
      </c>
      <c r="C59" s="31">
        <v>641.5</v>
      </c>
      <c r="D59" s="36">
        <v>632.51666666666665</v>
      </c>
      <c r="E59" s="36">
        <v>615.5333333333333</v>
      </c>
      <c r="F59" s="36">
        <v>589.56666666666661</v>
      </c>
      <c r="G59" s="36">
        <v>572.58333333333326</v>
      </c>
      <c r="H59" s="36">
        <v>658.48333333333335</v>
      </c>
      <c r="I59" s="36">
        <v>675.4666666666667</v>
      </c>
      <c r="J59" s="36">
        <v>701.43333333333339</v>
      </c>
      <c r="K59" s="31">
        <v>649.5</v>
      </c>
      <c r="L59" s="31">
        <v>606.54999999999995</v>
      </c>
      <c r="M59" s="31">
        <v>94.243179999999995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119</v>
      </c>
      <c r="D60" s="36">
        <v>118.2</v>
      </c>
      <c r="E60" s="36">
        <v>116.80000000000001</v>
      </c>
      <c r="F60" s="36">
        <v>114.60000000000001</v>
      </c>
      <c r="G60" s="36">
        <v>113.20000000000002</v>
      </c>
      <c r="H60" s="36">
        <v>120.4</v>
      </c>
      <c r="I60" s="36">
        <v>121.80000000000001</v>
      </c>
      <c r="J60" s="36">
        <v>124</v>
      </c>
      <c r="K60" s="31">
        <v>119.6</v>
      </c>
      <c r="L60" s="31">
        <v>116</v>
      </c>
      <c r="M60" s="31">
        <v>581.48316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1231.3499999999999</v>
      </c>
      <c r="D61" s="36">
        <v>1238.2333333333333</v>
      </c>
      <c r="E61" s="36">
        <v>1217.1166666666668</v>
      </c>
      <c r="F61" s="36">
        <v>1202.8833333333334</v>
      </c>
      <c r="G61" s="36">
        <v>1181.7666666666669</v>
      </c>
      <c r="H61" s="36">
        <v>1252.4666666666667</v>
      </c>
      <c r="I61" s="36">
        <v>1273.583333333333</v>
      </c>
      <c r="J61" s="36">
        <v>1287.8166666666666</v>
      </c>
      <c r="K61" s="31">
        <v>1259.3499999999999</v>
      </c>
      <c r="L61" s="31">
        <v>1224</v>
      </c>
      <c r="M61" s="31">
        <v>12.99166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1406.7</v>
      </c>
      <c r="D62" s="36">
        <v>1407.2833333333335</v>
      </c>
      <c r="E62" s="36">
        <v>1386.116666666667</v>
      </c>
      <c r="F62" s="36">
        <v>1365.5333333333335</v>
      </c>
      <c r="G62" s="36">
        <v>1344.366666666667</v>
      </c>
      <c r="H62" s="36">
        <v>1427.866666666667</v>
      </c>
      <c r="I62" s="36">
        <v>1449.0333333333335</v>
      </c>
      <c r="J62" s="36">
        <v>1469.616666666667</v>
      </c>
      <c r="K62" s="31">
        <v>1428.45</v>
      </c>
      <c r="L62" s="31">
        <v>1386.7</v>
      </c>
      <c r="M62" s="31">
        <v>78.93092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467.85</v>
      </c>
      <c r="D63" s="36">
        <v>462.45</v>
      </c>
      <c r="E63" s="36">
        <v>454.9</v>
      </c>
      <c r="F63" s="36">
        <v>441.95</v>
      </c>
      <c r="G63" s="36">
        <v>434.4</v>
      </c>
      <c r="H63" s="36">
        <v>475.4</v>
      </c>
      <c r="I63" s="36">
        <v>482.95000000000005</v>
      </c>
      <c r="J63" s="36">
        <v>495.9</v>
      </c>
      <c r="K63" s="31">
        <v>470</v>
      </c>
      <c r="L63" s="31">
        <v>449.5</v>
      </c>
      <c r="M63" s="31">
        <v>235.43942000000001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4614.95</v>
      </c>
      <c r="D64" s="36">
        <v>4593.6500000000005</v>
      </c>
      <c r="E64" s="36">
        <v>4562.3000000000011</v>
      </c>
      <c r="F64" s="36">
        <v>4509.6500000000005</v>
      </c>
      <c r="G64" s="36">
        <v>4478.3000000000011</v>
      </c>
      <c r="H64" s="36">
        <v>4646.3000000000011</v>
      </c>
      <c r="I64" s="36">
        <v>4677.6500000000015</v>
      </c>
      <c r="J64" s="36">
        <v>4730.3000000000011</v>
      </c>
      <c r="K64" s="31">
        <v>4625</v>
      </c>
      <c r="L64" s="31">
        <v>4541</v>
      </c>
      <c r="M64" s="31">
        <v>4.9353999999999996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2672.55</v>
      </c>
      <c r="D65" s="36">
        <v>2729.4666666666667</v>
      </c>
      <c r="E65" s="36">
        <v>2608.1333333333332</v>
      </c>
      <c r="F65" s="36">
        <v>2543.7166666666667</v>
      </c>
      <c r="G65" s="36">
        <v>2422.3833333333332</v>
      </c>
      <c r="H65" s="36">
        <v>2793.8833333333332</v>
      </c>
      <c r="I65" s="36">
        <v>2915.2166666666662</v>
      </c>
      <c r="J65" s="36">
        <v>2979.6333333333332</v>
      </c>
      <c r="K65" s="31">
        <v>2850.8</v>
      </c>
      <c r="L65" s="31">
        <v>2665.05</v>
      </c>
      <c r="M65" s="31">
        <v>12.53241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1027.2</v>
      </c>
      <c r="D66" s="36">
        <v>1029.0333333333335</v>
      </c>
      <c r="E66" s="36">
        <v>1019.4666666666672</v>
      </c>
      <c r="F66" s="36">
        <v>1011.7333333333336</v>
      </c>
      <c r="G66" s="36">
        <v>1002.1666666666672</v>
      </c>
      <c r="H66" s="36">
        <v>1036.7666666666671</v>
      </c>
      <c r="I66" s="36">
        <v>1046.3333333333333</v>
      </c>
      <c r="J66" s="36">
        <v>1054.0666666666671</v>
      </c>
      <c r="K66" s="31">
        <v>1038.5999999999999</v>
      </c>
      <c r="L66" s="31">
        <v>1021.3</v>
      </c>
      <c r="M66" s="31">
        <v>10.579050000000001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1235.45</v>
      </c>
      <c r="D67" s="36">
        <v>1233.8333333333333</v>
      </c>
      <c r="E67" s="36">
        <v>1224.8166666666666</v>
      </c>
      <c r="F67" s="36">
        <v>1214.1833333333334</v>
      </c>
      <c r="G67" s="36">
        <v>1205.1666666666667</v>
      </c>
      <c r="H67" s="36">
        <v>1244.4666666666665</v>
      </c>
      <c r="I67" s="36">
        <v>1253.4833333333333</v>
      </c>
      <c r="J67" s="36">
        <v>1264.1166666666663</v>
      </c>
      <c r="K67" s="31">
        <v>1242.8499999999999</v>
      </c>
      <c r="L67" s="31">
        <v>1223.2</v>
      </c>
      <c r="M67" s="31">
        <v>2.77176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338.1</v>
      </c>
      <c r="D68" s="36">
        <v>336.26666666666665</v>
      </c>
      <c r="E68" s="36">
        <v>332.63333333333333</v>
      </c>
      <c r="F68" s="36">
        <v>327.16666666666669</v>
      </c>
      <c r="G68" s="36">
        <v>323.53333333333336</v>
      </c>
      <c r="H68" s="36">
        <v>341.73333333333329</v>
      </c>
      <c r="I68" s="36">
        <v>345.36666666666662</v>
      </c>
      <c r="J68" s="36">
        <v>350.83333333333326</v>
      </c>
      <c r="K68" s="31">
        <v>339.9</v>
      </c>
      <c r="L68" s="31">
        <v>330.8</v>
      </c>
      <c r="M68" s="31">
        <v>42.311839999999997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3683.2</v>
      </c>
      <c r="D69" s="36">
        <v>3650.4500000000003</v>
      </c>
      <c r="E69" s="36">
        <v>3596.9000000000005</v>
      </c>
      <c r="F69" s="36">
        <v>3510.6000000000004</v>
      </c>
      <c r="G69" s="36">
        <v>3457.0500000000006</v>
      </c>
      <c r="H69" s="36">
        <v>3736.7500000000005</v>
      </c>
      <c r="I69" s="36">
        <v>3790.3000000000006</v>
      </c>
      <c r="J69" s="36">
        <v>3876.6000000000004</v>
      </c>
      <c r="K69" s="31">
        <v>3704</v>
      </c>
      <c r="L69" s="31">
        <v>3564.15</v>
      </c>
      <c r="M69" s="31">
        <v>13.17014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825.65</v>
      </c>
      <c r="D70" s="36">
        <v>828.75</v>
      </c>
      <c r="E70" s="36">
        <v>809.5</v>
      </c>
      <c r="F70" s="36">
        <v>793.35</v>
      </c>
      <c r="G70" s="36">
        <v>774.1</v>
      </c>
      <c r="H70" s="36">
        <v>844.9</v>
      </c>
      <c r="I70" s="36">
        <v>864.15</v>
      </c>
      <c r="J70" s="36">
        <v>880.3</v>
      </c>
      <c r="K70" s="31">
        <v>848</v>
      </c>
      <c r="L70" s="31">
        <v>812.6</v>
      </c>
      <c r="M70" s="31">
        <v>52.37735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545.85</v>
      </c>
      <c r="D71" s="36">
        <v>547.94999999999993</v>
      </c>
      <c r="E71" s="36">
        <v>540.89999999999986</v>
      </c>
      <c r="F71" s="36">
        <v>535.94999999999993</v>
      </c>
      <c r="G71" s="36">
        <v>528.89999999999986</v>
      </c>
      <c r="H71" s="36">
        <v>552.89999999999986</v>
      </c>
      <c r="I71" s="36">
        <v>559.94999999999982</v>
      </c>
      <c r="J71" s="36">
        <v>564.89999999999986</v>
      </c>
      <c r="K71" s="31">
        <v>555</v>
      </c>
      <c r="L71" s="31">
        <v>543</v>
      </c>
      <c r="M71" s="31">
        <v>24.361979999999999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1760.95</v>
      </c>
      <c r="D72" s="36">
        <v>1753.0333333333335</v>
      </c>
      <c r="E72" s="36">
        <v>1741.0666666666671</v>
      </c>
      <c r="F72" s="36">
        <v>1721.1833333333336</v>
      </c>
      <c r="G72" s="36">
        <v>1709.2166666666672</v>
      </c>
      <c r="H72" s="36">
        <v>1772.916666666667</v>
      </c>
      <c r="I72" s="36">
        <v>1784.8833333333337</v>
      </c>
      <c r="J72" s="36">
        <v>1804.7666666666669</v>
      </c>
      <c r="K72" s="31">
        <v>1765</v>
      </c>
      <c r="L72" s="31">
        <v>1733.15</v>
      </c>
      <c r="M72" s="31">
        <v>3.2014800000000001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2424.25</v>
      </c>
      <c r="D73" s="36">
        <v>2442.0833333333335</v>
      </c>
      <c r="E73" s="36">
        <v>2399.166666666667</v>
      </c>
      <c r="F73" s="36">
        <v>2374.0833333333335</v>
      </c>
      <c r="G73" s="36">
        <v>2331.166666666667</v>
      </c>
      <c r="H73" s="36">
        <v>2467.166666666667</v>
      </c>
      <c r="I73" s="36">
        <v>2510.0833333333339</v>
      </c>
      <c r="J73" s="36">
        <v>2535.166666666667</v>
      </c>
      <c r="K73" s="31">
        <v>2485</v>
      </c>
      <c r="L73" s="31">
        <v>2417</v>
      </c>
      <c r="M73" s="31">
        <v>1.19207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449</v>
      </c>
      <c r="D74" s="36">
        <v>450.65000000000003</v>
      </c>
      <c r="E74" s="36">
        <v>442.35000000000008</v>
      </c>
      <c r="F74" s="36">
        <v>435.70000000000005</v>
      </c>
      <c r="G74" s="36">
        <v>427.40000000000009</v>
      </c>
      <c r="H74" s="36">
        <v>457.30000000000007</v>
      </c>
      <c r="I74" s="36">
        <v>465.6</v>
      </c>
      <c r="J74" s="36">
        <v>472.25000000000006</v>
      </c>
      <c r="K74" s="31">
        <v>458.95</v>
      </c>
      <c r="L74" s="31">
        <v>444</v>
      </c>
      <c r="M74" s="31">
        <v>10.594670000000001</v>
      </c>
      <c r="N74" s="1"/>
      <c r="O74" s="1"/>
    </row>
    <row r="75" spans="1:15" ht="12.75" customHeight="1">
      <c r="A75" s="51">
        <v>66</v>
      </c>
      <c r="B75" s="53" t="s">
        <v>365</v>
      </c>
      <c r="C75" s="31">
        <v>150.85</v>
      </c>
      <c r="D75" s="36">
        <v>153.1</v>
      </c>
      <c r="E75" s="36">
        <v>148.14999999999998</v>
      </c>
      <c r="F75" s="36">
        <v>145.44999999999999</v>
      </c>
      <c r="G75" s="36">
        <v>140.49999999999997</v>
      </c>
      <c r="H75" s="36">
        <v>155.79999999999998</v>
      </c>
      <c r="I75" s="36">
        <v>160.74999999999997</v>
      </c>
      <c r="J75" s="36">
        <v>163.44999999999999</v>
      </c>
      <c r="K75" s="31">
        <v>158.05000000000001</v>
      </c>
      <c r="L75" s="31">
        <v>150.4</v>
      </c>
      <c r="M75" s="31">
        <v>61.298259999999999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3892.55</v>
      </c>
      <c r="D76" s="36">
        <v>3903.35</v>
      </c>
      <c r="E76" s="36">
        <v>3856.75</v>
      </c>
      <c r="F76" s="36">
        <v>3820.9500000000003</v>
      </c>
      <c r="G76" s="36">
        <v>3774.3500000000004</v>
      </c>
      <c r="H76" s="36">
        <v>3939.1499999999996</v>
      </c>
      <c r="I76" s="36">
        <v>3985.7499999999991</v>
      </c>
      <c r="J76" s="36">
        <v>4021.5499999999993</v>
      </c>
      <c r="K76" s="31">
        <v>3949.95</v>
      </c>
      <c r="L76" s="31">
        <v>3867.55</v>
      </c>
      <c r="M76" s="31">
        <v>1.88401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8102.85</v>
      </c>
      <c r="D77" s="36">
        <v>8060.4666666666672</v>
      </c>
      <c r="E77" s="36">
        <v>7974.9333333333343</v>
      </c>
      <c r="F77" s="36">
        <v>7847.0166666666673</v>
      </c>
      <c r="G77" s="36">
        <v>7761.4833333333345</v>
      </c>
      <c r="H77" s="36">
        <v>8188.3833333333341</v>
      </c>
      <c r="I77" s="36">
        <v>8273.9166666666679</v>
      </c>
      <c r="J77" s="36">
        <v>8401.8333333333339</v>
      </c>
      <c r="K77" s="31">
        <v>8146</v>
      </c>
      <c r="L77" s="31">
        <v>7932.55</v>
      </c>
      <c r="M77" s="31">
        <v>5.7655000000000003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2473.6999999999998</v>
      </c>
      <c r="D78" s="36">
        <v>2492.833333333333</v>
      </c>
      <c r="E78" s="36">
        <v>2447.8166666666662</v>
      </c>
      <c r="F78" s="36">
        <v>2421.9333333333329</v>
      </c>
      <c r="G78" s="36">
        <v>2376.9166666666661</v>
      </c>
      <c r="H78" s="36">
        <v>2518.7166666666662</v>
      </c>
      <c r="I78" s="36">
        <v>2563.7333333333327</v>
      </c>
      <c r="J78" s="36">
        <v>2589.6166666666663</v>
      </c>
      <c r="K78" s="31">
        <v>2537.85</v>
      </c>
      <c r="L78" s="31">
        <v>2466.9499999999998</v>
      </c>
      <c r="M78" s="31">
        <v>1.8657600000000001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5875</v>
      </c>
      <c r="D79" s="36">
        <v>5900.6500000000005</v>
      </c>
      <c r="E79" s="36">
        <v>5834.3500000000013</v>
      </c>
      <c r="F79" s="36">
        <v>5793.7000000000007</v>
      </c>
      <c r="G79" s="36">
        <v>5727.4000000000015</v>
      </c>
      <c r="H79" s="36">
        <v>5941.3000000000011</v>
      </c>
      <c r="I79" s="36">
        <v>6007.6</v>
      </c>
      <c r="J79" s="36">
        <v>6048.2500000000009</v>
      </c>
      <c r="K79" s="31">
        <v>5966.95</v>
      </c>
      <c r="L79" s="31">
        <v>5860</v>
      </c>
      <c r="M79" s="31">
        <v>2.9168099999999999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4649.3500000000004</v>
      </c>
      <c r="D80" s="36">
        <v>4659.3333333333339</v>
      </c>
      <c r="E80" s="36">
        <v>4588.1166666666677</v>
      </c>
      <c r="F80" s="36">
        <v>4526.8833333333341</v>
      </c>
      <c r="G80" s="36">
        <v>4455.6666666666679</v>
      </c>
      <c r="H80" s="36">
        <v>4720.5666666666675</v>
      </c>
      <c r="I80" s="36">
        <v>4791.7833333333347</v>
      </c>
      <c r="J80" s="36">
        <v>4853.0166666666673</v>
      </c>
      <c r="K80" s="31">
        <v>4730.55</v>
      </c>
      <c r="L80" s="31">
        <v>4598.1000000000004</v>
      </c>
      <c r="M80" s="31">
        <v>10.823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3649.7</v>
      </c>
      <c r="D81" s="36">
        <v>3636.2333333333336</v>
      </c>
      <c r="E81" s="36">
        <v>3607.5166666666673</v>
      </c>
      <c r="F81" s="36">
        <v>3565.3333333333339</v>
      </c>
      <c r="G81" s="36">
        <v>3536.6166666666677</v>
      </c>
      <c r="H81" s="36">
        <v>3678.416666666667</v>
      </c>
      <c r="I81" s="36">
        <v>3707.1333333333332</v>
      </c>
      <c r="J81" s="36">
        <v>3749.3166666666666</v>
      </c>
      <c r="K81" s="31">
        <v>3664.95</v>
      </c>
      <c r="L81" s="31">
        <v>3594.05</v>
      </c>
      <c r="M81" s="31">
        <v>2.5817000000000001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169.75</v>
      </c>
      <c r="D82" s="36">
        <v>170.26666666666668</v>
      </c>
      <c r="E82" s="36">
        <v>167.18333333333337</v>
      </c>
      <c r="F82" s="36">
        <v>164.61666666666667</v>
      </c>
      <c r="G82" s="36">
        <v>161.53333333333336</v>
      </c>
      <c r="H82" s="36">
        <v>172.83333333333337</v>
      </c>
      <c r="I82" s="36">
        <v>175.91666666666669</v>
      </c>
      <c r="J82" s="36">
        <v>178.48333333333338</v>
      </c>
      <c r="K82" s="31">
        <v>173.35</v>
      </c>
      <c r="L82" s="31">
        <v>167.7</v>
      </c>
      <c r="M82" s="31">
        <v>24.197579999999999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162.75</v>
      </c>
      <c r="D83" s="36">
        <v>162.98333333333332</v>
      </c>
      <c r="E83" s="36">
        <v>161.56666666666663</v>
      </c>
      <c r="F83" s="36">
        <v>160.38333333333333</v>
      </c>
      <c r="G83" s="36">
        <v>158.96666666666664</v>
      </c>
      <c r="H83" s="36">
        <v>164.16666666666663</v>
      </c>
      <c r="I83" s="36">
        <v>165.58333333333331</v>
      </c>
      <c r="J83" s="36">
        <v>166.76666666666662</v>
      </c>
      <c r="K83" s="31">
        <v>164.4</v>
      </c>
      <c r="L83" s="31">
        <v>161.80000000000001</v>
      </c>
      <c r="M83" s="31">
        <v>116.02958</v>
      </c>
      <c r="N83" s="1"/>
      <c r="O83" s="1"/>
    </row>
    <row r="84" spans="1:15" ht="12.75" customHeight="1">
      <c r="A84" s="51">
        <v>75</v>
      </c>
      <c r="B84" s="53" t="s">
        <v>375</v>
      </c>
      <c r="C84" s="31">
        <v>694.55</v>
      </c>
      <c r="D84" s="36">
        <v>688.85</v>
      </c>
      <c r="E84" s="36">
        <v>668.7</v>
      </c>
      <c r="F84" s="36">
        <v>642.85</v>
      </c>
      <c r="G84" s="36">
        <v>622.70000000000005</v>
      </c>
      <c r="H84" s="36">
        <v>714.7</v>
      </c>
      <c r="I84" s="36">
        <v>734.84999999999991</v>
      </c>
      <c r="J84" s="36">
        <v>760.7</v>
      </c>
      <c r="K84" s="31">
        <v>709</v>
      </c>
      <c r="L84" s="31">
        <v>663</v>
      </c>
      <c r="M84" s="31">
        <v>9.7638300000000005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443.7</v>
      </c>
      <c r="D85" s="36">
        <v>444.91666666666669</v>
      </c>
      <c r="E85" s="36">
        <v>441.23333333333335</v>
      </c>
      <c r="F85" s="36">
        <v>438.76666666666665</v>
      </c>
      <c r="G85" s="36">
        <v>435.08333333333331</v>
      </c>
      <c r="H85" s="36">
        <v>447.38333333333338</v>
      </c>
      <c r="I85" s="36">
        <v>451.06666666666666</v>
      </c>
      <c r="J85" s="36">
        <v>453.53333333333342</v>
      </c>
      <c r="K85" s="31">
        <v>448.6</v>
      </c>
      <c r="L85" s="31">
        <v>442.45</v>
      </c>
      <c r="M85" s="31">
        <v>1.5764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200.75</v>
      </c>
      <c r="D86" s="36">
        <v>200.70000000000002</v>
      </c>
      <c r="E86" s="36">
        <v>198.55000000000004</v>
      </c>
      <c r="F86" s="36">
        <v>196.35000000000002</v>
      </c>
      <c r="G86" s="36">
        <v>194.20000000000005</v>
      </c>
      <c r="H86" s="36">
        <v>202.90000000000003</v>
      </c>
      <c r="I86" s="36">
        <v>205.05</v>
      </c>
      <c r="J86" s="36">
        <v>207.25000000000003</v>
      </c>
      <c r="K86" s="31">
        <v>202.85</v>
      </c>
      <c r="L86" s="31">
        <v>198.5</v>
      </c>
      <c r="M86" s="31">
        <v>123.38883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1775.2</v>
      </c>
      <c r="D87" s="36">
        <v>1774.0166666666664</v>
      </c>
      <c r="E87" s="36">
        <v>1758.0333333333328</v>
      </c>
      <c r="F87" s="36">
        <v>1740.8666666666663</v>
      </c>
      <c r="G87" s="36">
        <v>1724.8833333333328</v>
      </c>
      <c r="H87" s="36">
        <v>1791.1833333333329</v>
      </c>
      <c r="I87" s="36">
        <v>1807.1666666666665</v>
      </c>
      <c r="J87" s="36">
        <v>1824.333333333333</v>
      </c>
      <c r="K87" s="31">
        <v>1790</v>
      </c>
      <c r="L87" s="31">
        <v>1756.85</v>
      </c>
      <c r="M87" s="31">
        <v>0.84728999999999999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1291.5999999999999</v>
      </c>
      <c r="D88" s="36">
        <v>1298.7</v>
      </c>
      <c r="E88" s="36">
        <v>1280.3000000000002</v>
      </c>
      <c r="F88" s="36">
        <v>1269.0000000000002</v>
      </c>
      <c r="G88" s="36">
        <v>1250.6000000000004</v>
      </c>
      <c r="H88" s="36">
        <v>1310</v>
      </c>
      <c r="I88" s="36">
        <v>1328.4</v>
      </c>
      <c r="J88" s="36">
        <v>1339.6999999999998</v>
      </c>
      <c r="K88" s="31">
        <v>1317.1</v>
      </c>
      <c r="L88" s="31">
        <v>1287.4000000000001</v>
      </c>
      <c r="M88" s="31">
        <v>6.68668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2821.25</v>
      </c>
      <c r="D89" s="36">
        <v>2823.2666666666664</v>
      </c>
      <c r="E89" s="36">
        <v>2774.6333333333328</v>
      </c>
      <c r="F89" s="36">
        <v>2728.0166666666664</v>
      </c>
      <c r="G89" s="36">
        <v>2679.3833333333328</v>
      </c>
      <c r="H89" s="36">
        <v>2869.8833333333328</v>
      </c>
      <c r="I89" s="36">
        <v>2918.516666666666</v>
      </c>
      <c r="J89" s="36">
        <v>2965.1333333333328</v>
      </c>
      <c r="K89" s="31">
        <v>2871.9</v>
      </c>
      <c r="L89" s="31">
        <v>2776.65</v>
      </c>
      <c r="M89" s="31">
        <v>7.2912499999999998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2369.6999999999998</v>
      </c>
      <c r="D90" s="36">
        <v>2379.9499999999998</v>
      </c>
      <c r="E90" s="36">
        <v>2355.9499999999998</v>
      </c>
      <c r="F90" s="36">
        <v>2342.1999999999998</v>
      </c>
      <c r="G90" s="36">
        <v>2318.1999999999998</v>
      </c>
      <c r="H90" s="36">
        <v>2393.6999999999998</v>
      </c>
      <c r="I90" s="36">
        <v>2417.6999999999998</v>
      </c>
      <c r="J90" s="36">
        <v>2431.4499999999998</v>
      </c>
      <c r="K90" s="31">
        <v>2403.9499999999998</v>
      </c>
      <c r="L90" s="31">
        <v>2366.1999999999998</v>
      </c>
      <c r="M90" s="31">
        <v>4.0409499999999996</v>
      </c>
      <c r="N90" s="1"/>
      <c r="O90" s="1"/>
    </row>
    <row r="91" spans="1:15" ht="12.75" customHeight="1">
      <c r="A91" s="51">
        <v>82</v>
      </c>
      <c r="B91" s="53" t="s">
        <v>393</v>
      </c>
      <c r="C91" s="31">
        <v>3212.15</v>
      </c>
      <c r="D91" s="36">
        <v>3207.7166666666667</v>
      </c>
      <c r="E91" s="36">
        <v>3140.4333333333334</v>
      </c>
      <c r="F91" s="36">
        <v>3068.7166666666667</v>
      </c>
      <c r="G91" s="36">
        <v>3001.4333333333334</v>
      </c>
      <c r="H91" s="36">
        <v>3279.4333333333334</v>
      </c>
      <c r="I91" s="36">
        <v>3346.7166666666672</v>
      </c>
      <c r="J91" s="36">
        <v>3418.4333333333334</v>
      </c>
      <c r="K91" s="31">
        <v>3275</v>
      </c>
      <c r="L91" s="31">
        <v>3136</v>
      </c>
      <c r="M91" s="31">
        <v>0.47195999999999999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542.54999999999995</v>
      </c>
      <c r="D92" s="36">
        <v>545.11666666666667</v>
      </c>
      <c r="E92" s="36">
        <v>538.88333333333333</v>
      </c>
      <c r="F92" s="36">
        <v>535.2166666666667</v>
      </c>
      <c r="G92" s="36">
        <v>528.98333333333335</v>
      </c>
      <c r="H92" s="36">
        <v>548.7833333333333</v>
      </c>
      <c r="I92" s="36">
        <v>555.01666666666665</v>
      </c>
      <c r="J92" s="36">
        <v>558.68333333333328</v>
      </c>
      <c r="K92" s="31">
        <v>551.35</v>
      </c>
      <c r="L92" s="31">
        <v>541.45000000000005</v>
      </c>
      <c r="M92" s="31">
        <v>4.3781400000000001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1332.9</v>
      </c>
      <c r="D93" s="36">
        <v>1330.4833333333333</v>
      </c>
      <c r="E93" s="36">
        <v>1320.6666666666667</v>
      </c>
      <c r="F93" s="36">
        <v>1308.4333333333334</v>
      </c>
      <c r="G93" s="36">
        <v>1298.6166666666668</v>
      </c>
      <c r="H93" s="36">
        <v>1342.7166666666667</v>
      </c>
      <c r="I93" s="36">
        <v>1352.5333333333333</v>
      </c>
      <c r="J93" s="36">
        <v>1364.7666666666667</v>
      </c>
      <c r="K93" s="31">
        <v>1340.3</v>
      </c>
      <c r="L93" s="31">
        <v>1318.25</v>
      </c>
      <c r="M93" s="31">
        <v>29.759650000000001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3762.05</v>
      </c>
      <c r="D94" s="36">
        <v>3735.5666666666671</v>
      </c>
      <c r="E94" s="36">
        <v>3702.6833333333343</v>
      </c>
      <c r="F94" s="36">
        <v>3643.3166666666671</v>
      </c>
      <c r="G94" s="36">
        <v>3610.4333333333343</v>
      </c>
      <c r="H94" s="36">
        <v>3794.9333333333343</v>
      </c>
      <c r="I94" s="36">
        <v>3827.8166666666666</v>
      </c>
      <c r="J94" s="36">
        <v>3887.1833333333343</v>
      </c>
      <c r="K94" s="31">
        <v>3768.45</v>
      </c>
      <c r="L94" s="31">
        <v>3676.2</v>
      </c>
      <c r="M94" s="31">
        <v>1.46451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1438.5</v>
      </c>
      <c r="D95" s="36">
        <v>1444.6666666666667</v>
      </c>
      <c r="E95" s="36">
        <v>1429.6333333333334</v>
      </c>
      <c r="F95" s="36">
        <v>1420.7666666666667</v>
      </c>
      <c r="G95" s="36">
        <v>1405.7333333333333</v>
      </c>
      <c r="H95" s="36">
        <v>1453.5333333333335</v>
      </c>
      <c r="I95" s="36">
        <v>1468.5666666666668</v>
      </c>
      <c r="J95" s="36">
        <v>1477.4333333333336</v>
      </c>
      <c r="K95" s="31">
        <v>1459.7</v>
      </c>
      <c r="L95" s="31">
        <v>1435.8</v>
      </c>
      <c r="M95" s="31">
        <v>194.65997999999999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555.95000000000005</v>
      </c>
      <c r="D96" s="36">
        <v>557.65</v>
      </c>
      <c r="E96" s="36">
        <v>553.29999999999995</v>
      </c>
      <c r="F96" s="36">
        <v>550.65</v>
      </c>
      <c r="G96" s="36">
        <v>546.29999999999995</v>
      </c>
      <c r="H96" s="36">
        <v>560.29999999999995</v>
      </c>
      <c r="I96" s="36">
        <v>564.65000000000009</v>
      </c>
      <c r="J96" s="36">
        <v>567.29999999999995</v>
      </c>
      <c r="K96" s="31">
        <v>562</v>
      </c>
      <c r="L96" s="31">
        <v>555</v>
      </c>
      <c r="M96" s="31">
        <v>24.151610000000002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1754.15</v>
      </c>
      <c r="D97" s="36">
        <v>1747.1166666666668</v>
      </c>
      <c r="E97" s="36">
        <v>1737.0333333333335</v>
      </c>
      <c r="F97" s="36">
        <v>1719.9166666666667</v>
      </c>
      <c r="G97" s="36">
        <v>1709.8333333333335</v>
      </c>
      <c r="H97" s="36">
        <v>1764.2333333333336</v>
      </c>
      <c r="I97" s="36">
        <v>1774.3166666666666</v>
      </c>
      <c r="J97" s="36">
        <v>1791.4333333333336</v>
      </c>
      <c r="K97" s="31">
        <v>1757.2</v>
      </c>
      <c r="L97" s="31">
        <v>1730</v>
      </c>
      <c r="M97" s="31">
        <v>10.432309999999999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5057.3</v>
      </c>
      <c r="D98" s="36">
        <v>5060.3499999999995</v>
      </c>
      <c r="E98" s="36">
        <v>5017.6999999999989</v>
      </c>
      <c r="F98" s="36">
        <v>4978.0999999999995</v>
      </c>
      <c r="G98" s="36">
        <v>4935.4499999999989</v>
      </c>
      <c r="H98" s="36">
        <v>5099.9499999999989</v>
      </c>
      <c r="I98" s="36">
        <v>5142.5999999999985</v>
      </c>
      <c r="J98" s="36">
        <v>5182.1999999999989</v>
      </c>
      <c r="K98" s="31">
        <v>5103</v>
      </c>
      <c r="L98" s="31">
        <v>5020.75</v>
      </c>
      <c r="M98" s="31">
        <v>8.8285099999999996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653.70000000000005</v>
      </c>
      <c r="D99" s="36">
        <v>653.80000000000007</v>
      </c>
      <c r="E99" s="36">
        <v>648.60000000000014</v>
      </c>
      <c r="F99" s="36">
        <v>643.50000000000011</v>
      </c>
      <c r="G99" s="36">
        <v>638.30000000000018</v>
      </c>
      <c r="H99" s="36">
        <v>658.90000000000009</v>
      </c>
      <c r="I99" s="36">
        <v>664.10000000000014</v>
      </c>
      <c r="J99" s="36">
        <v>669.2</v>
      </c>
      <c r="K99" s="31">
        <v>659</v>
      </c>
      <c r="L99" s="31">
        <v>648.70000000000005</v>
      </c>
      <c r="M99" s="31">
        <v>67.642570000000006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4182.3500000000004</v>
      </c>
      <c r="D100" s="36">
        <v>4142.3166666666666</v>
      </c>
      <c r="E100" s="36">
        <v>4091.0333333333328</v>
      </c>
      <c r="F100" s="36">
        <v>3999.7166666666662</v>
      </c>
      <c r="G100" s="36">
        <v>3948.4333333333325</v>
      </c>
      <c r="H100" s="36">
        <v>4233.6333333333332</v>
      </c>
      <c r="I100" s="36">
        <v>4284.9166666666679</v>
      </c>
      <c r="J100" s="36">
        <v>4376.2333333333336</v>
      </c>
      <c r="K100" s="31">
        <v>4193.6000000000004</v>
      </c>
      <c r="L100" s="31">
        <v>4051</v>
      </c>
      <c r="M100" s="31">
        <v>23.10941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506.7</v>
      </c>
      <c r="D101" s="36">
        <v>504.31666666666666</v>
      </c>
      <c r="E101" s="36">
        <v>498.83333333333331</v>
      </c>
      <c r="F101" s="36">
        <v>490.96666666666664</v>
      </c>
      <c r="G101" s="36">
        <v>485.48333333333329</v>
      </c>
      <c r="H101" s="36">
        <v>512.18333333333339</v>
      </c>
      <c r="I101" s="36">
        <v>517.66666666666674</v>
      </c>
      <c r="J101" s="36">
        <v>525.5333333333333</v>
      </c>
      <c r="K101" s="31">
        <v>509.8</v>
      </c>
      <c r="L101" s="31">
        <v>496.45</v>
      </c>
      <c r="M101" s="31">
        <v>38.157380000000003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2323.3000000000002</v>
      </c>
      <c r="D102" s="36">
        <v>2332.25</v>
      </c>
      <c r="E102" s="36">
        <v>2308.6999999999998</v>
      </c>
      <c r="F102" s="36">
        <v>2294.1</v>
      </c>
      <c r="G102" s="36">
        <v>2270.5499999999997</v>
      </c>
      <c r="H102" s="36">
        <v>2346.85</v>
      </c>
      <c r="I102" s="36">
        <v>2370.4</v>
      </c>
      <c r="J102" s="36">
        <v>2385</v>
      </c>
      <c r="K102" s="31">
        <v>2355.8000000000002</v>
      </c>
      <c r="L102" s="31">
        <v>2317.65</v>
      </c>
      <c r="M102" s="31">
        <v>8.1228200000000008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1124.3499999999999</v>
      </c>
      <c r="D103" s="36">
        <v>1121.8833333333332</v>
      </c>
      <c r="E103" s="36">
        <v>1115.9666666666665</v>
      </c>
      <c r="F103" s="36">
        <v>1107.5833333333333</v>
      </c>
      <c r="G103" s="36">
        <v>1101.6666666666665</v>
      </c>
      <c r="H103" s="36">
        <v>1130.2666666666664</v>
      </c>
      <c r="I103" s="36">
        <v>1136.1833333333334</v>
      </c>
      <c r="J103" s="36">
        <v>1144.5666666666664</v>
      </c>
      <c r="K103" s="31">
        <v>1127.8</v>
      </c>
      <c r="L103" s="31">
        <v>1113.5</v>
      </c>
      <c r="M103" s="31">
        <v>107.43423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1652.9</v>
      </c>
      <c r="D104" s="36">
        <v>1662.5666666666666</v>
      </c>
      <c r="E104" s="36">
        <v>1640.2833333333333</v>
      </c>
      <c r="F104" s="36">
        <v>1627.6666666666667</v>
      </c>
      <c r="G104" s="36">
        <v>1605.3833333333334</v>
      </c>
      <c r="H104" s="36">
        <v>1675.1833333333332</v>
      </c>
      <c r="I104" s="36">
        <v>1697.4666666666665</v>
      </c>
      <c r="J104" s="36">
        <v>1710.083333333333</v>
      </c>
      <c r="K104" s="31">
        <v>1684.85</v>
      </c>
      <c r="L104" s="31">
        <v>1649.95</v>
      </c>
      <c r="M104" s="31">
        <v>3.2733599999999998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577.04999999999995</v>
      </c>
      <c r="D105" s="36">
        <v>583.46666666666658</v>
      </c>
      <c r="E105" s="36">
        <v>568.03333333333319</v>
      </c>
      <c r="F105" s="36">
        <v>559.01666666666665</v>
      </c>
      <c r="G105" s="36">
        <v>543.58333333333326</v>
      </c>
      <c r="H105" s="36">
        <v>592.48333333333312</v>
      </c>
      <c r="I105" s="36">
        <v>607.91666666666652</v>
      </c>
      <c r="J105" s="36">
        <v>616.93333333333305</v>
      </c>
      <c r="K105" s="31">
        <v>598.9</v>
      </c>
      <c r="L105" s="31">
        <v>574.45000000000005</v>
      </c>
      <c r="M105" s="31">
        <v>12.6846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76.900000000000006</v>
      </c>
      <c r="D106" s="36">
        <v>77.13333333333334</v>
      </c>
      <c r="E106" s="36">
        <v>76.416666666666686</v>
      </c>
      <c r="F106" s="36">
        <v>75.933333333333351</v>
      </c>
      <c r="G106" s="36">
        <v>75.216666666666697</v>
      </c>
      <c r="H106" s="36">
        <v>77.616666666666674</v>
      </c>
      <c r="I106" s="36">
        <v>78.333333333333343</v>
      </c>
      <c r="J106" s="36">
        <v>78.816666666666663</v>
      </c>
      <c r="K106" s="31">
        <v>77.849999999999994</v>
      </c>
      <c r="L106" s="31">
        <v>76.650000000000006</v>
      </c>
      <c r="M106" s="31">
        <v>420.14420000000001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427.8</v>
      </c>
      <c r="D107" s="36">
        <v>429.26666666666665</v>
      </c>
      <c r="E107" s="36">
        <v>425.2833333333333</v>
      </c>
      <c r="F107" s="36">
        <v>422.76666666666665</v>
      </c>
      <c r="G107" s="36">
        <v>418.7833333333333</v>
      </c>
      <c r="H107" s="36">
        <v>431.7833333333333</v>
      </c>
      <c r="I107" s="36">
        <v>435.76666666666665</v>
      </c>
      <c r="J107" s="36">
        <v>438.2833333333333</v>
      </c>
      <c r="K107" s="31">
        <v>433.25</v>
      </c>
      <c r="L107" s="31">
        <v>426.75</v>
      </c>
      <c r="M107" s="31">
        <v>75.650800000000004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535.6</v>
      </c>
      <c r="D108" s="36">
        <v>530.05000000000007</v>
      </c>
      <c r="E108" s="36">
        <v>520.15000000000009</v>
      </c>
      <c r="F108" s="36">
        <v>504.70000000000005</v>
      </c>
      <c r="G108" s="36">
        <v>494.80000000000007</v>
      </c>
      <c r="H108" s="36">
        <v>545.50000000000011</v>
      </c>
      <c r="I108" s="36">
        <v>555.4</v>
      </c>
      <c r="J108" s="36">
        <v>570.85000000000014</v>
      </c>
      <c r="K108" s="31">
        <v>539.95000000000005</v>
      </c>
      <c r="L108" s="31">
        <v>514.6</v>
      </c>
      <c r="M108" s="31">
        <v>28.294889999999999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560.9</v>
      </c>
      <c r="D109" s="36">
        <v>563.11666666666667</v>
      </c>
      <c r="E109" s="36">
        <v>556.38333333333333</v>
      </c>
      <c r="F109" s="36">
        <v>551.86666666666667</v>
      </c>
      <c r="G109" s="36">
        <v>545.13333333333333</v>
      </c>
      <c r="H109" s="36">
        <v>567.63333333333333</v>
      </c>
      <c r="I109" s="36">
        <v>574.36666666666667</v>
      </c>
      <c r="J109" s="36">
        <v>578.88333333333333</v>
      </c>
      <c r="K109" s="31">
        <v>569.85</v>
      </c>
      <c r="L109" s="31">
        <v>558.6</v>
      </c>
      <c r="M109" s="31">
        <v>16.873470000000001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161.80000000000001</v>
      </c>
      <c r="D110" s="36">
        <v>161.38333333333333</v>
      </c>
      <c r="E110" s="36">
        <v>160.16666666666666</v>
      </c>
      <c r="F110" s="36">
        <v>158.53333333333333</v>
      </c>
      <c r="G110" s="36">
        <v>157.31666666666666</v>
      </c>
      <c r="H110" s="36">
        <v>163.01666666666665</v>
      </c>
      <c r="I110" s="36">
        <v>164.23333333333335</v>
      </c>
      <c r="J110" s="36">
        <v>165.86666666666665</v>
      </c>
      <c r="K110" s="31">
        <v>162.6</v>
      </c>
      <c r="L110" s="31">
        <v>159.75</v>
      </c>
      <c r="M110" s="31">
        <v>179.06679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1028.6500000000001</v>
      </c>
      <c r="D111" s="36">
        <v>1029.6000000000001</v>
      </c>
      <c r="E111" s="36">
        <v>1019.3000000000002</v>
      </c>
      <c r="F111" s="36">
        <v>1009.95</v>
      </c>
      <c r="G111" s="36">
        <v>999.65000000000009</v>
      </c>
      <c r="H111" s="36">
        <v>1038.9500000000003</v>
      </c>
      <c r="I111" s="36">
        <v>1049.25</v>
      </c>
      <c r="J111" s="36">
        <v>1058.6000000000004</v>
      </c>
      <c r="K111" s="31">
        <v>1039.9000000000001</v>
      </c>
      <c r="L111" s="31">
        <v>1020.25</v>
      </c>
      <c r="M111" s="31">
        <v>13.280379999999999</v>
      </c>
      <c r="N111" s="1"/>
      <c r="O111" s="1"/>
    </row>
    <row r="112" spans="1:15" ht="12.75" customHeight="1">
      <c r="A112" s="51">
        <v>103</v>
      </c>
      <c r="B112" s="53" t="s">
        <v>410</v>
      </c>
      <c r="C112" s="31">
        <v>155.44999999999999</v>
      </c>
      <c r="D112" s="36">
        <v>156.75</v>
      </c>
      <c r="E112" s="36">
        <v>153.69999999999999</v>
      </c>
      <c r="F112" s="36">
        <v>151.94999999999999</v>
      </c>
      <c r="G112" s="36">
        <v>148.89999999999998</v>
      </c>
      <c r="H112" s="36">
        <v>158.5</v>
      </c>
      <c r="I112" s="36">
        <v>161.55000000000001</v>
      </c>
      <c r="J112" s="36">
        <v>163.30000000000001</v>
      </c>
      <c r="K112" s="31">
        <v>159.80000000000001</v>
      </c>
      <c r="L112" s="31">
        <v>155</v>
      </c>
      <c r="M112" s="31">
        <v>454.70585999999997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439.8</v>
      </c>
      <c r="D113" s="36">
        <v>440.4666666666667</v>
      </c>
      <c r="E113" s="36">
        <v>432.73333333333341</v>
      </c>
      <c r="F113" s="36">
        <v>425.66666666666669</v>
      </c>
      <c r="G113" s="36">
        <v>417.93333333333339</v>
      </c>
      <c r="H113" s="36">
        <v>447.53333333333342</v>
      </c>
      <c r="I113" s="36">
        <v>455.26666666666677</v>
      </c>
      <c r="J113" s="36">
        <v>462.33333333333343</v>
      </c>
      <c r="K113" s="31">
        <v>448.2</v>
      </c>
      <c r="L113" s="31">
        <v>433.4</v>
      </c>
      <c r="M113" s="31">
        <v>43.367040000000003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341.8</v>
      </c>
      <c r="D114" s="36">
        <v>343.23333333333335</v>
      </c>
      <c r="E114" s="36">
        <v>338.56666666666672</v>
      </c>
      <c r="F114" s="36">
        <v>335.33333333333337</v>
      </c>
      <c r="G114" s="36">
        <v>330.66666666666674</v>
      </c>
      <c r="H114" s="36">
        <v>346.4666666666667</v>
      </c>
      <c r="I114" s="36">
        <v>351.13333333333333</v>
      </c>
      <c r="J114" s="36">
        <v>354.36666666666667</v>
      </c>
      <c r="K114" s="31">
        <v>347.9</v>
      </c>
      <c r="L114" s="31">
        <v>340</v>
      </c>
      <c r="M114" s="31">
        <v>96.91825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1417.1</v>
      </c>
      <c r="D115" s="36">
        <v>1418.1166666666668</v>
      </c>
      <c r="E115" s="36">
        <v>1406.3833333333337</v>
      </c>
      <c r="F115" s="36">
        <v>1395.666666666667</v>
      </c>
      <c r="G115" s="36">
        <v>1383.9333333333338</v>
      </c>
      <c r="H115" s="36">
        <v>1428.8333333333335</v>
      </c>
      <c r="I115" s="36">
        <v>1440.5666666666666</v>
      </c>
      <c r="J115" s="36">
        <v>1451.2833333333333</v>
      </c>
      <c r="K115" s="31">
        <v>1429.85</v>
      </c>
      <c r="L115" s="31">
        <v>1407.4</v>
      </c>
      <c r="M115" s="31">
        <v>25.16309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5941.6</v>
      </c>
      <c r="D116" s="36">
        <v>5945.3500000000013</v>
      </c>
      <c r="E116" s="36">
        <v>5863.4000000000024</v>
      </c>
      <c r="F116" s="36">
        <v>5785.2000000000007</v>
      </c>
      <c r="G116" s="36">
        <v>5703.2500000000018</v>
      </c>
      <c r="H116" s="36">
        <v>6023.5500000000029</v>
      </c>
      <c r="I116" s="36">
        <v>6105.5000000000018</v>
      </c>
      <c r="J116" s="36">
        <v>6183.7000000000035</v>
      </c>
      <c r="K116" s="31">
        <v>6027.3</v>
      </c>
      <c r="L116" s="31">
        <v>5867.15</v>
      </c>
      <c r="M116" s="31">
        <v>1.59527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1419.95</v>
      </c>
      <c r="D117" s="36">
        <v>1423.4333333333334</v>
      </c>
      <c r="E117" s="36">
        <v>1415.0666666666668</v>
      </c>
      <c r="F117" s="36">
        <v>1410.1833333333334</v>
      </c>
      <c r="G117" s="36">
        <v>1401.8166666666668</v>
      </c>
      <c r="H117" s="36">
        <v>1428.3166666666668</v>
      </c>
      <c r="I117" s="36">
        <v>1436.6833333333336</v>
      </c>
      <c r="J117" s="36">
        <v>1441.5666666666668</v>
      </c>
      <c r="K117" s="31">
        <v>1431.8</v>
      </c>
      <c r="L117" s="31">
        <v>1418.55</v>
      </c>
      <c r="M117" s="31">
        <v>43.275440000000003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4295.5</v>
      </c>
      <c r="D118" s="36">
        <v>4248.166666666667</v>
      </c>
      <c r="E118" s="36">
        <v>4181.9333333333343</v>
      </c>
      <c r="F118" s="36">
        <v>4068.3666666666677</v>
      </c>
      <c r="G118" s="36">
        <v>4002.133333333335</v>
      </c>
      <c r="H118" s="36">
        <v>4361.7333333333336</v>
      </c>
      <c r="I118" s="36">
        <v>4427.9666666666653</v>
      </c>
      <c r="J118" s="36">
        <v>4541.5333333333328</v>
      </c>
      <c r="K118" s="31">
        <v>4314.3999999999996</v>
      </c>
      <c r="L118" s="31">
        <v>4134.6000000000004</v>
      </c>
      <c r="M118" s="31">
        <v>8.5498799999999999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1276.3</v>
      </c>
      <c r="D119" s="36">
        <v>1279.2666666666667</v>
      </c>
      <c r="E119" s="36">
        <v>1263.5333333333333</v>
      </c>
      <c r="F119" s="36">
        <v>1250.7666666666667</v>
      </c>
      <c r="G119" s="36">
        <v>1235.0333333333333</v>
      </c>
      <c r="H119" s="36">
        <v>1292.0333333333333</v>
      </c>
      <c r="I119" s="36">
        <v>1307.7666666666664</v>
      </c>
      <c r="J119" s="36">
        <v>1320.5333333333333</v>
      </c>
      <c r="K119" s="31">
        <v>1295</v>
      </c>
      <c r="L119" s="31">
        <v>1266.5</v>
      </c>
      <c r="M119" s="31">
        <v>1.3952199999999999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598.04999999999995</v>
      </c>
      <c r="D120" s="36">
        <v>608.65</v>
      </c>
      <c r="E120" s="36">
        <v>581.69999999999993</v>
      </c>
      <c r="F120" s="36">
        <v>565.34999999999991</v>
      </c>
      <c r="G120" s="36">
        <v>538.39999999999986</v>
      </c>
      <c r="H120" s="36">
        <v>625</v>
      </c>
      <c r="I120" s="36">
        <v>651.95000000000005</v>
      </c>
      <c r="J120" s="36">
        <v>668.30000000000007</v>
      </c>
      <c r="K120" s="31">
        <v>635.6</v>
      </c>
      <c r="L120" s="31">
        <v>592.29999999999995</v>
      </c>
      <c r="M120" s="31">
        <v>76.369429999999994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870.95</v>
      </c>
      <c r="D121" s="36">
        <v>872.61666666666667</v>
      </c>
      <c r="E121" s="36">
        <v>861.73333333333335</v>
      </c>
      <c r="F121" s="36">
        <v>852.51666666666665</v>
      </c>
      <c r="G121" s="36">
        <v>841.63333333333333</v>
      </c>
      <c r="H121" s="36">
        <v>881.83333333333337</v>
      </c>
      <c r="I121" s="36">
        <v>892.71666666666681</v>
      </c>
      <c r="J121" s="36">
        <v>901.93333333333339</v>
      </c>
      <c r="K121" s="31">
        <v>883.5</v>
      </c>
      <c r="L121" s="31">
        <v>863.4</v>
      </c>
      <c r="M121" s="31">
        <v>21.940860000000001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993.55</v>
      </c>
      <c r="D122" s="36">
        <v>989.23333333333323</v>
      </c>
      <c r="E122" s="36">
        <v>979.76666666666642</v>
      </c>
      <c r="F122" s="36">
        <v>965.98333333333323</v>
      </c>
      <c r="G122" s="36">
        <v>956.51666666666642</v>
      </c>
      <c r="H122" s="36">
        <v>1003.0166666666664</v>
      </c>
      <c r="I122" s="36">
        <v>1012.4833333333333</v>
      </c>
      <c r="J122" s="36">
        <v>1026.2666666666664</v>
      </c>
      <c r="K122" s="31">
        <v>998.7</v>
      </c>
      <c r="L122" s="31">
        <v>975.45</v>
      </c>
      <c r="M122" s="31">
        <v>22.927759999999999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468.05</v>
      </c>
      <c r="D123" s="36">
        <v>471.65000000000003</v>
      </c>
      <c r="E123" s="36">
        <v>463.35000000000008</v>
      </c>
      <c r="F123" s="36">
        <v>458.65000000000003</v>
      </c>
      <c r="G123" s="36">
        <v>450.35000000000008</v>
      </c>
      <c r="H123" s="36">
        <v>476.35000000000008</v>
      </c>
      <c r="I123" s="36">
        <v>484.65000000000003</v>
      </c>
      <c r="J123" s="36">
        <v>489.35000000000008</v>
      </c>
      <c r="K123" s="31">
        <v>479.95</v>
      </c>
      <c r="L123" s="31">
        <v>466.95</v>
      </c>
      <c r="M123" s="31">
        <v>10.77915</v>
      </c>
      <c r="N123" s="1"/>
      <c r="O123" s="1"/>
    </row>
    <row r="124" spans="1:15" ht="12.75" customHeight="1">
      <c r="A124" s="51">
        <v>115</v>
      </c>
      <c r="B124" s="53" t="s">
        <v>427</v>
      </c>
      <c r="C124" s="31">
        <v>1493.25</v>
      </c>
      <c r="D124" s="36">
        <v>1494.0833333333333</v>
      </c>
      <c r="E124" s="36">
        <v>1479.1666666666665</v>
      </c>
      <c r="F124" s="36">
        <v>1465.0833333333333</v>
      </c>
      <c r="G124" s="36">
        <v>1450.1666666666665</v>
      </c>
      <c r="H124" s="36">
        <v>1508.1666666666665</v>
      </c>
      <c r="I124" s="36">
        <v>1523.083333333333</v>
      </c>
      <c r="J124" s="36">
        <v>1537.1666666666665</v>
      </c>
      <c r="K124" s="31">
        <v>1509</v>
      </c>
      <c r="L124" s="31">
        <v>1480</v>
      </c>
      <c r="M124" s="31">
        <v>5.0062100000000003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1650.8</v>
      </c>
      <c r="D125" s="36">
        <v>1647.2833333333335</v>
      </c>
      <c r="E125" s="36">
        <v>1640.5666666666671</v>
      </c>
      <c r="F125" s="36">
        <v>1630.3333333333335</v>
      </c>
      <c r="G125" s="36">
        <v>1623.616666666667</v>
      </c>
      <c r="H125" s="36">
        <v>1657.5166666666671</v>
      </c>
      <c r="I125" s="36">
        <v>1664.2333333333338</v>
      </c>
      <c r="J125" s="36">
        <v>1674.4666666666672</v>
      </c>
      <c r="K125" s="31">
        <v>1654</v>
      </c>
      <c r="L125" s="31">
        <v>1637.05</v>
      </c>
      <c r="M125" s="31">
        <v>52.609000000000002</v>
      </c>
      <c r="N125" s="1"/>
      <c r="O125" s="1"/>
    </row>
    <row r="126" spans="1:15" ht="12.75" customHeight="1">
      <c r="A126" s="51">
        <v>117</v>
      </c>
      <c r="B126" s="53" t="s">
        <v>893</v>
      </c>
      <c r="C126" s="31">
        <v>158.44999999999999</v>
      </c>
      <c r="D126" s="36">
        <v>159.46666666666667</v>
      </c>
      <c r="E126" s="36">
        <v>156.23333333333335</v>
      </c>
      <c r="F126" s="36">
        <v>154.01666666666668</v>
      </c>
      <c r="G126" s="36">
        <v>150.78333333333336</v>
      </c>
      <c r="H126" s="36">
        <v>161.68333333333334</v>
      </c>
      <c r="I126" s="36">
        <v>164.91666666666663</v>
      </c>
      <c r="J126" s="36">
        <v>167.13333333333333</v>
      </c>
      <c r="K126" s="31">
        <v>162.69999999999999</v>
      </c>
      <c r="L126" s="31">
        <v>157.25</v>
      </c>
      <c r="M126" s="31">
        <v>29.762080000000001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4456.6499999999996</v>
      </c>
      <c r="D127" s="36">
        <v>4478.916666666667</v>
      </c>
      <c r="E127" s="36">
        <v>4414.2833333333338</v>
      </c>
      <c r="F127" s="36">
        <v>4371.916666666667</v>
      </c>
      <c r="G127" s="36">
        <v>4307.2833333333338</v>
      </c>
      <c r="H127" s="36">
        <v>4521.2833333333338</v>
      </c>
      <c r="I127" s="36">
        <v>4585.916666666667</v>
      </c>
      <c r="J127" s="36">
        <v>4628.2833333333338</v>
      </c>
      <c r="K127" s="31">
        <v>4543.55</v>
      </c>
      <c r="L127" s="31">
        <v>4436.55</v>
      </c>
      <c r="M127" s="31">
        <v>1.14696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631</v>
      </c>
      <c r="D128" s="36">
        <v>631.56666666666672</v>
      </c>
      <c r="E128" s="36">
        <v>622.48333333333346</v>
      </c>
      <c r="F128" s="36">
        <v>613.9666666666667</v>
      </c>
      <c r="G128" s="36">
        <v>604.88333333333344</v>
      </c>
      <c r="H128" s="36">
        <v>640.08333333333348</v>
      </c>
      <c r="I128" s="36">
        <v>649.16666666666674</v>
      </c>
      <c r="J128" s="36">
        <v>657.68333333333351</v>
      </c>
      <c r="K128" s="31">
        <v>640.65</v>
      </c>
      <c r="L128" s="31">
        <v>623.04999999999995</v>
      </c>
      <c r="M128" s="31">
        <v>25.521190000000001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4649.3</v>
      </c>
      <c r="D129" s="36">
        <v>4652.75</v>
      </c>
      <c r="E129" s="36">
        <v>4629.55</v>
      </c>
      <c r="F129" s="36">
        <v>4609.8</v>
      </c>
      <c r="G129" s="36">
        <v>4586.6000000000004</v>
      </c>
      <c r="H129" s="36">
        <v>4672.5</v>
      </c>
      <c r="I129" s="36">
        <v>4695.7000000000007</v>
      </c>
      <c r="J129" s="36">
        <v>4715.45</v>
      </c>
      <c r="K129" s="31">
        <v>4675.95</v>
      </c>
      <c r="L129" s="31">
        <v>4633</v>
      </c>
      <c r="M129" s="31">
        <v>2.4666399999999999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3411.3</v>
      </c>
      <c r="D130" s="36">
        <v>3393.9500000000003</v>
      </c>
      <c r="E130" s="36">
        <v>3370.5000000000005</v>
      </c>
      <c r="F130" s="36">
        <v>3329.7000000000003</v>
      </c>
      <c r="G130" s="36">
        <v>3306.2500000000005</v>
      </c>
      <c r="H130" s="36">
        <v>3434.7500000000005</v>
      </c>
      <c r="I130" s="36">
        <v>3458.2000000000003</v>
      </c>
      <c r="J130" s="36">
        <v>3499.0000000000005</v>
      </c>
      <c r="K130" s="31">
        <v>3417.4</v>
      </c>
      <c r="L130" s="31">
        <v>3353.15</v>
      </c>
      <c r="M130" s="31">
        <v>27.186820000000001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437.45</v>
      </c>
      <c r="D131" s="36">
        <v>436.13333333333338</v>
      </c>
      <c r="E131" s="36">
        <v>431.51666666666677</v>
      </c>
      <c r="F131" s="36">
        <v>425.58333333333337</v>
      </c>
      <c r="G131" s="36">
        <v>420.96666666666675</v>
      </c>
      <c r="H131" s="36">
        <v>442.06666666666678</v>
      </c>
      <c r="I131" s="36">
        <v>446.68333333333345</v>
      </c>
      <c r="J131" s="36">
        <v>452.61666666666679</v>
      </c>
      <c r="K131" s="31">
        <v>440.75</v>
      </c>
      <c r="L131" s="31">
        <v>430.2</v>
      </c>
      <c r="M131" s="31">
        <v>11.763479999999999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990</v>
      </c>
      <c r="D132" s="36">
        <v>973.96666666666658</v>
      </c>
      <c r="E132" s="36">
        <v>948.58333333333314</v>
      </c>
      <c r="F132" s="36">
        <v>907.16666666666652</v>
      </c>
      <c r="G132" s="36">
        <v>881.78333333333308</v>
      </c>
      <c r="H132" s="36">
        <v>1015.3833333333332</v>
      </c>
      <c r="I132" s="36">
        <v>1040.7666666666667</v>
      </c>
      <c r="J132" s="36">
        <v>1082.1833333333334</v>
      </c>
      <c r="K132" s="31">
        <v>999.35</v>
      </c>
      <c r="L132" s="31">
        <v>932.55</v>
      </c>
      <c r="M132" s="31">
        <v>76.373350000000002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1639.1</v>
      </c>
      <c r="D133" s="36">
        <v>1639.9333333333334</v>
      </c>
      <c r="E133" s="36">
        <v>1627.8666666666668</v>
      </c>
      <c r="F133" s="36">
        <v>1616.6333333333334</v>
      </c>
      <c r="G133" s="36">
        <v>1604.5666666666668</v>
      </c>
      <c r="H133" s="36">
        <v>1651.1666666666667</v>
      </c>
      <c r="I133" s="36">
        <v>1663.2333333333333</v>
      </c>
      <c r="J133" s="36">
        <v>1674.4666666666667</v>
      </c>
      <c r="K133" s="31">
        <v>1652</v>
      </c>
      <c r="L133" s="31">
        <v>1628.7</v>
      </c>
      <c r="M133" s="31">
        <v>5.5950100000000003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127445.45</v>
      </c>
      <c r="D134" s="36">
        <v>127765.78333333333</v>
      </c>
      <c r="E134" s="36">
        <v>126981.61666666665</v>
      </c>
      <c r="F134" s="36">
        <v>126517.78333333333</v>
      </c>
      <c r="G134" s="36">
        <v>125733.61666666665</v>
      </c>
      <c r="H134" s="36">
        <v>128229.61666666665</v>
      </c>
      <c r="I134" s="36">
        <v>129013.78333333334</v>
      </c>
      <c r="J134" s="36">
        <v>129477.61666666665</v>
      </c>
      <c r="K134" s="31">
        <v>128549.95</v>
      </c>
      <c r="L134" s="31">
        <v>127301.95</v>
      </c>
      <c r="M134" s="31">
        <v>6.132E-2</v>
      </c>
      <c r="N134" s="1"/>
      <c r="O134" s="1"/>
    </row>
    <row r="135" spans="1:15" ht="12.75" customHeight="1">
      <c r="A135" s="51">
        <v>126</v>
      </c>
      <c r="B135" s="53" t="s">
        <v>442</v>
      </c>
      <c r="C135" s="31">
        <v>1189.45</v>
      </c>
      <c r="D135" s="36">
        <v>1179.4833333333333</v>
      </c>
      <c r="E135" s="36">
        <v>1153.9666666666667</v>
      </c>
      <c r="F135" s="36">
        <v>1118.4833333333333</v>
      </c>
      <c r="G135" s="36">
        <v>1092.9666666666667</v>
      </c>
      <c r="H135" s="36">
        <v>1214.9666666666667</v>
      </c>
      <c r="I135" s="36">
        <v>1240.4833333333336</v>
      </c>
      <c r="J135" s="36">
        <v>1275.9666666666667</v>
      </c>
      <c r="K135" s="31">
        <v>1205</v>
      </c>
      <c r="L135" s="31">
        <v>1144</v>
      </c>
      <c r="M135" s="31">
        <v>9.0024599999999992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266.89999999999998</v>
      </c>
      <c r="D136" s="36">
        <v>265.73333333333335</v>
      </c>
      <c r="E136" s="36">
        <v>263.7166666666667</v>
      </c>
      <c r="F136" s="36">
        <v>260.53333333333336</v>
      </c>
      <c r="G136" s="36">
        <v>258.51666666666671</v>
      </c>
      <c r="H136" s="36">
        <v>268.91666666666669</v>
      </c>
      <c r="I136" s="36">
        <v>270.93333333333334</v>
      </c>
      <c r="J136" s="36">
        <v>274.11666666666667</v>
      </c>
      <c r="K136" s="31">
        <v>267.75</v>
      </c>
      <c r="L136" s="31">
        <v>262.55</v>
      </c>
      <c r="M136" s="31">
        <v>45.090130000000002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2302.3000000000002</v>
      </c>
      <c r="D137" s="36">
        <v>2291.8166666666671</v>
      </c>
      <c r="E137" s="36">
        <v>2266.483333333334</v>
      </c>
      <c r="F137" s="36">
        <v>2230.666666666667</v>
      </c>
      <c r="G137" s="36">
        <v>2205.3333333333339</v>
      </c>
      <c r="H137" s="36">
        <v>2327.6333333333341</v>
      </c>
      <c r="I137" s="36">
        <v>2352.9666666666672</v>
      </c>
      <c r="J137" s="36">
        <v>2388.7833333333342</v>
      </c>
      <c r="K137" s="31">
        <v>2317.15</v>
      </c>
      <c r="L137" s="31">
        <v>2256</v>
      </c>
      <c r="M137" s="31">
        <v>25.690840000000001</v>
      </c>
      <c r="N137" s="1"/>
      <c r="O137" s="1"/>
    </row>
    <row r="138" spans="1:15" ht="12.75" customHeight="1">
      <c r="A138" s="51">
        <v>129</v>
      </c>
      <c r="B138" s="53" t="s">
        <v>834</v>
      </c>
      <c r="C138" s="31">
        <v>2190.75</v>
      </c>
      <c r="D138" s="36">
        <v>2218</v>
      </c>
      <c r="E138" s="36">
        <v>2153</v>
      </c>
      <c r="F138" s="36">
        <v>2115.25</v>
      </c>
      <c r="G138" s="36">
        <v>2050.25</v>
      </c>
      <c r="H138" s="36">
        <v>2255.75</v>
      </c>
      <c r="I138" s="36">
        <v>2320.75</v>
      </c>
      <c r="J138" s="36">
        <v>2358.5</v>
      </c>
      <c r="K138" s="31">
        <v>2283</v>
      </c>
      <c r="L138" s="31">
        <v>2180.25</v>
      </c>
      <c r="M138" s="31">
        <v>8.4911700000000003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591.6</v>
      </c>
      <c r="D139" s="36">
        <v>593.63333333333333</v>
      </c>
      <c r="E139" s="36">
        <v>584.11666666666667</v>
      </c>
      <c r="F139" s="36">
        <v>576.63333333333333</v>
      </c>
      <c r="G139" s="36">
        <v>567.11666666666667</v>
      </c>
      <c r="H139" s="36">
        <v>601.11666666666667</v>
      </c>
      <c r="I139" s="36">
        <v>610.63333333333333</v>
      </c>
      <c r="J139" s="36">
        <v>618.11666666666667</v>
      </c>
      <c r="K139" s="31">
        <v>603.15</v>
      </c>
      <c r="L139" s="31">
        <v>586.15</v>
      </c>
      <c r="M139" s="31">
        <v>12.57277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12767.3</v>
      </c>
      <c r="D140" s="36">
        <v>12779.9</v>
      </c>
      <c r="E140" s="36">
        <v>12687.4</v>
      </c>
      <c r="F140" s="36">
        <v>12607.5</v>
      </c>
      <c r="G140" s="36">
        <v>12515</v>
      </c>
      <c r="H140" s="36">
        <v>12859.8</v>
      </c>
      <c r="I140" s="36">
        <v>12952.3</v>
      </c>
      <c r="J140" s="36">
        <v>13032.199999999999</v>
      </c>
      <c r="K140" s="31">
        <v>12872.4</v>
      </c>
      <c r="L140" s="31">
        <v>12700</v>
      </c>
      <c r="M140" s="31">
        <v>2.3203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1000.5</v>
      </c>
      <c r="D141" s="36">
        <v>993.73333333333323</v>
      </c>
      <c r="E141" s="36">
        <v>984.76666666666642</v>
      </c>
      <c r="F141" s="36">
        <v>969.03333333333319</v>
      </c>
      <c r="G141" s="36">
        <v>960.06666666666638</v>
      </c>
      <c r="H141" s="36">
        <v>1009.4666666666665</v>
      </c>
      <c r="I141" s="36">
        <v>1018.4333333333334</v>
      </c>
      <c r="J141" s="36">
        <v>1034.1666666666665</v>
      </c>
      <c r="K141" s="31">
        <v>1002.7</v>
      </c>
      <c r="L141" s="31">
        <v>978</v>
      </c>
      <c r="M141" s="31">
        <v>9.4218100000000007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829.5</v>
      </c>
      <c r="D142" s="36">
        <v>828.51666666666677</v>
      </c>
      <c r="E142" s="36">
        <v>815.23333333333358</v>
      </c>
      <c r="F142" s="36">
        <v>800.96666666666681</v>
      </c>
      <c r="G142" s="36">
        <v>787.68333333333362</v>
      </c>
      <c r="H142" s="36">
        <v>842.78333333333353</v>
      </c>
      <c r="I142" s="36">
        <v>856.06666666666661</v>
      </c>
      <c r="J142" s="36">
        <v>870.33333333333348</v>
      </c>
      <c r="K142" s="31">
        <v>841.8</v>
      </c>
      <c r="L142" s="31">
        <v>814.25</v>
      </c>
      <c r="M142" s="31">
        <v>12.09042</v>
      </c>
      <c r="N142" s="1"/>
      <c r="O142" s="1"/>
    </row>
    <row r="143" spans="1:15" ht="12.75" customHeight="1">
      <c r="A143" s="51">
        <v>134</v>
      </c>
      <c r="B143" s="53" t="s">
        <v>447</v>
      </c>
      <c r="C143" s="31">
        <v>2392.1</v>
      </c>
      <c r="D143" s="36">
        <v>2369.7000000000003</v>
      </c>
      <c r="E143" s="36">
        <v>2327.4000000000005</v>
      </c>
      <c r="F143" s="36">
        <v>2262.7000000000003</v>
      </c>
      <c r="G143" s="36">
        <v>2220.4000000000005</v>
      </c>
      <c r="H143" s="36">
        <v>2434.4000000000005</v>
      </c>
      <c r="I143" s="36">
        <v>2476.7000000000007</v>
      </c>
      <c r="J143" s="36">
        <v>2541.4000000000005</v>
      </c>
      <c r="K143" s="31">
        <v>2412</v>
      </c>
      <c r="L143" s="31">
        <v>2305</v>
      </c>
      <c r="M143" s="31">
        <v>25.437729999999998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68.650000000000006</v>
      </c>
      <c r="D144" s="36">
        <v>68.63333333333334</v>
      </c>
      <c r="E144" s="36">
        <v>68.116666666666674</v>
      </c>
      <c r="F144" s="36">
        <v>67.583333333333329</v>
      </c>
      <c r="G144" s="36">
        <v>67.066666666666663</v>
      </c>
      <c r="H144" s="36">
        <v>69.166666666666686</v>
      </c>
      <c r="I144" s="36">
        <v>69.683333333333366</v>
      </c>
      <c r="J144" s="36">
        <v>70.216666666666697</v>
      </c>
      <c r="K144" s="31">
        <v>69.150000000000006</v>
      </c>
      <c r="L144" s="31">
        <v>68.099999999999994</v>
      </c>
      <c r="M144" s="31">
        <v>27.694019999999998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2274.35</v>
      </c>
      <c r="D145" s="36">
        <v>2289.1333333333337</v>
      </c>
      <c r="E145" s="36">
        <v>2255.2666666666673</v>
      </c>
      <c r="F145" s="36">
        <v>2236.1833333333338</v>
      </c>
      <c r="G145" s="36">
        <v>2202.3166666666675</v>
      </c>
      <c r="H145" s="36">
        <v>2308.2166666666672</v>
      </c>
      <c r="I145" s="36">
        <v>2342.083333333333</v>
      </c>
      <c r="J145" s="36">
        <v>2361.166666666667</v>
      </c>
      <c r="K145" s="31">
        <v>2323</v>
      </c>
      <c r="L145" s="31">
        <v>2270.0500000000002</v>
      </c>
      <c r="M145" s="31">
        <v>2.9904500000000001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1671.5</v>
      </c>
      <c r="D146" s="36">
        <v>1674.5666666666666</v>
      </c>
      <c r="E146" s="36">
        <v>1659.4333333333332</v>
      </c>
      <c r="F146" s="36">
        <v>1647.3666666666666</v>
      </c>
      <c r="G146" s="36">
        <v>1632.2333333333331</v>
      </c>
      <c r="H146" s="36">
        <v>1686.6333333333332</v>
      </c>
      <c r="I146" s="36">
        <v>1701.7666666666664</v>
      </c>
      <c r="J146" s="36">
        <v>1713.8333333333333</v>
      </c>
      <c r="K146" s="31">
        <v>1689.7</v>
      </c>
      <c r="L146" s="31">
        <v>1662.5</v>
      </c>
      <c r="M146" s="31">
        <v>3.6154700000000002</v>
      </c>
      <c r="N146" s="1"/>
      <c r="O146" s="1"/>
    </row>
    <row r="147" spans="1:15" ht="12.75" customHeight="1">
      <c r="A147" s="51">
        <v>138</v>
      </c>
      <c r="B147" s="53" t="s">
        <v>454</v>
      </c>
      <c r="C147" s="31">
        <v>97.4</v>
      </c>
      <c r="D147" s="36">
        <v>98.216666666666654</v>
      </c>
      <c r="E147" s="36">
        <v>96.033333333333303</v>
      </c>
      <c r="F147" s="36">
        <v>94.666666666666643</v>
      </c>
      <c r="G147" s="36">
        <v>92.483333333333292</v>
      </c>
      <c r="H147" s="36">
        <v>99.583333333333314</v>
      </c>
      <c r="I147" s="36">
        <v>101.76666666666668</v>
      </c>
      <c r="J147" s="36">
        <v>103.13333333333333</v>
      </c>
      <c r="K147" s="31">
        <v>100.4</v>
      </c>
      <c r="L147" s="31">
        <v>96.85</v>
      </c>
      <c r="M147" s="31">
        <v>841.17827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267.3</v>
      </c>
      <c r="D148" s="36">
        <v>267.31666666666666</v>
      </c>
      <c r="E148" s="36">
        <v>265.18333333333334</v>
      </c>
      <c r="F148" s="36">
        <v>263.06666666666666</v>
      </c>
      <c r="G148" s="36">
        <v>260.93333333333334</v>
      </c>
      <c r="H148" s="36">
        <v>269.43333333333334</v>
      </c>
      <c r="I148" s="36">
        <v>271.56666666666666</v>
      </c>
      <c r="J148" s="36">
        <v>273.68333333333334</v>
      </c>
      <c r="K148" s="31">
        <v>269.45</v>
      </c>
      <c r="L148" s="31">
        <v>265.2</v>
      </c>
      <c r="M148" s="31">
        <v>85.773480000000006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361.35</v>
      </c>
      <c r="D149" s="36">
        <v>360.5</v>
      </c>
      <c r="E149" s="36">
        <v>357.5</v>
      </c>
      <c r="F149" s="36">
        <v>353.65</v>
      </c>
      <c r="G149" s="36">
        <v>350.65</v>
      </c>
      <c r="H149" s="36">
        <v>364.35</v>
      </c>
      <c r="I149" s="36">
        <v>367.35</v>
      </c>
      <c r="J149" s="36">
        <v>371.20000000000005</v>
      </c>
      <c r="K149" s="31">
        <v>363.5</v>
      </c>
      <c r="L149" s="31">
        <v>356.65</v>
      </c>
      <c r="M149" s="31">
        <v>85.381829999999994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3324.2</v>
      </c>
      <c r="D150" s="36">
        <v>3361.0666666666671</v>
      </c>
      <c r="E150" s="36">
        <v>3264.1333333333341</v>
      </c>
      <c r="F150" s="36">
        <v>3204.0666666666671</v>
      </c>
      <c r="G150" s="36">
        <v>3107.1333333333341</v>
      </c>
      <c r="H150" s="36">
        <v>3421.1333333333341</v>
      </c>
      <c r="I150" s="36">
        <v>3518.0666666666675</v>
      </c>
      <c r="J150" s="36">
        <v>3578.1333333333341</v>
      </c>
      <c r="K150" s="31">
        <v>3458</v>
      </c>
      <c r="L150" s="31">
        <v>3301</v>
      </c>
      <c r="M150" s="31">
        <v>5.7423299999999999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2465</v>
      </c>
      <c r="D151" s="36">
        <v>2474.6666666666665</v>
      </c>
      <c r="E151" s="36">
        <v>2450.333333333333</v>
      </c>
      <c r="F151" s="36">
        <v>2435.6666666666665</v>
      </c>
      <c r="G151" s="36">
        <v>2411.333333333333</v>
      </c>
      <c r="H151" s="36">
        <v>2489.333333333333</v>
      </c>
      <c r="I151" s="36">
        <v>2513.6666666666661</v>
      </c>
      <c r="J151" s="36">
        <v>2528.333333333333</v>
      </c>
      <c r="K151" s="31">
        <v>2499</v>
      </c>
      <c r="L151" s="31">
        <v>2460</v>
      </c>
      <c r="M151" s="31">
        <v>4.3440599999999998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1574.15</v>
      </c>
      <c r="D152" s="36">
        <v>1580.1833333333332</v>
      </c>
      <c r="E152" s="36">
        <v>1531.3166666666664</v>
      </c>
      <c r="F152" s="36">
        <v>1488.4833333333331</v>
      </c>
      <c r="G152" s="36">
        <v>1439.6166666666663</v>
      </c>
      <c r="H152" s="36">
        <v>1623.0166666666664</v>
      </c>
      <c r="I152" s="36">
        <v>1671.8833333333332</v>
      </c>
      <c r="J152" s="36">
        <v>1714.7166666666665</v>
      </c>
      <c r="K152" s="31">
        <v>1629.05</v>
      </c>
      <c r="L152" s="31">
        <v>1537.35</v>
      </c>
      <c r="M152" s="31">
        <v>53.74933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273.45</v>
      </c>
      <c r="D153" s="36">
        <v>273.98333333333335</v>
      </c>
      <c r="E153" s="36">
        <v>271.9666666666667</v>
      </c>
      <c r="F153" s="36">
        <v>270.48333333333335</v>
      </c>
      <c r="G153" s="36">
        <v>268.4666666666667</v>
      </c>
      <c r="H153" s="36">
        <v>275.4666666666667</v>
      </c>
      <c r="I153" s="36">
        <v>277.48333333333335</v>
      </c>
      <c r="J153" s="36">
        <v>278.9666666666667</v>
      </c>
      <c r="K153" s="31">
        <v>276</v>
      </c>
      <c r="L153" s="31">
        <v>272.5</v>
      </c>
      <c r="M153" s="31">
        <v>63.686619999999998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633.1</v>
      </c>
      <c r="D154" s="36">
        <v>629.45000000000005</v>
      </c>
      <c r="E154" s="36">
        <v>621.10000000000014</v>
      </c>
      <c r="F154" s="36">
        <v>609.10000000000014</v>
      </c>
      <c r="G154" s="36">
        <v>600.75000000000023</v>
      </c>
      <c r="H154" s="36">
        <v>641.45000000000005</v>
      </c>
      <c r="I154" s="36">
        <v>649.79999999999995</v>
      </c>
      <c r="J154" s="36">
        <v>661.8</v>
      </c>
      <c r="K154" s="31">
        <v>637.79999999999995</v>
      </c>
      <c r="L154" s="31">
        <v>617.45000000000005</v>
      </c>
      <c r="M154" s="31">
        <v>41.99091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343.25</v>
      </c>
      <c r="D155" s="36">
        <v>340.9</v>
      </c>
      <c r="E155" s="36">
        <v>333.99999999999994</v>
      </c>
      <c r="F155" s="36">
        <v>324.74999999999994</v>
      </c>
      <c r="G155" s="36">
        <v>317.84999999999991</v>
      </c>
      <c r="H155" s="36">
        <v>350.15</v>
      </c>
      <c r="I155" s="36">
        <v>357.05000000000007</v>
      </c>
      <c r="J155" s="36">
        <v>366.3</v>
      </c>
      <c r="K155" s="31">
        <v>347.8</v>
      </c>
      <c r="L155" s="31">
        <v>331.65</v>
      </c>
      <c r="M155" s="31">
        <v>20.039439999999999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1271.6500000000001</v>
      </c>
      <c r="D156" s="36">
        <v>1269.9166666666667</v>
      </c>
      <c r="E156" s="36">
        <v>1234.7333333333336</v>
      </c>
      <c r="F156" s="36">
        <v>1197.8166666666668</v>
      </c>
      <c r="G156" s="36">
        <v>1162.6333333333337</v>
      </c>
      <c r="H156" s="36">
        <v>1306.8333333333335</v>
      </c>
      <c r="I156" s="36">
        <v>1342.0166666666664</v>
      </c>
      <c r="J156" s="36">
        <v>1378.9333333333334</v>
      </c>
      <c r="K156" s="31">
        <v>1305.0999999999999</v>
      </c>
      <c r="L156" s="31">
        <v>1233</v>
      </c>
      <c r="M156" s="31">
        <v>28.232970000000002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3664.4</v>
      </c>
      <c r="D157" s="36">
        <v>3673.3666666666668</v>
      </c>
      <c r="E157" s="36">
        <v>3596.8333333333335</v>
      </c>
      <c r="F157" s="36">
        <v>3529.2666666666669</v>
      </c>
      <c r="G157" s="36">
        <v>3452.7333333333336</v>
      </c>
      <c r="H157" s="36">
        <v>3740.9333333333334</v>
      </c>
      <c r="I157" s="36">
        <v>3817.4666666666662</v>
      </c>
      <c r="J157" s="36">
        <v>3885.0333333333333</v>
      </c>
      <c r="K157" s="31">
        <v>3749.9</v>
      </c>
      <c r="L157" s="31">
        <v>3605.8</v>
      </c>
      <c r="M157" s="31">
        <v>3.9275699999999998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35010.550000000003</v>
      </c>
      <c r="D158" s="36">
        <v>35060.9</v>
      </c>
      <c r="E158" s="36">
        <v>34721.800000000003</v>
      </c>
      <c r="F158" s="36">
        <v>34433.050000000003</v>
      </c>
      <c r="G158" s="36">
        <v>34093.950000000004</v>
      </c>
      <c r="H158" s="36">
        <v>35349.65</v>
      </c>
      <c r="I158" s="36">
        <v>35688.749999999993</v>
      </c>
      <c r="J158" s="36">
        <v>35977.5</v>
      </c>
      <c r="K158" s="31">
        <v>35400</v>
      </c>
      <c r="L158" s="31">
        <v>34772.15</v>
      </c>
      <c r="M158" s="31">
        <v>7.0379999999999998E-2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1378.7</v>
      </c>
      <c r="D159" s="36">
        <v>1366.8999999999999</v>
      </c>
      <c r="E159" s="36">
        <v>1343.7999999999997</v>
      </c>
      <c r="F159" s="36">
        <v>1308.8999999999999</v>
      </c>
      <c r="G159" s="36">
        <v>1285.7999999999997</v>
      </c>
      <c r="H159" s="36">
        <v>1401.7999999999997</v>
      </c>
      <c r="I159" s="36">
        <v>1424.8999999999996</v>
      </c>
      <c r="J159" s="36">
        <v>1459.7999999999997</v>
      </c>
      <c r="K159" s="31">
        <v>1390</v>
      </c>
      <c r="L159" s="31">
        <v>1332</v>
      </c>
      <c r="M159" s="31">
        <v>7.5618400000000001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3481.45</v>
      </c>
      <c r="D160" s="36">
        <v>3461.4833333333336</v>
      </c>
      <c r="E160" s="36">
        <v>3432.9666666666672</v>
      </c>
      <c r="F160" s="36">
        <v>3384.4833333333336</v>
      </c>
      <c r="G160" s="36">
        <v>3355.9666666666672</v>
      </c>
      <c r="H160" s="36">
        <v>3509.9666666666672</v>
      </c>
      <c r="I160" s="36">
        <v>3538.4833333333336</v>
      </c>
      <c r="J160" s="36">
        <v>3586.9666666666672</v>
      </c>
      <c r="K160" s="31">
        <v>3490</v>
      </c>
      <c r="L160" s="31">
        <v>3413</v>
      </c>
      <c r="M160" s="31">
        <v>6.9424999999999999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307.2</v>
      </c>
      <c r="D161" s="36">
        <v>306.43333333333334</v>
      </c>
      <c r="E161" s="36">
        <v>303.86666666666667</v>
      </c>
      <c r="F161" s="36">
        <v>300.53333333333336</v>
      </c>
      <c r="G161" s="36">
        <v>297.9666666666667</v>
      </c>
      <c r="H161" s="36">
        <v>309.76666666666665</v>
      </c>
      <c r="I161" s="36">
        <v>312.33333333333337</v>
      </c>
      <c r="J161" s="36">
        <v>315.66666666666663</v>
      </c>
      <c r="K161" s="31">
        <v>309</v>
      </c>
      <c r="L161" s="31">
        <v>303.10000000000002</v>
      </c>
      <c r="M161" s="31">
        <v>31.964829999999999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2987.45</v>
      </c>
      <c r="D162" s="36">
        <v>2981.15</v>
      </c>
      <c r="E162" s="36">
        <v>2961.3</v>
      </c>
      <c r="F162" s="36">
        <v>2935.15</v>
      </c>
      <c r="G162" s="36">
        <v>2915.3</v>
      </c>
      <c r="H162" s="36">
        <v>3007.3</v>
      </c>
      <c r="I162" s="36">
        <v>3027.1499999999996</v>
      </c>
      <c r="J162" s="36">
        <v>3053.3</v>
      </c>
      <c r="K162" s="31">
        <v>3001</v>
      </c>
      <c r="L162" s="31">
        <v>2955</v>
      </c>
      <c r="M162" s="31">
        <v>3.2729400000000002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825.2</v>
      </c>
      <c r="D163" s="36">
        <v>829.0333333333333</v>
      </c>
      <c r="E163" s="36">
        <v>818.16666666666663</v>
      </c>
      <c r="F163" s="36">
        <v>811.13333333333333</v>
      </c>
      <c r="G163" s="36">
        <v>800.26666666666665</v>
      </c>
      <c r="H163" s="36">
        <v>836.06666666666661</v>
      </c>
      <c r="I163" s="36">
        <v>846.93333333333339</v>
      </c>
      <c r="J163" s="36">
        <v>853.96666666666658</v>
      </c>
      <c r="K163" s="31">
        <v>839.9</v>
      </c>
      <c r="L163" s="31">
        <v>822</v>
      </c>
      <c r="M163" s="31">
        <v>5.1937300000000004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6466.9</v>
      </c>
      <c r="D164" s="36">
        <v>6428.6499999999987</v>
      </c>
      <c r="E164" s="36">
        <v>6322.5999999999976</v>
      </c>
      <c r="F164" s="36">
        <v>6178.2999999999993</v>
      </c>
      <c r="G164" s="36">
        <v>6072.2499999999982</v>
      </c>
      <c r="H164" s="36">
        <v>6572.9499999999971</v>
      </c>
      <c r="I164" s="36">
        <v>6678.9999999999982</v>
      </c>
      <c r="J164" s="36">
        <v>6823.2999999999965</v>
      </c>
      <c r="K164" s="31">
        <v>6534.7</v>
      </c>
      <c r="L164" s="31">
        <v>6284.35</v>
      </c>
      <c r="M164" s="31">
        <v>6.7142400000000002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465.95</v>
      </c>
      <c r="D165" s="36">
        <v>468.3</v>
      </c>
      <c r="E165" s="36">
        <v>462.05</v>
      </c>
      <c r="F165" s="36">
        <v>458.15</v>
      </c>
      <c r="G165" s="36">
        <v>451.9</v>
      </c>
      <c r="H165" s="36">
        <v>472.20000000000005</v>
      </c>
      <c r="I165" s="36">
        <v>478.45000000000005</v>
      </c>
      <c r="J165" s="36">
        <v>482.35000000000008</v>
      </c>
      <c r="K165" s="31">
        <v>474.55</v>
      </c>
      <c r="L165" s="31">
        <v>464.4</v>
      </c>
      <c r="M165" s="31">
        <v>7.4261900000000001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436.55</v>
      </c>
      <c r="D166" s="36">
        <v>433.55</v>
      </c>
      <c r="E166" s="36">
        <v>425.70000000000005</v>
      </c>
      <c r="F166" s="36">
        <v>414.85</v>
      </c>
      <c r="G166" s="36">
        <v>407.00000000000006</v>
      </c>
      <c r="H166" s="36">
        <v>444.40000000000003</v>
      </c>
      <c r="I166" s="36">
        <v>452.25000000000006</v>
      </c>
      <c r="J166" s="36">
        <v>463.1</v>
      </c>
      <c r="K166" s="31">
        <v>441.4</v>
      </c>
      <c r="L166" s="31">
        <v>422.7</v>
      </c>
      <c r="M166" s="31">
        <v>293.19985000000003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314.85000000000002</v>
      </c>
      <c r="D167" s="36">
        <v>313.33333333333337</v>
      </c>
      <c r="E167" s="36">
        <v>310.36666666666673</v>
      </c>
      <c r="F167" s="36">
        <v>305.88333333333338</v>
      </c>
      <c r="G167" s="36">
        <v>302.91666666666674</v>
      </c>
      <c r="H167" s="36">
        <v>317.81666666666672</v>
      </c>
      <c r="I167" s="36">
        <v>320.78333333333342</v>
      </c>
      <c r="J167" s="36">
        <v>325.26666666666671</v>
      </c>
      <c r="K167" s="31">
        <v>316.3</v>
      </c>
      <c r="L167" s="31">
        <v>308.85000000000002</v>
      </c>
      <c r="M167" s="31">
        <v>113.97656000000001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1545.05</v>
      </c>
      <c r="D168" s="36">
        <v>1527.3666666666668</v>
      </c>
      <c r="E168" s="36">
        <v>1497.7333333333336</v>
      </c>
      <c r="F168" s="36">
        <v>1450.4166666666667</v>
      </c>
      <c r="G168" s="36">
        <v>1420.7833333333335</v>
      </c>
      <c r="H168" s="36">
        <v>1574.6833333333336</v>
      </c>
      <c r="I168" s="36">
        <v>1604.3166666666668</v>
      </c>
      <c r="J168" s="36">
        <v>1651.6333333333337</v>
      </c>
      <c r="K168" s="31">
        <v>1557</v>
      </c>
      <c r="L168" s="31">
        <v>1480.05</v>
      </c>
      <c r="M168" s="31">
        <v>10.72564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15784.45</v>
      </c>
      <c r="D169" s="36">
        <v>15762.933333333334</v>
      </c>
      <c r="E169" s="36">
        <v>15685.166666666668</v>
      </c>
      <c r="F169" s="36">
        <v>15585.883333333333</v>
      </c>
      <c r="G169" s="36">
        <v>15508.116666666667</v>
      </c>
      <c r="H169" s="36">
        <v>15862.216666666669</v>
      </c>
      <c r="I169" s="36">
        <v>15939.983333333335</v>
      </c>
      <c r="J169" s="36">
        <v>16039.26666666667</v>
      </c>
      <c r="K169" s="31">
        <v>15840.7</v>
      </c>
      <c r="L169" s="31">
        <v>15663.65</v>
      </c>
      <c r="M169" s="31">
        <v>1.866E-2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124.3</v>
      </c>
      <c r="D170" s="36">
        <v>125.35000000000001</v>
      </c>
      <c r="E170" s="36">
        <v>122.95000000000002</v>
      </c>
      <c r="F170" s="36">
        <v>121.60000000000001</v>
      </c>
      <c r="G170" s="36">
        <v>119.20000000000002</v>
      </c>
      <c r="H170" s="36">
        <v>126.70000000000002</v>
      </c>
      <c r="I170" s="36">
        <v>129.10000000000002</v>
      </c>
      <c r="J170" s="36">
        <v>130.45000000000002</v>
      </c>
      <c r="K170" s="31">
        <v>127.75</v>
      </c>
      <c r="L170" s="31">
        <v>124</v>
      </c>
      <c r="M170" s="31">
        <v>472.53149000000002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528.70000000000005</v>
      </c>
      <c r="D171" s="36">
        <v>528.80000000000007</v>
      </c>
      <c r="E171" s="36">
        <v>521.90000000000009</v>
      </c>
      <c r="F171" s="36">
        <v>515.1</v>
      </c>
      <c r="G171" s="36">
        <v>508.20000000000005</v>
      </c>
      <c r="H171" s="36">
        <v>535.60000000000014</v>
      </c>
      <c r="I171" s="36">
        <v>542.5</v>
      </c>
      <c r="J171" s="36">
        <v>549.30000000000018</v>
      </c>
      <c r="K171" s="31">
        <v>535.70000000000005</v>
      </c>
      <c r="L171" s="31">
        <v>522</v>
      </c>
      <c r="M171" s="31">
        <v>143.66755000000001</v>
      </c>
      <c r="N171" s="1"/>
      <c r="O171" s="1"/>
    </row>
    <row r="172" spans="1:15" ht="12.75" customHeight="1">
      <c r="A172" s="51">
        <v>163</v>
      </c>
      <c r="B172" s="53" t="s">
        <v>478</v>
      </c>
      <c r="C172" s="31">
        <v>275.60000000000002</v>
      </c>
      <c r="D172" s="36">
        <v>275</v>
      </c>
      <c r="E172" s="36">
        <v>272</v>
      </c>
      <c r="F172" s="36">
        <v>268.39999999999998</v>
      </c>
      <c r="G172" s="36">
        <v>265.39999999999998</v>
      </c>
      <c r="H172" s="36">
        <v>278.60000000000002</v>
      </c>
      <c r="I172" s="36">
        <v>281.60000000000002</v>
      </c>
      <c r="J172" s="36">
        <v>285.20000000000005</v>
      </c>
      <c r="K172" s="31">
        <v>278</v>
      </c>
      <c r="L172" s="31">
        <v>271.39999999999998</v>
      </c>
      <c r="M172" s="31">
        <v>88.779200000000003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2832.55</v>
      </c>
      <c r="D173" s="36">
        <v>2839.5166666666664</v>
      </c>
      <c r="E173" s="36">
        <v>2819.083333333333</v>
      </c>
      <c r="F173" s="36">
        <v>2805.6166666666668</v>
      </c>
      <c r="G173" s="36">
        <v>2785.1833333333334</v>
      </c>
      <c r="H173" s="36">
        <v>2852.9833333333327</v>
      </c>
      <c r="I173" s="36">
        <v>2873.4166666666661</v>
      </c>
      <c r="J173" s="36">
        <v>2886.8833333333323</v>
      </c>
      <c r="K173" s="31">
        <v>2859.95</v>
      </c>
      <c r="L173" s="31">
        <v>2826.05</v>
      </c>
      <c r="M173" s="31">
        <v>25.232669999999999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713.45</v>
      </c>
      <c r="D174" s="36">
        <v>716.38333333333333</v>
      </c>
      <c r="E174" s="36">
        <v>709.66666666666663</v>
      </c>
      <c r="F174" s="36">
        <v>705.88333333333333</v>
      </c>
      <c r="G174" s="36">
        <v>699.16666666666663</v>
      </c>
      <c r="H174" s="36">
        <v>720.16666666666663</v>
      </c>
      <c r="I174" s="36">
        <v>726.88333333333333</v>
      </c>
      <c r="J174" s="36">
        <v>730.66666666666663</v>
      </c>
      <c r="K174" s="31">
        <v>723.1</v>
      </c>
      <c r="L174" s="31">
        <v>712.6</v>
      </c>
      <c r="M174" s="31">
        <v>5.9659700000000004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1430.1</v>
      </c>
      <c r="D175" s="36">
        <v>1433.2333333333333</v>
      </c>
      <c r="E175" s="36">
        <v>1422.6166666666668</v>
      </c>
      <c r="F175" s="36">
        <v>1415.1333333333334</v>
      </c>
      <c r="G175" s="36">
        <v>1404.5166666666669</v>
      </c>
      <c r="H175" s="36">
        <v>1440.7166666666667</v>
      </c>
      <c r="I175" s="36">
        <v>1451.333333333333</v>
      </c>
      <c r="J175" s="36">
        <v>1458.8166666666666</v>
      </c>
      <c r="K175" s="31">
        <v>1443.85</v>
      </c>
      <c r="L175" s="31">
        <v>1425.75</v>
      </c>
      <c r="M175" s="31">
        <v>2.5464600000000002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2288.1999999999998</v>
      </c>
      <c r="D176" s="36">
        <v>2296.4333333333329</v>
      </c>
      <c r="E176" s="36">
        <v>2273.8666666666659</v>
      </c>
      <c r="F176" s="36">
        <v>2259.5333333333328</v>
      </c>
      <c r="G176" s="36">
        <v>2236.9666666666658</v>
      </c>
      <c r="H176" s="36">
        <v>2310.766666666666</v>
      </c>
      <c r="I176" s="36">
        <v>2333.3333333333326</v>
      </c>
      <c r="J176" s="36">
        <v>2347.6666666666661</v>
      </c>
      <c r="K176" s="31">
        <v>2319</v>
      </c>
      <c r="L176" s="31">
        <v>2282.1</v>
      </c>
      <c r="M176" s="31">
        <v>6.80715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126.35</v>
      </c>
      <c r="D177" s="36">
        <v>126.66666666666667</v>
      </c>
      <c r="E177" s="36">
        <v>125.03333333333333</v>
      </c>
      <c r="F177" s="36">
        <v>123.71666666666665</v>
      </c>
      <c r="G177" s="36">
        <v>122.08333333333331</v>
      </c>
      <c r="H177" s="36">
        <v>127.98333333333335</v>
      </c>
      <c r="I177" s="36">
        <v>129.6166666666667</v>
      </c>
      <c r="J177" s="36">
        <v>130.93333333333337</v>
      </c>
      <c r="K177" s="31">
        <v>128.30000000000001</v>
      </c>
      <c r="L177" s="31">
        <v>125.35</v>
      </c>
      <c r="M177" s="31">
        <v>82.930589999999995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25819.65</v>
      </c>
      <c r="D178" s="36">
        <v>26096.766666666666</v>
      </c>
      <c r="E178" s="36">
        <v>25368.683333333334</v>
      </c>
      <c r="F178" s="36">
        <v>24917.716666666667</v>
      </c>
      <c r="G178" s="36">
        <v>24189.633333333335</v>
      </c>
      <c r="H178" s="36">
        <v>26547.733333333334</v>
      </c>
      <c r="I178" s="36">
        <v>27275.816666666669</v>
      </c>
      <c r="J178" s="36">
        <v>27726.783333333333</v>
      </c>
      <c r="K178" s="31">
        <v>26824.85</v>
      </c>
      <c r="L178" s="31">
        <v>25645.8</v>
      </c>
      <c r="M178" s="31">
        <v>2.2448100000000002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2320</v>
      </c>
      <c r="D179" s="36">
        <v>2321.6833333333334</v>
      </c>
      <c r="E179" s="36">
        <v>2301.3666666666668</v>
      </c>
      <c r="F179" s="36">
        <v>2282.7333333333336</v>
      </c>
      <c r="G179" s="36">
        <v>2262.416666666667</v>
      </c>
      <c r="H179" s="36">
        <v>2340.3166666666666</v>
      </c>
      <c r="I179" s="36">
        <v>2360.6333333333332</v>
      </c>
      <c r="J179" s="36">
        <v>2379.2666666666664</v>
      </c>
      <c r="K179" s="31">
        <v>2342</v>
      </c>
      <c r="L179" s="31">
        <v>2303.0500000000002</v>
      </c>
      <c r="M179" s="31">
        <v>8.5393600000000003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7119.3</v>
      </c>
      <c r="D180" s="36">
        <v>7095.0999999999995</v>
      </c>
      <c r="E180" s="36">
        <v>6950.1999999999989</v>
      </c>
      <c r="F180" s="36">
        <v>6781.0999999999995</v>
      </c>
      <c r="G180" s="36">
        <v>6636.1999999999989</v>
      </c>
      <c r="H180" s="36">
        <v>7264.1999999999989</v>
      </c>
      <c r="I180" s="36">
        <v>7409.0999999999985</v>
      </c>
      <c r="J180" s="36">
        <v>7578.1999999999989</v>
      </c>
      <c r="K180" s="31">
        <v>7240</v>
      </c>
      <c r="L180" s="31">
        <v>6926</v>
      </c>
      <c r="M180" s="31">
        <v>27.932490000000001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604.54999999999995</v>
      </c>
      <c r="D181" s="36">
        <v>597.98333333333323</v>
      </c>
      <c r="E181" s="36">
        <v>587.96666666666647</v>
      </c>
      <c r="F181" s="36">
        <v>571.38333333333321</v>
      </c>
      <c r="G181" s="36">
        <v>561.36666666666645</v>
      </c>
      <c r="H181" s="36">
        <v>614.56666666666649</v>
      </c>
      <c r="I181" s="36">
        <v>624.58333333333314</v>
      </c>
      <c r="J181" s="36">
        <v>641.16666666666652</v>
      </c>
      <c r="K181" s="31">
        <v>608</v>
      </c>
      <c r="L181" s="31">
        <v>581.4</v>
      </c>
      <c r="M181" s="31">
        <v>36.131799999999998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820.3</v>
      </c>
      <c r="D182" s="36">
        <v>821.21666666666658</v>
      </c>
      <c r="E182" s="36">
        <v>817.13333333333321</v>
      </c>
      <c r="F182" s="36">
        <v>813.96666666666658</v>
      </c>
      <c r="G182" s="36">
        <v>809.88333333333321</v>
      </c>
      <c r="H182" s="36">
        <v>824.38333333333321</v>
      </c>
      <c r="I182" s="36">
        <v>828.46666666666647</v>
      </c>
      <c r="J182" s="36">
        <v>831.63333333333321</v>
      </c>
      <c r="K182" s="31">
        <v>825.3</v>
      </c>
      <c r="L182" s="31">
        <v>818.05</v>
      </c>
      <c r="M182" s="31">
        <v>97.550619999999995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166.4</v>
      </c>
      <c r="D183" s="36">
        <v>166.70000000000002</v>
      </c>
      <c r="E183" s="36">
        <v>164.70000000000005</v>
      </c>
      <c r="F183" s="36">
        <v>163.00000000000003</v>
      </c>
      <c r="G183" s="36">
        <v>161.00000000000006</v>
      </c>
      <c r="H183" s="36">
        <v>168.40000000000003</v>
      </c>
      <c r="I183" s="36">
        <v>170.39999999999998</v>
      </c>
      <c r="J183" s="36">
        <v>172.10000000000002</v>
      </c>
      <c r="K183" s="31">
        <v>168.7</v>
      </c>
      <c r="L183" s="31">
        <v>165</v>
      </c>
      <c r="M183" s="31">
        <v>249.90810999999999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1527.4</v>
      </c>
      <c r="D184" s="36">
        <v>1532.6666666666667</v>
      </c>
      <c r="E184" s="36">
        <v>1515.0833333333335</v>
      </c>
      <c r="F184" s="36">
        <v>1502.7666666666667</v>
      </c>
      <c r="G184" s="36">
        <v>1485.1833333333334</v>
      </c>
      <c r="H184" s="36">
        <v>1544.9833333333336</v>
      </c>
      <c r="I184" s="36">
        <v>1562.5666666666671</v>
      </c>
      <c r="J184" s="36">
        <v>1574.8833333333337</v>
      </c>
      <c r="K184" s="31">
        <v>1550.25</v>
      </c>
      <c r="L184" s="31">
        <v>1520.35</v>
      </c>
      <c r="M184" s="31">
        <v>12.07536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660.85</v>
      </c>
      <c r="D185" s="36">
        <v>665.63333333333333</v>
      </c>
      <c r="E185" s="36">
        <v>653.51666666666665</v>
      </c>
      <c r="F185" s="36">
        <v>646.18333333333328</v>
      </c>
      <c r="G185" s="36">
        <v>634.06666666666661</v>
      </c>
      <c r="H185" s="36">
        <v>672.9666666666667</v>
      </c>
      <c r="I185" s="36">
        <v>685.08333333333326</v>
      </c>
      <c r="J185" s="36">
        <v>692.41666666666674</v>
      </c>
      <c r="K185" s="31">
        <v>677.75</v>
      </c>
      <c r="L185" s="31">
        <v>658.3</v>
      </c>
      <c r="M185" s="31">
        <v>2.8572000000000002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673.5</v>
      </c>
      <c r="D186" s="36">
        <v>672.66666666666663</v>
      </c>
      <c r="E186" s="36">
        <v>668.93333333333328</v>
      </c>
      <c r="F186" s="36">
        <v>664.36666666666667</v>
      </c>
      <c r="G186" s="36">
        <v>660.63333333333333</v>
      </c>
      <c r="H186" s="36">
        <v>677.23333333333323</v>
      </c>
      <c r="I186" s="36">
        <v>680.96666666666658</v>
      </c>
      <c r="J186" s="36">
        <v>685.53333333333319</v>
      </c>
      <c r="K186" s="31">
        <v>676.4</v>
      </c>
      <c r="L186" s="31">
        <v>668.1</v>
      </c>
      <c r="M186" s="31">
        <v>9.4837000000000007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2099.9499999999998</v>
      </c>
      <c r="D187" s="36">
        <v>2111.6166666666668</v>
      </c>
      <c r="E187" s="36">
        <v>2073.3333333333335</v>
      </c>
      <c r="F187" s="36">
        <v>2046.7166666666667</v>
      </c>
      <c r="G187" s="36">
        <v>2008.4333333333334</v>
      </c>
      <c r="H187" s="36">
        <v>2138.2333333333336</v>
      </c>
      <c r="I187" s="36">
        <v>2176.5166666666664</v>
      </c>
      <c r="J187" s="36">
        <v>2203.1333333333337</v>
      </c>
      <c r="K187" s="31">
        <v>2149.9</v>
      </c>
      <c r="L187" s="31">
        <v>2085</v>
      </c>
      <c r="M187" s="31">
        <v>7.2431900000000002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1072.45</v>
      </c>
      <c r="D188" s="36">
        <v>1079.9333333333332</v>
      </c>
      <c r="E188" s="36">
        <v>1058.3666666666663</v>
      </c>
      <c r="F188" s="36">
        <v>1044.2833333333331</v>
      </c>
      <c r="G188" s="36">
        <v>1022.7166666666662</v>
      </c>
      <c r="H188" s="36">
        <v>1094.0166666666664</v>
      </c>
      <c r="I188" s="36">
        <v>1115.5833333333335</v>
      </c>
      <c r="J188" s="36">
        <v>1129.6666666666665</v>
      </c>
      <c r="K188" s="31">
        <v>1101.5</v>
      </c>
      <c r="L188" s="31">
        <v>1065.8499999999999</v>
      </c>
      <c r="M188" s="31">
        <v>9.6242999999999999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1768.85</v>
      </c>
      <c r="D189" s="36">
        <v>1767.5166666666667</v>
      </c>
      <c r="E189" s="36">
        <v>1753.3333333333333</v>
      </c>
      <c r="F189" s="36">
        <v>1737.8166666666666</v>
      </c>
      <c r="G189" s="36">
        <v>1723.6333333333332</v>
      </c>
      <c r="H189" s="36">
        <v>1783.0333333333333</v>
      </c>
      <c r="I189" s="36">
        <v>1797.2166666666667</v>
      </c>
      <c r="J189" s="36">
        <v>1812.7333333333333</v>
      </c>
      <c r="K189" s="31">
        <v>1781.7</v>
      </c>
      <c r="L189" s="31">
        <v>1752</v>
      </c>
      <c r="M189" s="31">
        <v>2.59897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3880.4</v>
      </c>
      <c r="D190" s="36">
        <v>3894.2833333333333</v>
      </c>
      <c r="E190" s="36">
        <v>3861.6166666666668</v>
      </c>
      <c r="F190" s="36">
        <v>3842.8333333333335</v>
      </c>
      <c r="G190" s="36">
        <v>3810.166666666667</v>
      </c>
      <c r="H190" s="36">
        <v>3913.0666666666666</v>
      </c>
      <c r="I190" s="36">
        <v>3945.7333333333336</v>
      </c>
      <c r="J190" s="36">
        <v>3964.5166666666664</v>
      </c>
      <c r="K190" s="31">
        <v>3926.95</v>
      </c>
      <c r="L190" s="31">
        <v>3875.5</v>
      </c>
      <c r="M190" s="31">
        <v>11.15021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1068.9000000000001</v>
      </c>
      <c r="D191" s="36">
        <v>1071.9166666666667</v>
      </c>
      <c r="E191" s="36">
        <v>1052.9833333333336</v>
      </c>
      <c r="F191" s="36">
        <v>1037.0666666666668</v>
      </c>
      <c r="G191" s="36">
        <v>1018.1333333333337</v>
      </c>
      <c r="H191" s="36">
        <v>1087.8333333333335</v>
      </c>
      <c r="I191" s="36">
        <v>1106.7666666666664</v>
      </c>
      <c r="J191" s="36">
        <v>1122.6833333333334</v>
      </c>
      <c r="K191" s="31">
        <v>1090.8499999999999</v>
      </c>
      <c r="L191" s="31">
        <v>1056</v>
      </c>
      <c r="M191" s="31">
        <v>19.200810000000001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7222.25</v>
      </c>
      <c r="D192" s="36">
        <v>7186.083333333333</v>
      </c>
      <c r="E192" s="36">
        <v>7101.1666666666661</v>
      </c>
      <c r="F192" s="36">
        <v>6980.083333333333</v>
      </c>
      <c r="G192" s="36">
        <v>6895.1666666666661</v>
      </c>
      <c r="H192" s="36">
        <v>7307.1666666666661</v>
      </c>
      <c r="I192" s="36">
        <v>7392.0833333333321</v>
      </c>
      <c r="J192" s="36">
        <v>7513.1666666666661</v>
      </c>
      <c r="K192" s="31">
        <v>7271</v>
      </c>
      <c r="L192" s="31">
        <v>7065</v>
      </c>
      <c r="M192" s="31">
        <v>1.2631699999999999</v>
      </c>
      <c r="N192" s="1"/>
      <c r="O192" s="1"/>
    </row>
    <row r="193" spans="1:15" ht="12.75" customHeight="1">
      <c r="A193" s="51">
        <v>184</v>
      </c>
      <c r="B193" s="53" t="s">
        <v>520</v>
      </c>
      <c r="C193" s="31">
        <v>637.29999999999995</v>
      </c>
      <c r="D193" s="36">
        <v>642.31666666666661</v>
      </c>
      <c r="E193" s="36">
        <v>630.63333333333321</v>
      </c>
      <c r="F193" s="36">
        <v>623.96666666666658</v>
      </c>
      <c r="G193" s="36">
        <v>612.28333333333319</v>
      </c>
      <c r="H193" s="36">
        <v>648.98333333333323</v>
      </c>
      <c r="I193" s="36">
        <v>660.66666666666663</v>
      </c>
      <c r="J193" s="36">
        <v>667.33333333333326</v>
      </c>
      <c r="K193" s="31">
        <v>654</v>
      </c>
      <c r="L193" s="31">
        <v>635.65</v>
      </c>
      <c r="M193" s="31">
        <v>26.473379999999999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947.3</v>
      </c>
      <c r="D194" s="36">
        <v>955.11666666666667</v>
      </c>
      <c r="E194" s="36">
        <v>937.2833333333333</v>
      </c>
      <c r="F194" s="36">
        <v>927.26666666666665</v>
      </c>
      <c r="G194" s="36">
        <v>909.43333333333328</v>
      </c>
      <c r="H194" s="36">
        <v>965.13333333333333</v>
      </c>
      <c r="I194" s="36">
        <v>982.96666666666658</v>
      </c>
      <c r="J194" s="36">
        <v>992.98333333333335</v>
      </c>
      <c r="K194" s="31">
        <v>972.95</v>
      </c>
      <c r="L194" s="31">
        <v>945.1</v>
      </c>
      <c r="M194" s="31">
        <v>196.68239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431.3</v>
      </c>
      <c r="D195" s="36">
        <v>433.86666666666662</v>
      </c>
      <c r="E195" s="36">
        <v>427.78333333333325</v>
      </c>
      <c r="F195" s="36">
        <v>424.26666666666665</v>
      </c>
      <c r="G195" s="36">
        <v>418.18333333333328</v>
      </c>
      <c r="H195" s="36">
        <v>437.38333333333321</v>
      </c>
      <c r="I195" s="36">
        <v>443.46666666666658</v>
      </c>
      <c r="J195" s="36">
        <v>446.98333333333318</v>
      </c>
      <c r="K195" s="31">
        <v>439.95</v>
      </c>
      <c r="L195" s="31">
        <v>430.35</v>
      </c>
      <c r="M195" s="31">
        <v>138.04148000000001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165.6</v>
      </c>
      <c r="D196" s="36">
        <v>166.03333333333333</v>
      </c>
      <c r="E196" s="36">
        <v>164.51666666666665</v>
      </c>
      <c r="F196" s="36">
        <v>163.43333333333331</v>
      </c>
      <c r="G196" s="36">
        <v>161.91666666666663</v>
      </c>
      <c r="H196" s="36">
        <v>167.11666666666667</v>
      </c>
      <c r="I196" s="36">
        <v>168.63333333333338</v>
      </c>
      <c r="J196" s="36">
        <v>169.7166666666667</v>
      </c>
      <c r="K196" s="31">
        <v>167.55</v>
      </c>
      <c r="L196" s="31">
        <v>164.95</v>
      </c>
      <c r="M196" s="31">
        <v>296.01303999999999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1274.5</v>
      </c>
      <c r="D197" s="36">
        <v>1274.1499999999999</v>
      </c>
      <c r="E197" s="36">
        <v>1265.3499999999997</v>
      </c>
      <c r="F197" s="36">
        <v>1256.1999999999998</v>
      </c>
      <c r="G197" s="36">
        <v>1247.3999999999996</v>
      </c>
      <c r="H197" s="36">
        <v>1283.2999999999997</v>
      </c>
      <c r="I197" s="36">
        <v>1292.0999999999999</v>
      </c>
      <c r="J197" s="36">
        <v>1301.2499999999998</v>
      </c>
      <c r="K197" s="31">
        <v>1282.95</v>
      </c>
      <c r="L197" s="31">
        <v>1265</v>
      </c>
      <c r="M197" s="31">
        <v>10.081049999999999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763.4</v>
      </c>
      <c r="D198" s="36">
        <v>765.85</v>
      </c>
      <c r="E198" s="36">
        <v>757.55000000000007</v>
      </c>
      <c r="F198" s="36">
        <v>751.7</v>
      </c>
      <c r="G198" s="36">
        <v>743.40000000000009</v>
      </c>
      <c r="H198" s="36">
        <v>771.7</v>
      </c>
      <c r="I198" s="36">
        <v>780</v>
      </c>
      <c r="J198" s="36">
        <v>785.85</v>
      </c>
      <c r="K198" s="31">
        <v>774.15</v>
      </c>
      <c r="L198" s="31">
        <v>760</v>
      </c>
      <c r="M198" s="31">
        <v>4.2803899999999997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3268.55</v>
      </c>
      <c r="D199" s="36">
        <v>3278.3333333333335</v>
      </c>
      <c r="E199" s="36">
        <v>3250.2166666666672</v>
      </c>
      <c r="F199" s="36">
        <v>3231.8833333333337</v>
      </c>
      <c r="G199" s="36">
        <v>3203.7666666666673</v>
      </c>
      <c r="H199" s="36">
        <v>3296.666666666667</v>
      </c>
      <c r="I199" s="36">
        <v>3324.7833333333328</v>
      </c>
      <c r="J199" s="36">
        <v>3343.1166666666668</v>
      </c>
      <c r="K199" s="31">
        <v>3306.45</v>
      </c>
      <c r="L199" s="31">
        <v>3260</v>
      </c>
      <c r="M199" s="31">
        <v>6.57036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2648.95</v>
      </c>
      <c r="D200" s="36">
        <v>2641.15</v>
      </c>
      <c r="E200" s="36">
        <v>2627.1000000000004</v>
      </c>
      <c r="F200" s="36">
        <v>2605.2500000000005</v>
      </c>
      <c r="G200" s="36">
        <v>2591.2000000000007</v>
      </c>
      <c r="H200" s="36">
        <v>2663</v>
      </c>
      <c r="I200" s="36">
        <v>2677.05</v>
      </c>
      <c r="J200" s="36">
        <v>2698.8999999999996</v>
      </c>
      <c r="K200" s="31">
        <v>2655.2</v>
      </c>
      <c r="L200" s="31">
        <v>2619.3000000000002</v>
      </c>
      <c r="M200" s="31">
        <v>0.98936999999999997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1365.8</v>
      </c>
      <c r="D201" s="36">
        <v>1371.25</v>
      </c>
      <c r="E201" s="36">
        <v>1351.7</v>
      </c>
      <c r="F201" s="36">
        <v>1337.6000000000001</v>
      </c>
      <c r="G201" s="36">
        <v>1318.0500000000002</v>
      </c>
      <c r="H201" s="36">
        <v>1385.35</v>
      </c>
      <c r="I201" s="36">
        <v>1404.9</v>
      </c>
      <c r="J201" s="36">
        <v>1418.9999999999998</v>
      </c>
      <c r="K201" s="31">
        <v>1390.8</v>
      </c>
      <c r="L201" s="31">
        <v>1357.15</v>
      </c>
      <c r="M201" s="31">
        <v>9.7191200000000002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4527</v>
      </c>
      <c r="D202" s="36">
        <v>4538.5666666666666</v>
      </c>
      <c r="E202" s="36">
        <v>4497.6333333333332</v>
      </c>
      <c r="F202" s="36">
        <v>4468.2666666666664</v>
      </c>
      <c r="G202" s="36">
        <v>4427.333333333333</v>
      </c>
      <c r="H202" s="36">
        <v>4567.9333333333334</v>
      </c>
      <c r="I202" s="36">
        <v>4608.8666666666659</v>
      </c>
      <c r="J202" s="36">
        <v>4638.2333333333336</v>
      </c>
      <c r="K202" s="31">
        <v>4579.5</v>
      </c>
      <c r="L202" s="31">
        <v>4509.2</v>
      </c>
      <c r="M202" s="31">
        <v>4.1377699999999997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3786.8</v>
      </c>
      <c r="D203" s="36">
        <v>3768.4500000000003</v>
      </c>
      <c r="E203" s="36">
        <v>3724.6000000000004</v>
      </c>
      <c r="F203" s="36">
        <v>3662.4</v>
      </c>
      <c r="G203" s="36">
        <v>3618.55</v>
      </c>
      <c r="H203" s="36">
        <v>3830.6500000000005</v>
      </c>
      <c r="I203" s="36">
        <v>3874.5</v>
      </c>
      <c r="J203" s="36">
        <v>3936.7000000000007</v>
      </c>
      <c r="K203" s="31">
        <v>3812.3</v>
      </c>
      <c r="L203" s="31">
        <v>3706.25</v>
      </c>
      <c r="M203" s="31">
        <v>3.2500200000000001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514.79999999999995</v>
      </c>
      <c r="D204" s="36">
        <v>515.38333333333333</v>
      </c>
      <c r="E204" s="36">
        <v>509.4666666666667</v>
      </c>
      <c r="F204" s="36">
        <v>504.13333333333338</v>
      </c>
      <c r="G204" s="36">
        <v>498.21666666666675</v>
      </c>
      <c r="H204" s="36">
        <v>520.7166666666667</v>
      </c>
      <c r="I204" s="36">
        <v>526.63333333333344</v>
      </c>
      <c r="J204" s="36">
        <v>531.96666666666658</v>
      </c>
      <c r="K204" s="31">
        <v>521.29999999999995</v>
      </c>
      <c r="L204" s="31">
        <v>510.05</v>
      </c>
      <c r="M204" s="31">
        <v>42.342149999999997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9614.1</v>
      </c>
      <c r="D205" s="36">
        <v>9622.4166666666661</v>
      </c>
      <c r="E205" s="36">
        <v>9551.6833333333325</v>
      </c>
      <c r="F205" s="36">
        <v>9489.2666666666664</v>
      </c>
      <c r="G205" s="36">
        <v>9418.5333333333328</v>
      </c>
      <c r="H205" s="36">
        <v>9684.8333333333321</v>
      </c>
      <c r="I205" s="36">
        <v>9755.5666666666657</v>
      </c>
      <c r="J205" s="36">
        <v>9817.9833333333318</v>
      </c>
      <c r="K205" s="31">
        <v>9693.15</v>
      </c>
      <c r="L205" s="31">
        <v>9560</v>
      </c>
      <c r="M205" s="31">
        <v>1.61067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138.94999999999999</v>
      </c>
      <c r="D206" s="36">
        <v>138.11666666666665</v>
      </c>
      <c r="E206" s="36">
        <v>135.6333333333333</v>
      </c>
      <c r="F206" s="36">
        <v>132.31666666666666</v>
      </c>
      <c r="G206" s="36">
        <v>129.83333333333331</v>
      </c>
      <c r="H206" s="36">
        <v>141.43333333333328</v>
      </c>
      <c r="I206" s="36">
        <v>143.91666666666663</v>
      </c>
      <c r="J206" s="36">
        <v>147.23333333333326</v>
      </c>
      <c r="K206" s="31">
        <v>140.6</v>
      </c>
      <c r="L206" s="31">
        <v>134.80000000000001</v>
      </c>
      <c r="M206" s="31">
        <v>191.40584999999999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1887.2</v>
      </c>
      <c r="D207" s="36">
        <v>1899.3</v>
      </c>
      <c r="E207" s="36">
        <v>1868.6</v>
      </c>
      <c r="F207" s="36">
        <v>1850</v>
      </c>
      <c r="G207" s="36">
        <v>1819.3</v>
      </c>
      <c r="H207" s="36">
        <v>1917.8999999999999</v>
      </c>
      <c r="I207" s="36">
        <v>1948.6000000000001</v>
      </c>
      <c r="J207" s="36">
        <v>1967.1999999999998</v>
      </c>
      <c r="K207" s="31">
        <v>1930</v>
      </c>
      <c r="L207" s="31">
        <v>1880.7</v>
      </c>
      <c r="M207" s="31">
        <v>1.2901499999999999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1174.25</v>
      </c>
      <c r="D208" s="36">
        <v>1174.9166666666667</v>
      </c>
      <c r="E208" s="36">
        <v>1164.6333333333334</v>
      </c>
      <c r="F208" s="36">
        <v>1155.0166666666667</v>
      </c>
      <c r="G208" s="36">
        <v>1144.7333333333333</v>
      </c>
      <c r="H208" s="36">
        <v>1184.5333333333335</v>
      </c>
      <c r="I208" s="36">
        <v>1194.8166666666668</v>
      </c>
      <c r="J208" s="36">
        <v>1204.4333333333336</v>
      </c>
      <c r="K208" s="31">
        <v>1185.2</v>
      </c>
      <c r="L208" s="31">
        <v>1165.3</v>
      </c>
      <c r="M208" s="31">
        <v>5.7344999999999997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1499.4</v>
      </c>
      <c r="D209" s="36">
        <v>1500.7833333333335</v>
      </c>
      <c r="E209" s="36">
        <v>1484.616666666667</v>
      </c>
      <c r="F209" s="36">
        <v>1469.8333333333335</v>
      </c>
      <c r="G209" s="36">
        <v>1453.666666666667</v>
      </c>
      <c r="H209" s="36">
        <v>1515.5666666666671</v>
      </c>
      <c r="I209" s="36">
        <v>1531.7333333333336</v>
      </c>
      <c r="J209" s="36">
        <v>1546.5166666666671</v>
      </c>
      <c r="K209" s="31">
        <v>1516.95</v>
      </c>
      <c r="L209" s="31">
        <v>1486</v>
      </c>
      <c r="M209" s="31">
        <v>20.949100000000001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437.4</v>
      </c>
      <c r="D210" s="36">
        <v>440.38333333333338</v>
      </c>
      <c r="E210" s="36">
        <v>431.76666666666677</v>
      </c>
      <c r="F210" s="36">
        <v>426.13333333333338</v>
      </c>
      <c r="G210" s="36">
        <v>417.51666666666677</v>
      </c>
      <c r="H210" s="36">
        <v>446.01666666666677</v>
      </c>
      <c r="I210" s="36">
        <v>454.63333333333344</v>
      </c>
      <c r="J210" s="36">
        <v>460.26666666666677</v>
      </c>
      <c r="K210" s="31">
        <v>449</v>
      </c>
      <c r="L210" s="31">
        <v>434.75</v>
      </c>
      <c r="M210" s="31">
        <v>201.15790999999999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13.2</v>
      </c>
      <c r="D211" s="36">
        <v>13.233333333333334</v>
      </c>
      <c r="E211" s="36">
        <v>13.066666666666668</v>
      </c>
      <c r="F211" s="36">
        <v>12.933333333333334</v>
      </c>
      <c r="G211" s="36">
        <v>12.766666666666667</v>
      </c>
      <c r="H211" s="36">
        <v>13.366666666666669</v>
      </c>
      <c r="I211" s="36">
        <v>13.533333333333333</v>
      </c>
      <c r="J211" s="36">
        <v>13.66666666666667</v>
      </c>
      <c r="K211" s="31">
        <v>13.4</v>
      </c>
      <c r="L211" s="31">
        <v>13.1</v>
      </c>
      <c r="M211" s="31">
        <v>3994.1203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1303.45</v>
      </c>
      <c r="D212" s="36">
        <v>1306.8</v>
      </c>
      <c r="E212" s="36">
        <v>1296.3</v>
      </c>
      <c r="F212" s="36">
        <v>1289.1500000000001</v>
      </c>
      <c r="G212" s="36">
        <v>1278.6500000000001</v>
      </c>
      <c r="H212" s="36">
        <v>1313.9499999999998</v>
      </c>
      <c r="I212" s="36">
        <v>1324.4499999999998</v>
      </c>
      <c r="J212" s="36">
        <v>1331.5999999999997</v>
      </c>
      <c r="K212" s="31">
        <v>1317.3</v>
      </c>
      <c r="L212" s="31">
        <v>1299.6500000000001</v>
      </c>
      <c r="M212" s="31">
        <v>6.2143199999999998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458.3</v>
      </c>
      <c r="D213" s="36">
        <v>457.56666666666661</v>
      </c>
      <c r="E213" s="36">
        <v>455.38333333333321</v>
      </c>
      <c r="F213" s="36">
        <v>452.46666666666658</v>
      </c>
      <c r="G213" s="36">
        <v>450.28333333333319</v>
      </c>
      <c r="H213" s="36">
        <v>460.48333333333323</v>
      </c>
      <c r="I213" s="36">
        <v>462.66666666666663</v>
      </c>
      <c r="J213" s="36">
        <v>465.58333333333326</v>
      </c>
      <c r="K213" s="31">
        <v>459.75</v>
      </c>
      <c r="L213" s="31">
        <v>454.65</v>
      </c>
      <c r="M213" s="31">
        <v>23.967120000000001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22.6</v>
      </c>
      <c r="D214" s="36">
        <v>22.599999999999998</v>
      </c>
      <c r="E214" s="36">
        <v>22.449999999999996</v>
      </c>
      <c r="F214" s="36">
        <v>22.299999999999997</v>
      </c>
      <c r="G214" s="36">
        <v>22.149999999999995</v>
      </c>
      <c r="H214" s="36">
        <v>22.749999999999996</v>
      </c>
      <c r="I214" s="36">
        <v>22.899999999999995</v>
      </c>
      <c r="J214" s="36">
        <v>23.049999999999997</v>
      </c>
      <c r="K214" s="31">
        <v>22.75</v>
      </c>
      <c r="L214" s="31">
        <v>22.45</v>
      </c>
      <c r="M214" s="31">
        <v>1502.0648200000001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130.80000000000001</v>
      </c>
      <c r="D215" s="36">
        <v>131.45000000000002</v>
      </c>
      <c r="E215" s="36">
        <v>129.35000000000002</v>
      </c>
      <c r="F215" s="36">
        <v>127.9</v>
      </c>
      <c r="G215" s="36">
        <v>125.80000000000001</v>
      </c>
      <c r="H215" s="36">
        <v>132.90000000000003</v>
      </c>
      <c r="I215" s="36">
        <v>135</v>
      </c>
      <c r="J215" s="36">
        <v>136.45000000000005</v>
      </c>
      <c r="K215" s="31">
        <v>133.55000000000001</v>
      </c>
      <c r="L215" s="31">
        <v>130</v>
      </c>
      <c r="M215" s="31">
        <v>78.560689999999994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192</v>
      </c>
      <c r="D216" s="36">
        <v>189.51666666666665</v>
      </c>
      <c r="E216" s="36">
        <v>185.6333333333333</v>
      </c>
      <c r="F216" s="36">
        <v>179.26666666666665</v>
      </c>
      <c r="G216" s="36">
        <v>175.3833333333333</v>
      </c>
      <c r="H216" s="36">
        <v>195.8833333333333</v>
      </c>
      <c r="I216" s="36">
        <v>199.76666666666662</v>
      </c>
      <c r="J216" s="36">
        <v>206.1333333333333</v>
      </c>
      <c r="K216" s="31">
        <v>193.4</v>
      </c>
      <c r="L216" s="31">
        <v>183.15</v>
      </c>
      <c r="M216" s="31">
        <v>447.72996999999998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997.05</v>
      </c>
      <c r="D217" s="36">
        <v>995.23333333333323</v>
      </c>
      <c r="E217" s="36">
        <v>985.46666666666647</v>
      </c>
      <c r="F217" s="36">
        <v>973.88333333333321</v>
      </c>
      <c r="G217" s="36">
        <v>964.11666666666645</v>
      </c>
      <c r="H217" s="36">
        <v>1006.8166666666665</v>
      </c>
      <c r="I217" s="36">
        <v>1016.5833333333331</v>
      </c>
      <c r="J217" s="36">
        <v>1028.1666666666665</v>
      </c>
      <c r="K217" s="31">
        <v>1005</v>
      </c>
      <c r="L217" s="31">
        <v>983.65</v>
      </c>
      <c r="M217" s="31">
        <v>11.74315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6"/>
      <c r="B1" s="38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45428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5" t="s">
        <v>20</v>
      </c>
      <c r="D9" s="385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6"/>
      <c r="L9" s="27"/>
      <c r="M9" s="48"/>
      <c r="N9" s="1"/>
      <c r="O9" s="1"/>
    </row>
    <row r="10" spans="1:15" ht="42.75" customHeight="1">
      <c r="A10" s="381"/>
      <c r="B10" s="384"/>
      <c r="C10" s="384"/>
      <c r="D10" s="38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754.9</v>
      </c>
      <c r="D11" s="36">
        <v>758.98333333333323</v>
      </c>
      <c r="E11" s="36">
        <v>748.11666666666645</v>
      </c>
      <c r="F11" s="36">
        <v>741.33333333333326</v>
      </c>
      <c r="G11" s="36">
        <v>730.46666666666647</v>
      </c>
      <c r="H11" s="36">
        <v>765.76666666666642</v>
      </c>
      <c r="I11" s="36">
        <v>776.63333333333321</v>
      </c>
      <c r="J11" s="36">
        <v>783.4166666666664</v>
      </c>
      <c r="K11" s="31">
        <v>769.85</v>
      </c>
      <c r="L11" s="31">
        <v>752.2</v>
      </c>
      <c r="M11" s="31">
        <v>1.5261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28619.05</v>
      </c>
      <c r="D12" s="36">
        <v>28772.333333333332</v>
      </c>
      <c r="E12" s="36">
        <v>28345.666666666664</v>
      </c>
      <c r="F12" s="36">
        <v>28072.283333333333</v>
      </c>
      <c r="G12" s="36">
        <v>27645.616666666665</v>
      </c>
      <c r="H12" s="36">
        <v>29045.716666666664</v>
      </c>
      <c r="I12" s="36">
        <v>29472.383333333328</v>
      </c>
      <c r="J12" s="36">
        <v>29745.766666666663</v>
      </c>
      <c r="K12" s="31">
        <v>29199</v>
      </c>
      <c r="L12" s="31">
        <v>28498.95</v>
      </c>
      <c r="M12" s="31">
        <v>2.7949999999999999E-2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8084.3</v>
      </c>
      <c r="D13" s="36">
        <v>8058.166666666667</v>
      </c>
      <c r="E13" s="36">
        <v>7991.3333333333339</v>
      </c>
      <c r="F13" s="36">
        <v>7898.3666666666668</v>
      </c>
      <c r="G13" s="36">
        <v>7831.5333333333338</v>
      </c>
      <c r="H13" s="36">
        <v>8151.1333333333341</v>
      </c>
      <c r="I13" s="36">
        <v>8217.9666666666672</v>
      </c>
      <c r="J13" s="36">
        <v>8310.9333333333343</v>
      </c>
      <c r="K13" s="31">
        <v>8125</v>
      </c>
      <c r="L13" s="31">
        <v>7965.2</v>
      </c>
      <c r="M13" s="31">
        <v>4.6061100000000001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2489.15</v>
      </c>
      <c r="D14" s="36">
        <v>2480.8166666666666</v>
      </c>
      <c r="E14" s="36">
        <v>2459.6333333333332</v>
      </c>
      <c r="F14" s="36">
        <v>2430.1166666666668</v>
      </c>
      <c r="G14" s="36">
        <v>2408.9333333333334</v>
      </c>
      <c r="H14" s="36">
        <v>2510.333333333333</v>
      </c>
      <c r="I14" s="36">
        <v>2531.5166666666664</v>
      </c>
      <c r="J14" s="36">
        <v>2561.0333333333328</v>
      </c>
      <c r="K14" s="31">
        <v>2502</v>
      </c>
      <c r="L14" s="31">
        <v>2451.3000000000002</v>
      </c>
      <c r="M14" s="31">
        <v>4.7496799999999997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3755.45</v>
      </c>
      <c r="D15" s="36">
        <v>3736.4499999999994</v>
      </c>
      <c r="E15" s="36">
        <v>3665.0499999999988</v>
      </c>
      <c r="F15" s="36">
        <v>3574.6499999999996</v>
      </c>
      <c r="G15" s="36">
        <v>3503.2499999999991</v>
      </c>
      <c r="H15" s="36">
        <v>3826.8499999999985</v>
      </c>
      <c r="I15" s="36">
        <v>3898.2499999999991</v>
      </c>
      <c r="J15" s="36">
        <v>3988.6499999999983</v>
      </c>
      <c r="K15" s="31">
        <v>3807.85</v>
      </c>
      <c r="L15" s="31">
        <v>3646.05</v>
      </c>
      <c r="M15" s="31">
        <v>0.98658000000000001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1580.2</v>
      </c>
      <c r="D16" s="36">
        <v>1584.55</v>
      </c>
      <c r="E16" s="36">
        <v>1562.1</v>
      </c>
      <c r="F16" s="36">
        <v>1544</v>
      </c>
      <c r="G16" s="36">
        <v>1521.55</v>
      </c>
      <c r="H16" s="36">
        <v>1602.6499999999999</v>
      </c>
      <c r="I16" s="36">
        <v>1625.1000000000001</v>
      </c>
      <c r="J16" s="36">
        <v>1643.1999999999998</v>
      </c>
      <c r="K16" s="31">
        <v>1607</v>
      </c>
      <c r="L16" s="31">
        <v>1566.45</v>
      </c>
      <c r="M16" s="31">
        <v>6.7866099999999996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622.95000000000005</v>
      </c>
      <c r="D17" s="36">
        <v>629.56666666666661</v>
      </c>
      <c r="E17" s="36">
        <v>610.23333333333323</v>
      </c>
      <c r="F17" s="36">
        <v>597.51666666666665</v>
      </c>
      <c r="G17" s="36">
        <v>578.18333333333328</v>
      </c>
      <c r="H17" s="36">
        <v>642.28333333333319</v>
      </c>
      <c r="I17" s="36">
        <v>661.61666666666667</v>
      </c>
      <c r="J17" s="36">
        <v>674.33333333333314</v>
      </c>
      <c r="K17" s="31">
        <v>648.9</v>
      </c>
      <c r="L17" s="31">
        <v>616.85</v>
      </c>
      <c r="M17" s="31">
        <v>46.548369999999998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480.3</v>
      </c>
      <c r="D18" s="36">
        <v>479.41666666666669</v>
      </c>
      <c r="E18" s="36">
        <v>474.83333333333337</v>
      </c>
      <c r="F18" s="36">
        <v>469.36666666666667</v>
      </c>
      <c r="G18" s="36">
        <v>464.78333333333336</v>
      </c>
      <c r="H18" s="36">
        <v>484.88333333333338</v>
      </c>
      <c r="I18" s="36">
        <v>489.46666666666675</v>
      </c>
      <c r="J18" s="36">
        <v>494.93333333333339</v>
      </c>
      <c r="K18" s="31">
        <v>484</v>
      </c>
      <c r="L18" s="31">
        <v>473.95</v>
      </c>
      <c r="M18" s="31">
        <v>0.66341000000000006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621.9</v>
      </c>
      <c r="D19" s="36">
        <v>631.48333333333323</v>
      </c>
      <c r="E19" s="36">
        <v>610.51666666666642</v>
      </c>
      <c r="F19" s="36">
        <v>599.13333333333321</v>
      </c>
      <c r="G19" s="36">
        <v>578.1666666666664</v>
      </c>
      <c r="H19" s="36">
        <v>642.86666666666645</v>
      </c>
      <c r="I19" s="36">
        <v>663.83333333333337</v>
      </c>
      <c r="J19" s="36">
        <v>675.21666666666647</v>
      </c>
      <c r="K19" s="31">
        <v>652.45000000000005</v>
      </c>
      <c r="L19" s="31">
        <v>620.1</v>
      </c>
      <c r="M19" s="31">
        <v>40.434260000000002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1577.3</v>
      </c>
      <c r="D20" s="36">
        <v>1572.8500000000001</v>
      </c>
      <c r="E20" s="36">
        <v>1553.0000000000002</v>
      </c>
      <c r="F20" s="36">
        <v>1528.7</v>
      </c>
      <c r="G20" s="36">
        <v>1508.8500000000001</v>
      </c>
      <c r="H20" s="36">
        <v>1597.1500000000003</v>
      </c>
      <c r="I20" s="36">
        <v>1617.0000000000002</v>
      </c>
      <c r="J20" s="36">
        <v>1641.3000000000004</v>
      </c>
      <c r="K20" s="31">
        <v>1592.7</v>
      </c>
      <c r="L20" s="31">
        <v>1548.55</v>
      </c>
      <c r="M20" s="31">
        <v>2.3830800000000001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26410.95</v>
      </c>
      <c r="D21" s="36">
        <v>26537</v>
      </c>
      <c r="E21" s="36">
        <v>26211.45</v>
      </c>
      <c r="F21" s="36">
        <v>26011.95</v>
      </c>
      <c r="G21" s="36">
        <v>25686.400000000001</v>
      </c>
      <c r="H21" s="36">
        <v>26736.5</v>
      </c>
      <c r="I21" s="36">
        <v>27062.050000000003</v>
      </c>
      <c r="J21" s="36">
        <v>27261.55</v>
      </c>
      <c r="K21" s="31">
        <v>26862.55</v>
      </c>
      <c r="L21" s="31">
        <v>26337.5</v>
      </c>
      <c r="M21" s="31">
        <v>6.4339999999999994E-2</v>
      </c>
      <c r="N21" s="1"/>
      <c r="O21" s="1"/>
    </row>
    <row r="22" spans="1:15" ht="12" customHeight="1">
      <c r="A22" s="33">
        <v>12</v>
      </c>
      <c r="B22" s="53" t="s">
        <v>857</v>
      </c>
      <c r="C22" s="31">
        <v>1021.65</v>
      </c>
      <c r="D22" s="36">
        <v>1026.4666666666667</v>
      </c>
      <c r="E22" s="36">
        <v>1013.9333333333334</v>
      </c>
      <c r="F22" s="36">
        <v>1006.2166666666667</v>
      </c>
      <c r="G22" s="36">
        <v>993.68333333333339</v>
      </c>
      <c r="H22" s="36">
        <v>1034.1833333333334</v>
      </c>
      <c r="I22" s="36">
        <v>1046.7166666666667</v>
      </c>
      <c r="J22" s="36">
        <v>1054.4333333333334</v>
      </c>
      <c r="K22" s="31">
        <v>1039</v>
      </c>
      <c r="L22" s="31">
        <v>1018.75</v>
      </c>
      <c r="M22" s="31">
        <v>5.9736799999999999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3049.75</v>
      </c>
      <c r="D23" s="36">
        <v>3068.7333333333336</v>
      </c>
      <c r="E23" s="36">
        <v>3018.6166666666672</v>
      </c>
      <c r="F23" s="36">
        <v>2987.4833333333336</v>
      </c>
      <c r="G23" s="36">
        <v>2937.3666666666672</v>
      </c>
      <c r="H23" s="36">
        <v>3099.8666666666672</v>
      </c>
      <c r="I23" s="36">
        <v>3149.983333333334</v>
      </c>
      <c r="J23" s="36">
        <v>3181.1166666666672</v>
      </c>
      <c r="K23" s="31">
        <v>3118.85</v>
      </c>
      <c r="L23" s="31">
        <v>3037.6</v>
      </c>
      <c r="M23" s="31">
        <v>16.888359999999999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1839.15</v>
      </c>
      <c r="D24" s="36">
        <v>1822.2666666666667</v>
      </c>
      <c r="E24" s="36">
        <v>1799.5333333333333</v>
      </c>
      <c r="F24" s="36">
        <v>1759.9166666666667</v>
      </c>
      <c r="G24" s="36">
        <v>1737.1833333333334</v>
      </c>
      <c r="H24" s="36">
        <v>1861.8833333333332</v>
      </c>
      <c r="I24" s="36">
        <v>1884.6166666666663</v>
      </c>
      <c r="J24" s="36">
        <v>1924.2333333333331</v>
      </c>
      <c r="K24" s="31">
        <v>1845</v>
      </c>
      <c r="L24" s="31">
        <v>1782.65</v>
      </c>
      <c r="M24" s="31">
        <v>82.811980000000005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1337.85</v>
      </c>
      <c r="D25" s="36">
        <v>1341.6000000000001</v>
      </c>
      <c r="E25" s="36">
        <v>1329.2500000000002</v>
      </c>
      <c r="F25" s="36">
        <v>1320.65</v>
      </c>
      <c r="G25" s="36">
        <v>1308.3000000000002</v>
      </c>
      <c r="H25" s="36">
        <v>1350.2000000000003</v>
      </c>
      <c r="I25" s="36">
        <v>1362.5500000000002</v>
      </c>
      <c r="J25" s="36">
        <v>1371.1500000000003</v>
      </c>
      <c r="K25" s="31">
        <v>1353.95</v>
      </c>
      <c r="L25" s="31">
        <v>1333</v>
      </c>
      <c r="M25" s="31">
        <v>21.897680000000001</v>
      </c>
      <c r="N25" s="1"/>
      <c r="O25" s="1"/>
    </row>
    <row r="26" spans="1:15" ht="12.75" customHeight="1">
      <c r="A26" s="33">
        <v>16</v>
      </c>
      <c r="B26" s="53" t="s">
        <v>818</v>
      </c>
      <c r="C26" s="31">
        <v>639.75</v>
      </c>
      <c r="D26" s="36">
        <v>637.85</v>
      </c>
      <c r="E26" s="36">
        <v>627.90000000000009</v>
      </c>
      <c r="F26" s="36">
        <v>616.05000000000007</v>
      </c>
      <c r="G26" s="36">
        <v>606.10000000000014</v>
      </c>
      <c r="H26" s="36">
        <v>649.70000000000005</v>
      </c>
      <c r="I26" s="36">
        <v>659.65000000000009</v>
      </c>
      <c r="J26" s="36">
        <v>671.5</v>
      </c>
      <c r="K26" s="31">
        <v>647.79999999999995</v>
      </c>
      <c r="L26" s="31">
        <v>626</v>
      </c>
      <c r="M26" s="31">
        <v>76.135140000000007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916.6</v>
      </c>
      <c r="D27" s="36">
        <v>918.85</v>
      </c>
      <c r="E27" s="36">
        <v>906.95</v>
      </c>
      <c r="F27" s="36">
        <v>897.30000000000007</v>
      </c>
      <c r="G27" s="36">
        <v>885.40000000000009</v>
      </c>
      <c r="H27" s="36">
        <v>928.5</v>
      </c>
      <c r="I27" s="36">
        <v>940.39999999999986</v>
      </c>
      <c r="J27" s="36">
        <v>950.05</v>
      </c>
      <c r="K27" s="31">
        <v>930.75</v>
      </c>
      <c r="L27" s="31">
        <v>909.2</v>
      </c>
      <c r="M27" s="31">
        <v>10.389250000000001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334.8</v>
      </c>
      <c r="D28" s="36">
        <v>337.3</v>
      </c>
      <c r="E28" s="36">
        <v>330.8</v>
      </c>
      <c r="F28" s="36">
        <v>326.8</v>
      </c>
      <c r="G28" s="36">
        <v>320.3</v>
      </c>
      <c r="H28" s="36">
        <v>341.3</v>
      </c>
      <c r="I28" s="36">
        <v>347.8</v>
      </c>
      <c r="J28" s="36">
        <v>351.8</v>
      </c>
      <c r="K28" s="31">
        <v>343.8</v>
      </c>
      <c r="L28" s="31">
        <v>333.3</v>
      </c>
      <c r="M28" s="31">
        <v>11.979430000000001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220.45</v>
      </c>
      <c r="D29" s="36">
        <v>221.64999999999998</v>
      </c>
      <c r="E29" s="36">
        <v>218.44999999999996</v>
      </c>
      <c r="F29" s="36">
        <v>216.45</v>
      </c>
      <c r="G29" s="36">
        <v>213.24999999999997</v>
      </c>
      <c r="H29" s="36">
        <v>223.64999999999995</v>
      </c>
      <c r="I29" s="36">
        <v>226.85</v>
      </c>
      <c r="J29" s="36">
        <v>228.84999999999994</v>
      </c>
      <c r="K29" s="31">
        <v>224.85</v>
      </c>
      <c r="L29" s="31">
        <v>219.65</v>
      </c>
      <c r="M29" s="31">
        <v>50.330919999999999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263.05</v>
      </c>
      <c r="D30" s="36">
        <v>263.10000000000002</v>
      </c>
      <c r="E30" s="36">
        <v>259.10000000000002</v>
      </c>
      <c r="F30" s="36">
        <v>255.14999999999998</v>
      </c>
      <c r="G30" s="36">
        <v>251.14999999999998</v>
      </c>
      <c r="H30" s="36">
        <v>267.05000000000007</v>
      </c>
      <c r="I30" s="36">
        <v>271.05000000000007</v>
      </c>
      <c r="J30" s="36">
        <v>275.00000000000011</v>
      </c>
      <c r="K30" s="31">
        <v>267.10000000000002</v>
      </c>
      <c r="L30" s="31">
        <v>259.14999999999998</v>
      </c>
      <c r="M30" s="31">
        <v>80.759720000000002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593.85</v>
      </c>
      <c r="D31" s="36">
        <v>601.35</v>
      </c>
      <c r="E31" s="36">
        <v>579.5</v>
      </c>
      <c r="F31" s="36">
        <v>565.15</v>
      </c>
      <c r="G31" s="36">
        <v>543.29999999999995</v>
      </c>
      <c r="H31" s="36">
        <v>615.70000000000005</v>
      </c>
      <c r="I31" s="36">
        <v>637.55000000000018</v>
      </c>
      <c r="J31" s="36">
        <v>651.90000000000009</v>
      </c>
      <c r="K31" s="31">
        <v>623.20000000000005</v>
      </c>
      <c r="L31" s="31">
        <v>587</v>
      </c>
      <c r="M31" s="31">
        <v>3.9418500000000001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831.65</v>
      </c>
      <c r="D32" s="36">
        <v>827.18333333333339</v>
      </c>
      <c r="E32" s="36">
        <v>821.36666666666679</v>
      </c>
      <c r="F32" s="36">
        <v>811.08333333333337</v>
      </c>
      <c r="G32" s="36">
        <v>805.26666666666677</v>
      </c>
      <c r="H32" s="36">
        <v>837.46666666666681</v>
      </c>
      <c r="I32" s="36">
        <v>843.28333333333342</v>
      </c>
      <c r="J32" s="36">
        <v>853.56666666666683</v>
      </c>
      <c r="K32" s="31">
        <v>833</v>
      </c>
      <c r="L32" s="31">
        <v>816.9</v>
      </c>
      <c r="M32" s="31">
        <v>0.31036999999999998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1090.0999999999999</v>
      </c>
      <c r="D33" s="36">
        <v>1093.6833333333334</v>
      </c>
      <c r="E33" s="36">
        <v>1081.4666666666667</v>
      </c>
      <c r="F33" s="36">
        <v>1072.8333333333333</v>
      </c>
      <c r="G33" s="36">
        <v>1060.6166666666666</v>
      </c>
      <c r="H33" s="36">
        <v>1102.3166666666668</v>
      </c>
      <c r="I33" s="36">
        <v>1114.5333333333335</v>
      </c>
      <c r="J33" s="36">
        <v>1123.166666666667</v>
      </c>
      <c r="K33" s="31">
        <v>1105.9000000000001</v>
      </c>
      <c r="L33" s="31">
        <v>1085.05</v>
      </c>
      <c r="M33" s="31">
        <v>0.68596000000000001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2394.9</v>
      </c>
      <c r="D34" s="36">
        <v>2408.5166666666664</v>
      </c>
      <c r="E34" s="36">
        <v>2368.0333333333328</v>
      </c>
      <c r="F34" s="36">
        <v>2341.1666666666665</v>
      </c>
      <c r="G34" s="36">
        <v>2300.6833333333329</v>
      </c>
      <c r="H34" s="36">
        <v>2435.3833333333328</v>
      </c>
      <c r="I34" s="36">
        <v>2475.8666666666663</v>
      </c>
      <c r="J34" s="36">
        <v>2502.7333333333327</v>
      </c>
      <c r="K34" s="31">
        <v>2449</v>
      </c>
      <c r="L34" s="31">
        <v>2381.65</v>
      </c>
      <c r="M34" s="31">
        <v>2.8405800000000001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968.2</v>
      </c>
      <c r="D35" s="36">
        <v>972</v>
      </c>
      <c r="E35" s="36">
        <v>959.6</v>
      </c>
      <c r="F35" s="36">
        <v>951</v>
      </c>
      <c r="G35" s="36">
        <v>938.6</v>
      </c>
      <c r="H35" s="36">
        <v>980.6</v>
      </c>
      <c r="I35" s="36">
        <v>993.00000000000011</v>
      </c>
      <c r="J35" s="36">
        <v>1001.6</v>
      </c>
      <c r="K35" s="31">
        <v>984.4</v>
      </c>
      <c r="L35" s="31">
        <v>963.4</v>
      </c>
      <c r="M35" s="31">
        <v>0.82621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5246.95</v>
      </c>
      <c r="D36" s="36">
        <v>5249.35</v>
      </c>
      <c r="E36" s="36">
        <v>5188.7000000000007</v>
      </c>
      <c r="F36" s="36">
        <v>5130.4500000000007</v>
      </c>
      <c r="G36" s="36">
        <v>5069.8000000000011</v>
      </c>
      <c r="H36" s="36">
        <v>5307.6</v>
      </c>
      <c r="I36" s="36">
        <v>5368.25</v>
      </c>
      <c r="J36" s="36">
        <v>5426.5</v>
      </c>
      <c r="K36" s="31">
        <v>5310</v>
      </c>
      <c r="L36" s="31">
        <v>5191.1000000000004</v>
      </c>
      <c r="M36" s="31">
        <v>2.21828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1952.05</v>
      </c>
      <c r="D37" s="36">
        <v>1961.3833333333332</v>
      </c>
      <c r="E37" s="36">
        <v>1932.7666666666664</v>
      </c>
      <c r="F37" s="36">
        <v>1913.4833333333331</v>
      </c>
      <c r="G37" s="36">
        <v>1884.8666666666663</v>
      </c>
      <c r="H37" s="36">
        <v>1980.6666666666665</v>
      </c>
      <c r="I37" s="36">
        <v>2009.2833333333333</v>
      </c>
      <c r="J37" s="36">
        <v>2028.5666666666666</v>
      </c>
      <c r="K37" s="31">
        <v>1990</v>
      </c>
      <c r="L37" s="31">
        <v>1942.1</v>
      </c>
      <c r="M37" s="31">
        <v>0.32224000000000003</v>
      </c>
      <c r="N37" s="1"/>
      <c r="O37" s="1"/>
    </row>
    <row r="38" spans="1:15" ht="12.75" customHeight="1">
      <c r="A38" s="33">
        <v>28</v>
      </c>
      <c r="B38" s="53" t="s">
        <v>765</v>
      </c>
      <c r="C38" s="31">
        <v>69.3</v>
      </c>
      <c r="D38" s="36">
        <v>69.483333333333334</v>
      </c>
      <c r="E38" s="36">
        <v>69.016666666666666</v>
      </c>
      <c r="F38" s="36">
        <v>68.733333333333334</v>
      </c>
      <c r="G38" s="36">
        <v>68.266666666666666</v>
      </c>
      <c r="H38" s="36">
        <v>69.766666666666666</v>
      </c>
      <c r="I38" s="36">
        <v>70.233333333333334</v>
      </c>
      <c r="J38" s="36">
        <v>70.516666666666666</v>
      </c>
      <c r="K38" s="31">
        <v>69.95</v>
      </c>
      <c r="L38" s="31">
        <v>69.2</v>
      </c>
      <c r="M38" s="31">
        <v>6.3798700000000004</v>
      </c>
      <c r="N38" s="1"/>
      <c r="O38" s="1"/>
    </row>
    <row r="39" spans="1:15" ht="12.75" customHeight="1">
      <c r="A39" s="33">
        <v>29</v>
      </c>
      <c r="B39" s="53" t="s">
        <v>858</v>
      </c>
      <c r="C39" s="31">
        <v>26.7</v>
      </c>
      <c r="D39" s="36">
        <v>26.816666666666663</v>
      </c>
      <c r="E39" s="36">
        <v>26.233333333333327</v>
      </c>
      <c r="F39" s="36">
        <v>25.766666666666666</v>
      </c>
      <c r="G39" s="36">
        <v>25.18333333333333</v>
      </c>
      <c r="H39" s="36">
        <v>27.283333333333324</v>
      </c>
      <c r="I39" s="36">
        <v>27.86666666666666</v>
      </c>
      <c r="J39" s="36">
        <v>28.333333333333321</v>
      </c>
      <c r="K39" s="31">
        <v>27.4</v>
      </c>
      <c r="L39" s="31">
        <v>26.35</v>
      </c>
      <c r="M39" s="31">
        <v>63.271940000000001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1123.1500000000001</v>
      </c>
      <c r="D40" s="36">
        <v>1119.3666666666668</v>
      </c>
      <c r="E40" s="36">
        <v>1098.7833333333335</v>
      </c>
      <c r="F40" s="36">
        <v>1074.4166666666667</v>
      </c>
      <c r="G40" s="36">
        <v>1053.8333333333335</v>
      </c>
      <c r="H40" s="36">
        <v>1143.7333333333336</v>
      </c>
      <c r="I40" s="36">
        <v>1164.3166666666666</v>
      </c>
      <c r="J40" s="36">
        <v>1188.6833333333336</v>
      </c>
      <c r="K40" s="31">
        <v>1139.95</v>
      </c>
      <c r="L40" s="31">
        <v>1095</v>
      </c>
      <c r="M40" s="31">
        <v>10.675129999999999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3791.35</v>
      </c>
      <c r="D41" s="36">
        <v>3804.4833333333336</v>
      </c>
      <c r="E41" s="36">
        <v>3761.0666666666671</v>
      </c>
      <c r="F41" s="36">
        <v>3730.7833333333333</v>
      </c>
      <c r="G41" s="36">
        <v>3687.3666666666668</v>
      </c>
      <c r="H41" s="36">
        <v>3834.7666666666673</v>
      </c>
      <c r="I41" s="36">
        <v>3878.1833333333334</v>
      </c>
      <c r="J41" s="36">
        <v>3908.4666666666676</v>
      </c>
      <c r="K41" s="31">
        <v>3847.9</v>
      </c>
      <c r="L41" s="31">
        <v>3774.2</v>
      </c>
      <c r="M41" s="31">
        <v>0.39239000000000002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613.25</v>
      </c>
      <c r="D42" s="36">
        <v>613.80000000000007</v>
      </c>
      <c r="E42" s="36">
        <v>609.35000000000014</v>
      </c>
      <c r="F42" s="36">
        <v>605.45000000000005</v>
      </c>
      <c r="G42" s="36">
        <v>601.00000000000011</v>
      </c>
      <c r="H42" s="36">
        <v>617.70000000000016</v>
      </c>
      <c r="I42" s="36">
        <v>622.1500000000002</v>
      </c>
      <c r="J42" s="36">
        <v>626.05000000000018</v>
      </c>
      <c r="K42" s="31">
        <v>618.25</v>
      </c>
      <c r="L42" s="31">
        <v>609.9</v>
      </c>
      <c r="M42" s="31">
        <v>14.793990000000001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2680.9</v>
      </c>
      <c r="D43" s="36">
        <v>2648.45</v>
      </c>
      <c r="E43" s="36">
        <v>2595.8999999999996</v>
      </c>
      <c r="F43" s="36">
        <v>2510.8999999999996</v>
      </c>
      <c r="G43" s="36">
        <v>2458.3499999999995</v>
      </c>
      <c r="H43" s="36">
        <v>2733.45</v>
      </c>
      <c r="I43" s="36">
        <v>2786</v>
      </c>
      <c r="J43" s="36">
        <v>2871</v>
      </c>
      <c r="K43" s="31">
        <v>2701</v>
      </c>
      <c r="L43" s="31">
        <v>2563.4499999999998</v>
      </c>
      <c r="M43" s="31">
        <v>6.65604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792.25</v>
      </c>
      <c r="D44" s="36">
        <v>793.2166666666667</v>
      </c>
      <c r="E44" s="36">
        <v>785.63333333333344</v>
      </c>
      <c r="F44" s="36">
        <v>779.01666666666677</v>
      </c>
      <c r="G44" s="36">
        <v>771.43333333333351</v>
      </c>
      <c r="H44" s="36">
        <v>799.83333333333337</v>
      </c>
      <c r="I44" s="36">
        <v>807.41666666666663</v>
      </c>
      <c r="J44" s="36">
        <v>814.0333333333333</v>
      </c>
      <c r="K44" s="31">
        <v>800.8</v>
      </c>
      <c r="L44" s="31">
        <v>786.6</v>
      </c>
      <c r="M44" s="31">
        <v>0.51983999999999997</v>
      </c>
      <c r="N44" s="1"/>
      <c r="O44" s="1"/>
    </row>
    <row r="45" spans="1:15" ht="12.75" customHeight="1">
      <c r="A45" s="33">
        <v>35</v>
      </c>
      <c r="B45" s="53" t="s">
        <v>820</v>
      </c>
      <c r="C45" s="31">
        <v>8114</v>
      </c>
      <c r="D45" s="36">
        <v>8157.666666666667</v>
      </c>
      <c r="E45" s="36">
        <v>7928.9833333333336</v>
      </c>
      <c r="F45" s="36">
        <v>7743.9666666666662</v>
      </c>
      <c r="G45" s="36">
        <v>7515.2833333333328</v>
      </c>
      <c r="H45" s="36">
        <v>8342.6833333333343</v>
      </c>
      <c r="I45" s="36">
        <v>8571.3666666666668</v>
      </c>
      <c r="J45" s="36">
        <v>8756.383333333335</v>
      </c>
      <c r="K45" s="31">
        <v>8386.35</v>
      </c>
      <c r="L45" s="31">
        <v>7972.65</v>
      </c>
      <c r="M45" s="31">
        <v>2.9554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5848.8</v>
      </c>
      <c r="D46" s="36">
        <v>5850.75</v>
      </c>
      <c r="E46" s="36">
        <v>5818.05</v>
      </c>
      <c r="F46" s="36">
        <v>5787.3</v>
      </c>
      <c r="G46" s="36">
        <v>5754.6</v>
      </c>
      <c r="H46" s="36">
        <v>5881.5</v>
      </c>
      <c r="I46" s="36">
        <v>5914.2000000000007</v>
      </c>
      <c r="J46" s="36">
        <v>5944.95</v>
      </c>
      <c r="K46" s="31">
        <v>5883.45</v>
      </c>
      <c r="L46" s="31">
        <v>5820</v>
      </c>
      <c r="M46" s="31">
        <v>5.0930600000000004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474.1</v>
      </c>
      <c r="D47" s="36">
        <v>471.66666666666669</v>
      </c>
      <c r="E47" s="36">
        <v>461.43333333333339</v>
      </c>
      <c r="F47" s="36">
        <v>448.76666666666671</v>
      </c>
      <c r="G47" s="36">
        <v>438.53333333333342</v>
      </c>
      <c r="H47" s="36">
        <v>484.33333333333337</v>
      </c>
      <c r="I47" s="36">
        <v>494.56666666666661</v>
      </c>
      <c r="J47" s="36">
        <v>507.23333333333335</v>
      </c>
      <c r="K47" s="31">
        <v>481.9</v>
      </c>
      <c r="L47" s="31">
        <v>459</v>
      </c>
      <c r="M47" s="31">
        <v>118.96368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316.55</v>
      </c>
      <c r="D48" s="36">
        <v>316.5</v>
      </c>
      <c r="E48" s="36">
        <v>314.75</v>
      </c>
      <c r="F48" s="36">
        <v>312.95</v>
      </c>
      <c r="G48" s="36">
        <v>311.2</v>
      </c>
      <c r="H48" s="36">
        <v>318.3</v>
      </c>
      <c r="I48" s="36">
        <v>320.05</v>
      </c>
      <c r="J48" s="36">
        <v>321.85000000000002</v>
      </c>
      <c r="K48" s="31">
        <v>318.25</v>
      </c>
      <c r="L48" s="31">
        <v>314.7</v>
      </c>
      <c r="M48" s="31">
        <v>1.0027900000000001</v>
      </c>
      <c r="N48" s="1"/>
      <c r="O48" s="1"/>
    </row>
    <row r="49" spans="1:15" ht="12.75" customHeight="1">
      <c r="A49" s="33">
        <v>39</v>
      </c>
      <c r="B49" s="53" t="s">
        <v>819</v>
      </c>
      <c r="C49" s="31">
        <v>616.6</v>
      </c>
      <c r="D49" s="36">
        <v>609.95000000000005</v>
      </c>
      <c r="E49" s="36">
        <v>590.20000000000005</v>
      </c>
      <c r="F49" s="36">
        <v>563.79999999999995</v>
      </c>
      <c r="G49" s="36">
        <v>544.04999999999995</v>
      </c>
      <c r="H49" s="36">
        <v>636.35000000000014</v>
      </c>
      <c r="I49" s="36">
        <v>656.10000000000014</v>
      </c>
      <c r="J49" s="36">
        <v>682.50000000000023</v>
      </c>
      <c r="K49" s="31">
        <v>629.70000000000005</v>
      </c>
      <c r="L49" s="31">
        <v>583.54999999999995</v>
      </c>
      <c r="M49" s="31">
        <v>13.471310000000001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613.70000000000005</v>
      </c>
      <c r="D50" s="36">
        <v>611.88333333333333</v>
      </c>
      <c r="E50" s="36">
        <v>596.76666666666665</v>
      </c>
      <c r="F50" s="36">
        <v>579.83333333333337</v>
      </c>
      <c r="G50" s="36">
        <v>564.7166666666667</v>
      </c>
      <c r="H50" s="36">
        <v>628.81666666666661</v>
      </c>
      <c r="I50" s="36">
        <v>643.93333333333317</v>
      </c>
      <c r="J50" s="36">
        <v>660.86666666666656</v>
      </c>
      <c r="K50" s="31">
        <v>627</v>
      </c>
      <c r="L50" s="31">
        <v>594.95000000000005</v>
      </c>
      <c r="M50" s="31">
        <v>4.14032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201.4</v>
      </c>
      <c r="D51" s="36">
        <v>202.48333333333335</v>
      </c>
      <c r="E51" s="36">
        <v>199.41666666666669</v>
      </c>
      <c r="F51" s="36">
        <v>197.43333333333334</v>
      </c>
      <c r="G51" s="36">
        <v>194.36666666666667</v>
      </c>
      <c r="H51" s="36">
        <v>204.4666666666667</v>
      </c>
      <c r="I51" s="36">
        <v>207.53333333333336</v>
      </c>
      <c r="J51" s="36">
        <v>209.51666666666671</v>
      </c>
      <c r="K51" s="31">
        <v>205.55</v>
      </c>
      <c r="L51" s="31">
        <v>200.5</v>
      </c>
      <c r="M51" s="31">
        <v>105.15237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2813.7</v>
      </c>
      <c r="D52" s="36">
        <v>2831.3666666666668</v>
      </c>
      <c r="E52" s="36">
        <v>2788.4833333333336</v>
      </c>
      <c r="F52" s="36">
        <v>2763.2666666666669</v>
      </c>
      <c r="G52" s="36">
        <v>2720.3833333333337</v>
      </c>
      <c r="H52" s="36">
        <v>2856.5833333333335</v>
      </c>
      <c r="I52" s="36">
        <v>2899.4666666666667</v>
      </c>
      <c r="J52" s="36">
        <v>2924.6833333333334</v>
      </c>
      <c r="K52" s="31">
        <v>2874.25</v>
      </c>
      <c r="L52" s="31">
        <v>2806.15</v>
      </c>
      <c r="M52" s="31">
        <v>12.305199999999999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350.2</v>
      </c>
      <c r="D53" s="36">
        <v>349.61666666666662</v>
      </c>
      <c r="E53" s="36">
        <v>347.58333333333326</v>
      </c>
      <c r="F53" s="36">
        <v>344.96666666666664</v>
      </c>
      <c r="G53" s="36">
        <v>342.93333333333328</v>
      </c>
      <c r="H53" s="36">
        <v>352.23333333333323</v>
      </c>
      <c r="I53" s="36">
        <v>354.26666666666665</v>
      </c>
      <c r="J53" s="36">
        <v>356.88333333333321</v>
      </c>
      <c r="K53" s="31">
        <v>351.65</v>
      </c>
      <c r="L53" s="31">
        <v>347</v>
      </c>
      <c r="M53" s="31">
        <v>8.5490999999999993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2212.5</v>
      </c>
      <c r="D54" s="36">
        <v>2210.5333333333333</v>
      </c>
      <c r="E54" s="36">
        <v>2183.5666666666666</v>
      </c>
      <c r="F54" s="36">
        <v>2154.6333333333332</v>
      </c>
      <c r="G54" s="36">
        <v>2127.6666666666665</v>
      </c>
      <c r="H54" s="36">
        <v>2239.4666666666667</v>
      </c>
      <c r="I54" s="36">
        <v>2266.4333333333329</v>
      </c>
      <c r="J54" s="36">
        <v>2295.3666666666668</v>
      </c>
      <c r="K54" s="31">
        <v>2237.5</v>
      </c>
      <c r="L54" s="31">
        <v>2181.6</v>
      </c>
      <c r="M54" s="31">
        <v>5.3224900000000002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5876.6</v>
      </c>
      <c r="D55" s="36">
        <v>5906.8499999999995</v>
      </c>
      <c r="E55" s="36">
        <v>5839.7499999999991</v>
      </c>
      <c r="F55" s="36">
        <v>5802.9</v>
      </c>
      <c r="G55" s="36">
        <v>5735.7999999999993</v>
      </c>
      <c r="H55" s="36">
        <v>5943.6999999999989</v>
      </c>
      <c r="I55" s="36">
        <v>6010.7999999999993</v>
      </c>
      <c r="J55" s="36">
        <v>6047.6499999999987</v>
      </c>
      <c r="K55" s="31">
        <v>5973.95</v>
      </c>
      <c r="L55" s="31">
        <v>5870</v>
      </c>
      <c r="M55" s="31">
        <v>0.2046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1158.4000000000001</v>
      </c>
      <c r="D56" s="36">
        <v>1161.1166666666668</v>
      </c>
      <c r="E56" s="36">
        <v>1149.2833333333335</v>
      </c>
      <c r="F56" s="36">
        <v>1140.1666666666667</v>
      </c>
      <c r="G56" s="36">
        <v>1128.3333333333335</v>
      </c>
      <c r="H56" s="36">
        <v>1170.2333333333336</v>
      </c>
      <c r="I56" s="36">
        <v>1182.0666666666666</v>
      </c>
      <c r="J56" s="36">
        <v>1191.1833333333336</v>
      </c>
      <c r="K56" s="31">
        <v>1172.95</v>
      </c>
      <c r="L56" s="31">
        <v>1152</v>
      </c>
      <c r="M56" s="31">
        <v>10.01585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521.54999999999995</v>
      </c>
      <c r="D57" s="36">
        <v>522.15</v>
      </c>
      <c r="E57" s="36">
        <v>516.69999999999993</v>
      </c>
      <c r="F57" s="36">
        <v>511.84999999999991</v>
      </c>
      <c r="G57" s="36">
        <v>506.39999999999986</v>
      </c>
      <c r="H57" s="36">
        <v>527</v>
      </c>
      <c r="I57" s="36">
        <v>532.45000000000005</v>
      </c>
      <c r="J57" s="36">
        <v>537.30000000000007</v>
      </c>
      <c r="K57" s="31">
        <v>527.6</v>
      </c>
      <c r="L57" s="31">
        <v>517.29999999999995</v>
      </c>
      <c r="M57" s="31">
        <v>0.98307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4652.45</v>
      </c>
      <c r="D58" s="36">
        <v>4643.1833333333334</v>
      </c>
      <c r="E58" s="36">
        <v>4606.3666666666668</v>
      </c>
      <c r="F58" s="36">
        <v>4560.2833333333338</v>
      </c>
      <c r="G58" s="36">
        <v>4523.4666666666672</v>
      </c>
      <c r="H58" s="36">
        <v>4689.2666666666664</v>
      </c>
      <c r="I58" s="36">
        <v>4726.0833333333339</v>
      </c>
      <c r="J58" s="36">
        <v>4772.1666666666661</v>
      </c>
      <c r="K58" s="31">
        <v>4680</v>
      </c>
      <c r="L58" s="31">
        <v>4597.1000000000004</v>
      </c>
      <c r="M58" s="31">
        <v>2.9825900000000001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1128.05</v>
      </c>
      <c r="D59" s="36">
        <v>1125.95</v>
      </c>
      <c r="E59" s="36">
        <v>1120.7</v>
      </c>
      <c r="F59" s="36">
        <v>1113.3499999999999</v>
      </c>
      <c r="G59" s="36">
        <v>1108.0999999999999</v>
      </c>
      <c r="H59" s="36">
        <v>1133.3000000000002</v>
      </c>
      <c r="I59" s="36">
        <v>1138.5500000000002</v>
      </c>
      <c r="J59" s="36">
        <v>1145.9000000000003</v>
      </c>
      <c r="K59" s="31">
        <v>1131.2</v>
      </c>
      <c r="L59" s="31">
        <v>1118.5999999999999</v>
      </c>
      <c r="M59" s="31">
        <v>54.363379999999999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3777.9</v>
      </c>
      <c r="D60" s="36">
        <v>3787.2833333333328</v>
      </c>
      <c r="E60" s="36">
        <v>3714.5666666666657</v>
      </c>
      <c r="F60" s="36">
        <v>3651.2333333333327</v>
      </c>
      <c r="G60" s="36">
        <v>3578.5166666666655</v>
      </c>
      <c r="H60" s="36">
        <v>3850.6166666666659</v>
      </c>
      <c r="I60" s="36">
        <v>3923.333333333333</v>
      </c>
      <c r="J60" s="36">
        <v>3986.6666666666661</v>
      </c>
      <c r="K60" s="31">
        <v>3860</v>
      </c>
      <c r="L60" s="31">
        <v>3723.95</v>
      </c>
      <c r="M60" s="31">
        <v>5.4620899999999999</v>
      </c>
      <c r="N60" s="1"/>
      <c r="O60" s="1"/>
    </row>
    <row r="61" spans="1:15" ht="12.75" customHeight="1">
      <c r="A61" s="33">
        <v>51</v>
      </c>
      <c r="B61" s="53" t="s">
        <v>822</v>
      </c>
      <c r="C61" s="31">
        <v>321.39999999999998</v>
      </c>
      <c r="D61" s="36">
        <v>323.86666666666667</v>
      </c>
      <c r="E61" s="36">
        <v>315.63333333333333</v>
      </c>
      <c r="F61" s="36">
        <v>309.86666666666667</v>
      </c>
      <c r="G61" s="36">
        <v>301.63333333333333</v>
      </c>
      <c r="H61" s="36">
        <v>329.63333333333333</v>
      </c>
      <c r="I61" s="36">
        <v>337.86666666666667</v>
      </c>
      <c r="J61" s="36">
        <v>343.63333333333333</v>
      </c>
      <c r="K61" s="31">
        <v>332.1</v>
      </c>
      <c r="L61" s="31">
        <v>318.10000000000002</v>
      </c>
      <c r="M61" s="31">
        <v>29.740480000000002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2840.9</v>
      </c>
      <c r="D62" s="36">
        <v>2808.2166666666667</v>
      </c>
      <c r="E62" s="36">
        <v>2747.4333333333334</v>
      </c>
      <c r="F62" s="36">
        <v>2653.9666666666667</v>
      </c>
      <c r="G62" s="36">
        <v>2593.1833333333334</v>
      </c>
      <c r="H62" s="36">
        <v>2901.6833333333334</v>
      </c>
      <c r="I62" s="36">
        <v>2962.4666666666672</v>
      </c>
      <c r="J62" s="36">
        <v>3055.9333333333334</v>
      </c>
      <c r="K62" s="31">
        <v>2869</v>
      </c>
      <c r="L62" s="31">
        <v>2714.75</v>
      </c>
      <c r="M62" s="31">
        <v>14.935040000000001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8903.15</v>
      </c>
      <c r="D63" s="36">
        <v>8968.5</v>
      </c>
      <c r="E63" s="36">
        <v>8812</v>
      </c>
      <c r="F63" s="36">
        <v>8720.85</v>
      </c>
      <c r="G63" s="36">
        <v>8564.35</v>
      </c>
      <c r="H63" s="36">
        <v>9059.65</v>
      </c>
      <c r="I63" s="36">
        <v>9216.15</v>
      </c>
      <c r="J63" s="36">
        <v>9307.2999999999993</v>
      </c>
      <c r="K63" s="31">
        <v>9125</v>
      </c>
      <c r="L63" s="31">
        <v>8877.35</v>
      </c>
      <c r="M63" s="31">
        <v>2.7439200000000001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6680</v>
      </c>
      <c r="D64" s="36">
        <v>6685.666666666667</v>
      </c>
      <c r="E64" s="36">
        <v>6639.3833333333341</v>
      </c>
      <c r="F64" s="36">
        <v>6598.7666666666673</v>
      </c>
      <c r="G64" s="36">
        <v>6552.4833333333345</v>
      </c>
      <c r="H64" s="36">
        <v>6726.2833333333338</v>
      </c>
      <c r="I64" s="36">
        <v>6772.5666666666666</v>
      </c>
      <c r="J64" s="36">
        <v>6813.1833333333334</v>
      </c>
      <c r="K64" s="31">
        <v>6731.95</v>
      </c>
      <c r="L64" s="31">
        <v>6645.05</v>
      </c>
      <c r="M64" s="31">
        <v>5.95059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1569.05</v>
      </c>
      <c r="D65" s="36">
        <v>1575.0999999999997</v>
      </c>
      <c r="E65" s="36">
        <v>1560.5499999999993</v>
      </c>
      <c r="F65" s="36">
        <v>1552.0499999999995</v>
      </c>
      <c r="G65" s="36">
        <v>1537.4999999999991</v>
      </c>
      <c r="H65" s="36">
        <v>1583.5999999999995</v>
      </c>
      <c r="I65" s="36">
        <v>1598.15</v>
      </c>
      <c r="J65" s="36">
        <v>1606.6499999999996</v>
      </c>
      <c r="K65" s="31">
        <v>1589.65</v>
      </c>
      <c r="L65" s="31">
        <v>1566.6</v>
      </c>
      <c r="M65" s="31">
        <v>5.8180500000000004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8429.9</v>
      </c>
      <c r="D66" s="36">
        <v>8436.6166666666668</v>
      </c>
      <c r="E66" s="36">
        <v>8379.2833333333328</v>
      </c>
      <c r="F66" s="36">
        <v>8328.6666666666661</v>
      </c>
      <c r="G66" s="36">
        <v>8271.3333333333321</v>
      </c>
      <c r="H66" s="36">
        <v>8487.2333333333336</v>
      </c>
      <c r="I66" s="36">
        <v>8544.5666666666657</v>
      </c>
      <c r="J66" s="36">
        <v>8595.1833333333343</v>
      </c>
      <c r="K66" s="31">
        <v>8493.9500000000007</v>
      </c>
      <c r="L66" s="31">
        <v>8386</v>
      </c>
      <c r="M66" s="31">
        <v>0.12212000000000001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2167.6</v>
      </c>
      <c r="D67" s="36">
        <v>2180.5166666666664</v>
      </c>
      <c r="E67" s="36">
        <v>2141.083333333333</v>
      </c>
      <c r="F67" s="36">
        <v>2114.5666666666666</v>
      </c>
      <c r="G67" s="36">
        <v>2075.1333333333332</v>
      </c>
      <c r="H67" s="36">
        <v>2207.0333333333328</v>
      </c>
      <c r="I67" s="36">
        <v>2246.4666666666662</v>
      </c>
      <c r="J67" s="36">
        <v>2272.9833333333327</v>
      </c>
      <c r="K67" s="31">
        <v>2219.9499999999998</v>
      </c>
      <c r="L67" s="31">
        <v>2154</v>
      </c>
      <c r="M67" s="31">
        <v>0.55989999999999995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2516.6</v>
      </c>
      <c r="D68" s="36">
        <v>2506.7000000000003</v>
      </c>
      <c r="E68" s="36">
        <v>2485.4000000000005</v>
      </c>
      <c r="F68" s="36">
        <v>2454.2000000000003</v>
      </c>
      <c r="G68" s="36">
        <v>2432.9000000000005</v>
      </c>
      <c r="H68" s="36">
        <v>2537.9000000000005</v>
      </c>
      <c r="I68" s="36">
        <v>2559.2000000000007</v>
      </c>
      <c r="J68" s="36">
        <v>2590.4000000000005</v>
      </c>
      <c r="K68" s="31">
        <v>2528</v>
      </c>
      <c r="L68" s="31">
        <v>2475.5</v>
      </c>
      <c r="M68" s="31">
        <v>2.8507199999999999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377.25</v>
      </c>
      <c r="D69" s="36">
        <v>378.33333333333331</v>
      </c>
      <c r="E69" s="36">
        <v>375.16666666666663</v>
      </c>
      <c r="F69" s="36">
        <v>373.08333333333331</v>
      </c>
      <c r="G69" s="36">
        <v>369.91666666666663</v>
      </c>
      <c r="H69" s="36">
        <v>380.41666666666663</v>
      </c>
      <c r="I69" s="36">
        <v>383.58333333333326</v>
      </c>
      <c r="J69" s="36">
        <v>385.66666666666663</v>
      </c>
      <c r="K69" s="31">
        <v>381.5</v>
      </c>
      <c r="L69" s="31">
        <v>376.25</v>
      </c>
      <c r="M69" s="31">
        <v>2.9182399999999999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189.9</v>
      </c>
      <c r="D70" s="36">
        <v>189.81666666666669</v>
      </c>
      <c r="E70" s="36">
        <v>188.23333333333338</v>
      </c>
      <c r="F70" s="36">
        <v>186.56666666666669</v>
      </c>
      <c r="G70" s="36">
        <v>184.98333333333338</v>
      </c>
      <c r="H70" s="36">
        <v>191.48333333333338</v>
      </c>
      <c r="I70" s="36">
        <v>193.06666666666669</v>
      </c>
      <c r="J70" s="36">
        <v>194.73333333333338</v>
      </c>
      <c r="K70" s="31">
        <v>191.4</v>
      </c>
      <c r="L70" s="31">
        <v>188.15</v>
      </c>
      <c r="M70" s="31">
        <v>107.99366999999999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263.89999999999998</v>
      </c>
      <c r="D71" s="36">
        <v>264.11666666666662</v>
      </c>
      <c r="E71" s="36">
        <v>260.53333333333325</v>
      </c>
      <c r="F71" s="36">
        <v>257.16666666666663</v>
      </c>
      <c r="G71" s="36">
        <v>253.58333333333326</v>
      </c>
      <c r="H71" s="36">
        <v>267.48333333333323</v>
      </c>
      <c r="I71" s="36">
        <v>271.06666666666661</v>
      </c>
      <c r="J71" s="36">
        <v>274.43333333333322</v>
      </c>
      <c r="K71" s="31">
        <v>267.7</v>
      </c>
      <c r="L71" s="31">
        <v>260.75</v>
      </c>
      <c r="M71" s="31">
        <v>192.80956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124.6</v>
      </c>
      <c r="D72" s="36">
        <v>125.48333333333333</v>
      </c>
      <c r="E72" s="36">
        <v>122.86666666666667</v>
      </c>
      <c r="F72" s="36">
        <v>121.13333333333334</v>
      </c>
      <c r="G72" s="36">
        <v>118.51666666666668</v>
      </c>
      <c r="H72" s="36">
        <v>127.21666666666667</v>
      </c>
      <c r="I72" s="36">
        <v>129.83333333333331</v>
      </c>
      <c r="J72" s="36">
        <v>131.56666666666666</v>
      </c>
      <c r="K72" s="31">
        <v>128.1</v>
      </c>
      <c r="L72" s="31">
        <v>123.75</v>
      </c>
      <c r="M72" s="31">
        <v>170.75065000000001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64.55</v>
      </c>
      <c r="D73" s="36">
        <v>64.899999999999991</v>
      </c>
      <c r="E73" s="36">
        <v>63.84999999999998</v>
      </c>
      <c r="F73" s="36">
        <v>63.149999999999991</v>
      </c>
      <c r="G73" s="36">
        <v>62.09999999999998</v>
      </c>
      <c r="H73" s="36">
        <v>65.59999999999998</v>
      </c>
      <c r="I73" s="36">
        <v>66.649999999999991</v>
      </c>
      <c r="J73" s="36">
        <v>67.34999999999998</v>
      </c>
      <c r="K73" s="31">
        <v>65.95</v>
      </c>
      <c r="L73" s="31">
        <v>64.2</v>
      </c>
      <c r="M73" s="31">
        <v>107.52336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1327.15</v>
      </c>
      <c r="D74" s="36">
        <v>1328.05</v>
      </c>
      <c r="E74" s="36">
        <v>1320.1</v>
      </c>
      <c r="F74" s="36">
        <v>1313.05</v>
      </c>
      <c r="G74" s="36">
        <v>1305.0999999999999</v>
      </c>
      <c r="H74" s="36">
        <v>1335.1</v>
      </c>
      <c r="I74" s="36">
        <v>1343.0500000000002</v>
      </c>
      <c r="J74" s="36">
        <v>1350.1</v>
      </c>
      <c r="K74" s="31">
        <v>1336</v>
      </c>
      <c r="L74" s="31">
        <v>1321</v>
      </c>
      <c r="M74" s="31">
        <v>1.6545300000000001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5403.45</v>
      </c>
      <c r="D75" s="36">
        <v>5391.833333333333</v>
      </c>
      <c r="E75" s="36">
        <v>5289.6666666666661</v>
      </c>
      <c r="F75" s="36">
        <v>5175.8833333333332</v>
      </c>
      <c r="G75" s="36">
        <v>5073.7166666666662</v>
      </c>
      <c r="H75" s="36">
        <v>5505.6166666666659</v>
      </c>
      <c r="I75" s="36">
        <v>5607.7833333333319</v>
      </c>
      <c r="J75" s="36">
        <v>5721.5666666666657</v>
      </c>
      <c r="K75" s="31">
        <v>5494</v>
      </c>
      <c r="L75" s="31">
        <v>5278.05</v>
      </c>
      <c r="M75" s="31">
        <v>0.33760000000000001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485.1</v>
      </c>
      <c r="D76" s="36">
        <v>486.40000000000003</v>
      </c>
      <c r="E76" s="36">
        <v>478.80000000000007</v>
      </c>
      <c r="F76" s="36">
        <v>472.50000000000006</v>
      </c>
      <c r="G76" s="36">
        <v>464.90000000000009</v>
      </c>
      <c r="H76" s="36">
        <v>492.70000000000005</v>
      </c>
      <c r="I76" s="36">
        <v>500.30000000000007</v>
      </c>
      <c r="J76" s="36">
        <v>506.6</v>
      </c>
      <c r="K76" s="31">
        <v>494</v>
      </c>
      <c r="L76" s="31">
        <v>480.1</v>
      </c>
      <c r="M76" s="31">
        <v>32.696820000000002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1999.25</v>
      </c>
      <c r="D77" s="36">
        <v>1978.4166666666667</v>
      </c>
      <c r="E77" s="36">
        <v>1951.8333333333335</v>
      </c>
      <c r="F77" s="36">
        <v>1904.4166666666667</v>
      </c>
      <c r="G77" s="36">
        <v>1877.8333333333335</v>
      </c>
      <c r="H77" s="36">
        <v>2025.8333333333335</v>
      </c>
      <c r="I77" s="36">
        <v>2052.416666666667</v>
      </c>
      <c r="J77" s="36">
        <v>2099.8333333333335</v>
      </c>
      <c r="K77" s="31">
        <v>2005</v>
      </c>
      <c r="L77" s="31">
        <v>1931</v>
      </c>
      <c r="M77" s="31">
        <v>11.04415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232.85</v>
      </c>
      <c r="D78" s="36">
        <v>232.30000000000004</v>
      </c>
      <c r="E78" s="36">
        <v>230.10000000000008</v>
      </c>
      <c r="F78" s="36">
        <v>227.35000000000005</v>
      </c>
      <c r="G78" s="36">
        <v>225.15000000000009</v>
      </c>
      <c r="H78" s="36">
        <v>235.05000000000007</v>
      </c>
      <c r="I78" s="36">
        <v>237.25000000000006</v>
      </c>
      <c r="J78" s="36">
        <v>240.00000000000006</v>
      </c>
      <c r="K78" s="31">
        <v>234.5</v>
      </c>
      <c r="L78" s="31">
        <v>229.55</v>
      </c>
      <c r="M78" s="31">
        <v>330.45920000000001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1462.7</v>
      </c>
      <c r="D79" s="36">
        <v>1453.7166666666665</v>
      </c>
      <c r="E79" s="36">
        <v>1439.9833333333329</v>
      </c>
      <c r="F79" s="36">
        <v>1417.2666666666664</v>
      </c>
      <c r="G79" s="36">
        <v>1403.5333333333328</v>
      </c>
      <c r="H79" s="36">
        <v>1476.4333333333329</v>
      </c>
      <c r="I79" s="36">
        <v>1490.1666666666665</v>
      </c>
      <c r="J79" s="36">
        <v>1512.883333333333</v>
      </c>
      <c r="K79" s="31">
        <v>1467.45</v>
      </c>
      <c r="L79" s="31">
        <v>1431</v>
      </c>
      <c r="M79" s="31">
        <v>8.88218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291.35000000000002</v>
      </c>
      <c r="D80" s="36">
        <v>290.88333333333333</v>
      </c>
      <c r="E80" s="36">
        <v>288.56666666666666</v>
      </c>
      <c r="F80" s="36">
        <v>285.78333333333336</v>
      </c>
      <c r="G80" s="36">
        <v>283.4666666666667</v>
      </c>
      <c r="H80" s="36">
        <v>293.66666666666663</v>
      </c>
      <c r="I80" s="36">
        <v>295.98333333333323</v>
      </c>
      <c r="J80" s="36">
        <v>298.76666666666659</v>
      </c>
      <c r="K80" s="31">
        <v>293.2</v>
      </c>
      <c r="L80" s="31">
        <v>288.10000000000002</v>
      </c>
      <c r="M80" s="31">
        <v>154.00220999999999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625.04999999999995</v>
      </c>
      <c r="D81" s="36">
        <v>620.0333333333333</v>
      </c>
      <c r="E81" s="36">
        <v>612.06666666666661</v>
      </c>
      <c r="F81" s="36">
        <v>599.08333333333326</v>
      </c>
      <c r="G81" s="36">
        <v>591.11666666666656</v>
      </c>
      <c r="H81" s="36">
        <v>633.01666666666665</v>
      </c>
      <c r="I81" s="36">
        <v>640.98333333333335</v>
      </c>
      <c r="J81" s="36">
        <v>653.9666666666667</v>
      </c>
      <c r="K81" s="31">
        <v>628</v>
      </c>
      <c r="L81" s="31">
        <v>607.04999999999995</v>
      </c>
      <c r="M81" s="31">
        <v>94.175060000000002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1309.9000000000001</v>
      </c>
      <c r="D82" s="36">
        <v>1302.8833333333334</v>
      </c>
      <c r="E82" s="36">
        <v>1287.5166666666669</v>
      </c>
      <c r="F82" s="36">
        <v>1265.1333333333334</v>
      </c>
      <c r="G82" s="36">
        <v>1249.7666666666669</v>
      </c>
      <c r="H82" s="36">
        <v>1325.2666666666669</v>
      </c>
      <c r="I82" s="36">
        <v>1340.6333333333332</v>
      </c>
      <c r="J82" s="36">
        <v>1363.0166666666669</v>
      </c>
      <c r="K82" s="31">
        <v>1318.25</v>
      </c>
      <c r="L82" s="31">
        <v>1280.5</v>
      </c>
      <c r="M82" s="31">
        <v>68.910039999999995</v>
      </c>
      <c r="N82" s="1"/>
      <c r="O82" s="1"/>
    </row>
    <row r="83" spans="1:15" ht="12.75" customHeight="1">
      <c r="A83" s="33">
        <v>73</v>
      </c>
      <c r="B83" s="53" t="s">
        <v>821</v>
      </c>
      <c r="C83" s="31">
        <v>518.79999999999995</v>
      </c>
      <c r="D83" s="36">
        <v>519.23333333333323</v>
      </c>
      <c r="E83" s="36">
        <v>514.56666666666649</v>
      </c>
      <c r="F83" s="36">
        <v>510.33333333333326</v>
      </c>
      <c r="G83" s="36">
        <v>505.66666666666652</v>
      </c>
      <c r="H83" s="36">
        <v>523.46666666666647</v>
      </c>
      <c r="I83" s="36">
        <v>528.13333333333321</v>
      </c>
      <c r="J83" s="36">
        <v>532.36666666666645</v>
      </c>
      <c r="K83" s="31">
        <v>523.9</v>
      </c>
      <c r="L83" s="31">
        <v>515</v>
      </c>
      <c r="M83" s="31">
        <v>3.33758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311.89999999999998</v>
      </c>
      <c r="D84" s="36">
        <v>314.06666666666666</v>
      </c>
      <c r="E84" s="36">
        <v>306.93333333333334</v>
      </c>
      <c r="F84" s="36">
        <v>301.9666666666667</v>
      </c>
      <c r="G84" s="36">
        <v>294.83333333333337</v>
      </c>
      <c r="H84" s="36">
        <v>319.0333333333333</v>
      </c>
      <c r="I84" s="36">
        <v>326.16666666666663</v>
      </c>
      <c r="J84" s="36">
        <v>331.13333333333327</v>
      </c>
      <c r="K84" s="31">
        <v>321.2</v>
      </c>
      <c r="L84" s="31">
        <v>309.10000000000002</v>
      </c>
      <c r="M84" s="31">
        <v>167.76785000000001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1447.95</v>
      </c>
      <c r="D85" s="36">
        <v>1441.8166666666666</v>
      </c>
      <c r="E85" s="36">
        <v>1430.6833333333332</v>
      </c>
      <c r="F85" s="36">
        <v>1413.4166666666665</v>
      </c>
      <c r="G85" s="36">
        <v>1402.2833333333331</v>
      </c>
      <c r="H85" s="36">
        <v>1459.0833333333333</v>
      </c>
      <c r="I85" s="36">
        <v>1470.2166666666665</v>
      </c>
      <c r="J85" s="36">
        <v>1487.4833333333333</v>
      </c>
      <c r="K85" s="31">
        <v>1452.95</v>
      </c>
      <c r="L85" s="31">
        <v>1424.55</v>
      </c>
      <c r="M85" s="31">
        <v>0.70452000000000004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612.45000000000005</v>
      </c>
      <c r="D86" s="36">
        <v>608.81666666666672</v>
      </c>
      <c r="E86" s="36">
        <v>602.68333333333339</v>
      </c>
      <c r="F86" s="36">
        <v>592.91666666666663</v>
      </c>
      <c r="G86" s="36">
        <v>586.7833333333333</v>
      </c>
      <c r="H86" s="36">
        <v>618.58333333333348</v>
      </c>
      <c r="I86" s="36">
        <v>624.71666666666692</v>
      </c>
      <c r="J86" s="36">
        <v>634.48333333333358</v>
      </c>
      <c r="K86" s="31">
        <v>614.95000000000005</v>
      </c>
      <c r="L86" s="31">
        <v>599.04999999999995</v>
      </c>
      <c r="M86" s="31">
        <v>35.961739999999999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7125.75</v>
      </c>
      <c r="D87" s="36">
        <v>7127.6833333333343</v>
      </c>
      <c r="E87" s="36">
        <v>7070.4166666666688</v>
      </c>
      <c r="F87" s="36">
        <v>7015.0833333333348</v>
      </c>
      <c r="G87" s="36">
        <v>6957.8166666666693</v>
      </c>
      <c r="H87" s="36">
        <v>7183.0166666666682</v>
      </c>
      <c r="I87" s="36">
        <v>7240.2833333333347</v>
      </c>
      <c r="J87" s="36">
        <v>7295.6166666666677</v>
      </c>
      <c r="K87" s="31">
        <v>7184.95</v>
      </c>
      <c r="L87" s="31">
        <v>7072.35</v>
      </c>
      <c r="M87" s="31">
        <v>0.21077000000000001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1487.4</v>
      </c>
      <c r="D88" s="36">
        <v>1497.7</v>
      </c>
      <c r="E88" s="36">
        <v>1460.4</v>
      </c>
      <c r="F88" s="36">
        <v>1433.4</v>
      </c>
      <c r="G88" s="36">
        <v>1396.1000000000001</v>
      </c>
      <c r="H88" s="36">
        <v>1524.7</v>
      </c>
      <c r="I88" s="36">
        <v>1561.9999999999998</v>
      </c>
      <c r="J88" s="36">
        <v>1589</v>
      </c>
      <c r="K88" s="31">
        <v>1535</v>
      </c>
      <c r="L88" s="31">
        <v>1470.7</v>
      </c>
      <c r="M88" s="31">
        <v>8.16465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1551.9</v>
      </c>
      <c r="D89" s="36">
        <v>1564.7</v>
      </c>
      <c r="E89" s="36">
        <v>1527.4</v>
      </c>
      <c r="F89" s="36">
        <v>1502.9</v>
      </c>
      <c r="G89" s="36">
        <v>1465.6000000000001</v>
      </c>
      <c r="H89" s="36">
        <v>1589.2</v>
      </c>
      <c r="I89" s="36">
        <v>1626.4999999999998</v>
      </c>
      <c r="J89" s="36">
        <v>1651</v>
      </c>
      <c r="K89" s="31">
        <v>1602</v>
      </c>
      <c r="L89" s="31">
        <v>1540.2</v>
      </c>
      <c r="M89" s="31">
        <v>1.4061300000000001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504.3</v>
      </c>
      <c r="D90" s="36">
        <v>504.9666666666667</v>
      </c>
      <c r="E90" s="36">
        <v>491.93333333333339</v>
      </c>
      <c r="F90" s="36">
        <v>479.56666666666672</v>
      </c>
      <c r="G90" s="36">
        <v>466.53333333333342</v>
      </c>
      <c r="H90" s="36">
        <v>517.33333333333337</v>
      </c>
      <c r="I90" s="36">
        <v>530.36666666666667</v>
      </c>
      <c r="J90" s="36">
        <v>542.73333333333335</v>
      </c>
      <c r="K90" s="31">
        <v>518</v>
      </c>
      <c r="L90" s="31">
        <v>492.6</v>
      </c>
      <c r="M90" s="31">
        <v>7.8353299999999999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30935.4</v>
      </c>
      <c r="D91" s="36">
        <v>31136.333333333332</v>
      </c>
      <c r="E91" s="36">
        <v>30372.666666666664</v>
      </c>
      <c r="F91" s="36">
        <v>29809.933333333331</v>
      </c>
      <c r="G91" s="36">
        <v>29046.266666666663</v>
      </c>
      <c r="H91" s="36">
        <v>31699.066666666666</v>
      </c>
      <c r="I91" s="36">
        <v>32462.73333333333</v>
      </c>
      <c r="J91" s="36">
        <v>33025.466666666667</v>
      </c>
      <c r="K91" s="31">
        <v>31900</v>
      </c>
      <c r="L91" s="31">
        <v>30573.599999999999</v>
      </c>
      <c r="M91" s="31">
        <v>1.0178700000000001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1081.1500000000001</v>
      </c>
      <c r="D92" s="36">
        <v>1062.6833333333334</v>
      </c>
      <c r="E92" s="36">
        <v>1027.3666666666668</v>
      </c>
      <c r="F92" s="36">
        <v>973.58333333333337</v>
      </c>
      <c r="G92" s="36">
        <v>938.26666666666677</v>
      </c>
      <c r="H92" s="36">
        <v>1116.4666666666667</v>
      </c>
      <c r="I92" s="36">
        <v>1151.7833333333333</v>
      </c>
      <c r="J92" s="36">
        <v>1205.5666666666668</v>
      </c>
      <c r="K92" s="31">
        <v>1098</v>
      </c>
      <c r="L92" s="31">
        <v>1008.9</v>
      </c>
      <c r="M92" s="31">
        <v>9.5993499999999994</v>
      </c>
      <c r="N92" s="1"/>
      <c r="O92" s="1"/>
    </row>
    <row r="93" spans="1:15" ht="12.75" customHeight="1">
      <c r="A93" s="33">
        <v>84</v>
      </c>
      <c r="B93" s="53" t="s">
        <v>84</v>
      </c>
      <c r="C93" s="31">
        <v>5064</v>
      </c>
      <c r="D93" s="36">
        <v>5094.0666666666666</v>
      </c>
      <c r="E93" s="36">
        <v>5023.3833333333332</v>
      </c>
      <c r="F93" s="36">
        <v>4982.7666666666664</v>
      </c>
      <c r="G93" s="36">
        <v>4912.083333333333</v>
      </c>
      <c r="H93" s="36">
        <v>5134.6833333333334</v>
      </c>
      <c r="I93" s="36">
        <v>5205.3666666666659</v>
      </c>
      <c r="J93" s="36">
        <v>5245.9833333333336</v>
      </c>
      <c r="K93" s="31">
        <v>5164.75</v>
      </c>
      <c r="L93" s="31">
        <v>5053.45</v>
      </c>
      <c r="M93" s="31">
        <v>1.66198</v>
      </c>
      <c r="N93" s="1"/>
      <c r="O93" s="1"/>
    </row>
    <row r="94" spans="1:15" ht="12.75" customHeight="1">
      <c r="A94" s="33">
        <v>85</v>
      </c>
      <c r="B94" s="53" t="s">
        <v>340</v>
      </c>
      <c r="C94" s="31">
        <v>1990.8</v>
      </c>
      <c r="D94" s="36">
        <v>1999.7666666666664</v>
      </c>
      <c r="E94" s="36">
        <v>1966.1333333333328</v>
      </c>
      <c r="F94" s="36">
        <v>1941.4666666666662</v>
      </c>
      <c r="G94" s="36">
        <v>1907.8333333333326</v>
      </c>
      <c r="H94" s="36">
        <v>2024.4333333333329</v>
      </c>
      <c r="I94" s="36">
        <v>2058.0666666666666</v>
      </c>
      <c r="J94" s="36">
        <v>2082.7333333333331</v>
      </c>
      <c r="K94" s="31">
        <v>2033.4</v>
      </c>
      <c r="L94" s="31">
        <v>1975.1</v>
      </c>
      <c r="M94" s="31">
        <v>0.81662999999999997</v>
      </c>
      <c r="N94" s="1"/>
      <c r="O94" s="1"/>
    </row>
    <row r="95" spans="1:15" ht="12.75" customHeight="1">
      <c r="A95" s="33">
        <v>86</v>
      </c>
      <c r="B95" s="53" t="s">
        <v>341</v>
      </c>
      <c r="C95" s="31">
        <v>559.5</v>
      </c>
      <c r="D95" s="36">
        <v>562.16666666666663</v>
      </c>
      <c r="E95" s="36">
        <v>554.33333333333326</v>
      </c>
      <c r="F95" s="36">
        <v>549.16666666666663</v>
      </c>
      <c r="G95" s="36">
        <v>541.33333333333326</v>
      </c>
      <c r="H95" s="36">
        <v>567.33333333333326</v>
      </c>
      <c r="I95" s="36">
        <v>575.16666666666652</v>
      </c>
      <c r="J95" s="36">
        <v>580.33333333333326</v>
      </c>
      <c r="K95" s="31">
        <v>570</v>
      </c>
      <c r="L95" s="31">
        <v>557</v>
      </c>
      <c r="M95" s="31">
        <v>5.17415</v>
      </c>
      <c r="N95" s="1"/>
      <c r="O95" s="1"/>
    </row>
    <row r="96" spans="1:15" ht="12.75" customHeight="1">
      <c r="A96" s="33">
        <v>87</v>
      </c>
      <c r="B96" s="53" t="s">
        <v>342</v>
      </c>
      <c r="C96" s="31">
        <v>140.55000000000001</v>
      </c>
      <c r="D96" s="36">
        <v>141.71666666666667</v>
      </c>
      <c r="E96" s="36">
        <v>138.83333333333334</v>
      </c>
      <c r="F96" s="36">
        <v>137.11666666666667</v>
      </c>
      <c r="G96" s="36">
        <v>134.23333333333335</v>
      </c>
      <c r="H96" s="36">
        <v>143.43333333333334</v>
      </c>
      <c r="I96" s="36">
        <v>146.31666666666666</v>
      </c>
      <c r="J96" s="36">
        <v>148.03333333333333</v>
      </c>
      <c r="K96" s="31">
        <v>144.6</v>
      </c>
      <c r="L96" s="31">
        <v>140</v>
      </c>
      <c r="M96" s="31">
        <v>27.500229999999998</v>
      </c>
      <c r="N96" s="1"/>
      <c r="O96" s="1"/>
    </row>
    <row r="97" spans="1:15" ht="12.75" customHeight="1">
      <c r="A97" s="33">
        <v>88</v>
      </c>
      <c r="B97" s="53" t="s">
        <v>343</v>
      </c>
      <c r="C97" s="31">
        <v>641.5</v>
      </c>
      <c r="D97" s="36">
        <v>632.51666666666665</v>
      </c>
      <c r="E97" s="36">
        <v>615.5333333333333</v>
      </c>
      <c r="F97" s="36">
        <v>589.56666666666661</v>
      </c>
      <c r="G97" s="36">
        <v>572.58333333333326</v>
      </c>
      <c r="H97" s="36">
        <v>658.48333333333335</v>
      </c>
      <c r="I97" s="36">
        <v>675.4666666666667</v>
      </c>
      <c r="J97" s="36">
        <v>701.43333333333339</v>
      </c>
      <c r="K97" s="31">
        <v>649.5</v>
      </c>
      <c r="L97" s="31">
        <v>606.54999999999995</v>
      </c>
      <c r="M97" s="31">
        <v>94.243179999999995</v>
      </c>
      <c r="N97" s="1"/>
      <c r="O97" s="1"/>
    </row>
    <row r="98" spans="1:15" ht="12.75" customHeight="1">
      <c r="A98" s="33">
        <v>89</v>
      </c>
      <c r="B98" s="53" t="s">
        <v>817</v>
      </c>
      <c r="C98" s="31">
        <v>483.05</v>
      </c>
      <c r="D98" s="36">
        <v>483.23333333333335</v>
      </c>
      <c r="E98" s="36">
        <v>476.56666666666672</v>
      </c>
      <c r="F98" s="36">
        <v>470.08333333333337</v>
      </c>
      <c r="G98" s="36">
        <v>463.41666666666674</v>
      </c>
      <c r="H98" s="36">
        <v>489.7166666666667</v>
      </c>
      <c r="I98" s="36">
        <v>496.38333333333333</v>
      </c>
      <c r="J98" s="36">
        <v>502.86666666666667</v>
      </c>
      <c r="K98" s="31">
        <v>489.9</v>
      </c>
      <c r="L98" s="31">
        <v>476.75</v>
      </c>
      <c r="M98" s="31">
        <v>8.0372199999999996</v>
      </c>
      <c r="N98" s="1"/>
      <c r="O98" s="1"/>
    </row>
    <row r="99" spans="1:15" ht="12.75" customHeight="1">
      <c r="A99" s="33">
        <v>90</v>
      </c>
      <c r="B99" s="53" t="s">
        <v>344</v>
      </c>
      <c r="C99" s="31">
        <v>4368</v>
      </c>
      <c r="D99" s="36">
        <v>4362.666666666667</v>
      </c>
      <c r="E99" s="36">
        <v>4340.3333333333339</v>
      </c>
      <c r="F99" s="36">
        <v>4312.666666666667</v>
      </c>
      <c r="G99" s="36">
        <v>4290.3333333333339</v>
      </c>
      <c r="H99" s="36">
        <v>4390.3333333333339</v>
      </c>
      <c r="I99" s="36">
        <v>4412.6666666666679</v>
      </c>
      <c r="J99" s="36">
        <v>4440.3333333333339</v>
      </c>
      <c r="K99" s="31">
        <v>4385</v>
      </c>
      <c r="L99" s="31">
        <v>4335</v>
      </c>
      <c r="M99" s="31">
        <v>9.2609999999999998E-2</v>
      </c>
      <c r="N99" s="1"/>
      <c r="O99" s="1"/>
    </row>
    <row r="100" spans="1:15" ht="12.75" customHeight="1">
      <c r="A100" s="33">
        <v>91</v>
      </c>
      <c r="B100" s="53" t="s">
        <v>345</v>
      </c>
      <c r="C100" s="31">
        <v>350.65</v>
      </c>
      <c r="D100" s="36">
        <v>350.90000000000003</v>
      </c>
      <c r="E100" s="36">
        <v>348.20000000000005</v>
      </c>
      <c r="F100" s="36">
        <v>345.75</v>
      </c>
      <c r="G100" s="36">
        <v>343.05</v>
      </c>
      <c r="H100" s="36">
        <v>353.35000000000008</v>
      </c>
      <c r="I100" s="36">
        <v>356.05</v>
      </c>
      <c r="J100" s="36">
        <v>358.50000000000011</v>
      </c>
      <c r="K100" s="31">
        <v>353.6</v>
      </c>
      <c r="L100" s="31">
        <v>348.45</v>
      </c>
      <c r="M100" s="31">
        <v>0.92069000000000001</v>
      </c>
      <c r="N100" s="1"/>
      <c r="O100" s="1"/>
    </row>
    <row r="101" spans="1:15" ht="12.75" customHeight="1">
      <c r="A101" s="33">
        <v>92</v>
      </c>
      <c r="B101" s="53" t="s">
        <v>346</v>
      </c>
      <c r="C101" s="31">
        <v>250.45</v>
      </c>
      <c r="D101" s="36">
        <v>251.36666666666667</v>
      </c>
      <c r="E101" s="36">
        <v>247.73333333333335</v>
      </c>
      <c r="F101" s="36">
        <v>245.01666666666668</v>
      </c>
      <c r="G101" s="36">
        <v>241.38333333333335</v>
      </c>
      <c r="H101" s="36">
        <v>254.08333333333334</v>
      </c>
      <c r="I101" s="36">
        <v>257.7166666666667</v>
      </c>
      <c r="J101" s="36">
        <v>260.43333333333334</v>
      </c>
      <c r="K101" s="31">
        <v>255</v>
      </c>
      <c r="L101" s="31">
        <v>248.65</v>
      </c>
      <c r="M101" s="31">
        <v>4.2952000000000004</v>
      </c>
      <c r="N101" s="1"/>
      <c r="O101" s="1"/>
    </row>
    <row r="102" spans="1:15" ht="12.75" customHeight="1">
      <c r="A102" s="33">
        <v>93</v>
      </c>
      <c r="B102" s="53" t="s">
        <v>88</v>
      </c>
      <c r="C102" s="31">
        <v>753</v>
      </c>
      <c r="D102" s="36">
        <v>752.2166666666667</v>
      </c>
      <c r="E102" s="36">
        <v>747.23333333333335</v>
      </c>
      <c r="F102" s="36">
        <v>741.4666666666667</v>
      </c>
      <c r="G102" s="36">
        <v>736.48333333333335</v>
      </c>
      <c r="H102" s="36">
        <v>757.98333333333335</v>
      </c>
      <c r="I102" s="36">
        <v>762.9666666666667</v>
      </c>
      <c r="J102" s="36">
        <v>768.73333333333335</v>
      </c>
      <c r="K102" s="31">
        <v>757.2</v>
      </c>
      <c r="L102" s="31">
        <v>746.45</v>
      </c>
      <c r="M102" s="31">
        <v>2.70791</v>
      </c>
      <c r="N102" s="1"/>
      <c r="O102" s="1"/>
    </row>
    <row r="103" spans="1:15" ht="12.75" customHeight="1">
      <c r="A103" s="33">
        <v>94</v>
      </c>
      <c r="B103" s="53" t="s">
        <v>87</v>
      </c>
      <c r="C103" s="31">
        <v>119</v>
      </c>
      <c r="D103" s="36">
        <v>118.2</v>
      </c>
      <c r="E103" s="36">
        <v>116.80000000000001</v>
      </c>
      <c r="F103" s="36">
        <v>114.60000000000001</v>
      </c>
      <c r="G103" s="36">
        <v>113.20000000000002</v>
      </c>
      <c r="H103" s="36">
        <v>120.4</v>
      </c>
      <c r="I103" s="36">
        <v>121.80000000000001</v>
      </c>
      <c r="J103" s="36">
        <v>124</v>
      </c>
      <c r="K103" s="31">
        <v>119.6</v>
      </c>
      <c r="L103" s="31">
        <v>116</v>
      </c>
      <c r="M103" s="31">
        <v>581.48316</v>
      </c>
      <c r="N103" s="1"/>
      <c r="O103" s="1"/>
    </row>
    <row r="104" spans="1:15" ht="12.75" customHeight="1">
      <c r="A104" s="33">
        <v>95</v>
      </c>
      <c r="B104" s="53" t="s">
        <v>347</v>
      </c>
      <c r="C104" s="31">
        <v>223.35</v>
      </c>
      <c r="D104" s="36">
        <v>223.11666666666667</v>
      </c>
      <c r="E104" s="36">
        <v>217.48333333333335</v>
      </c>
      <c r="F104" s="36">
        <v>211.61666666666667</v>
      </c>
      <c r="G104" s="36">
        <v>205.98333333333335</v>
      </c>
      <c r="H104" s="36">
        <v>228.98333333333335</v>
      </c>
      <c r="I104" s="36">
        <v>234.61666666666667</v>
      </c>
      <c r="J104" s="36">
        <v>240.48333333333335</v>
      </c>
      <c r="K104" s="31">
        <v>228.75</v>
      </c>
      <c r="L104" s="31">
        <v>217.25</v>
      </c>
      <c r="M104" s="31">
        <v>2.1892800000000001</v>
      </c>
      <c r="N104" s="1"/>
      <c r="O104" s="1"/>
    </row>
    <row r="105" spans="1:15" ht="12.75" customHeight="1">
      <c r="A105" s="33">
        <v>96</v>
      </c>
      <c r="B105" s="53" t="s">
        <v>348</v>
      </c>
      <c r="C105" s="31">
        <v>1533.5</v>
      </c>
      <c r="D105" s="36">
        <v>1523.7666666666664</v>
      </c>
      <c r="E105" s="36">
        <v>1509.0833333333328</v>
      </c>
      <c r="F105" s="36">
        <v>1484.6666666666663</v>
      </c>
      <c r="G105" s="36">
        <v>1469.9833333333327</v>
      </c>
      <c r="H105" s="36">
        <v>1548.1833333333329</v>
      </c>
      <c r="I105" s="36">
        <v>1562.8666666666663</v>
      </c>
      <c r="J105" s="36">
        <v>1587.2833333333331</v>
      </c>
      <c r="K105" s="31">
        <v>1538.45</v>
      </c>
      <c r="L105" s="31">
        <v>1499.35</v>
      </c>
      <c r="M105" s="31">
        <v>1.24855</v>
      </c>
      <c r="N105" s="1"/>
      <c r="O105" s="1"/>
    </row>
    <row r="106" spans="1:15" ht="12.75" customHeight="1">
      <c r="A106" s="33">
        <v>97</v>
      </c>
      <c r="B106" s="53" t="s">
        <v>349</v>
      </c>
      <c r="C106" s="31">
        <v>189.15</v>
      </c>
      <c r="D106" s="36">
        <v>190.51666666666665</v>
      </c>
      <c r="E106" s="36">
        <v>187.18333333333331</v>
      </c>
      <c r="F106" s="36">
        <v>185.21666666666667</v>
      </c>
      <c r="G106" s="36">
        <v>181.88333333333333</v>
      </c>
      <c r="H106" s="36">
        <v>192.48333333333329</v>
      </c>
      <c r="I106" s="36">
        <v>195.81666666666666</v>
      </c>
      <c r="J106" s="36">
        <v>197.78333333333327</v>
      </c>
      <c r="K106" s="31">
        <v>193.85</v>
      </c>
      <c r="L106" s="31">
        <v>188.55</v>
      </c>
      <c r="M106" s="31">
        <v>19.795870000000001</v>
      </c>
      <c r="N106" s="1"/>
      <c r="O106" s="1"/>
    </row>
    <row r="107" spans="1:15" ht="12.75" customHeight="1">
      <c r="A107" s="33">
        <v>98</v>
      </c>
      <c r="B107" s="53" t="s">
        <v>350</v>
      </c>
      <c r="C107" s="31">
        <v>2289.3000000000002</v>
      </c>
      <c r="D107" s="36">
        <v>2302.4166666666665</v>
      </c>
      <c r="E107" s="36">
        <v>2270.8833333333332</v>
      </c>
      <c r="F107" s="36">
        <v>2252.4666666666667</v>
      </c>
      <c r="G107" s="36">
        <v>2220.9333333333334</v>
      </c>
      <c r="H107" s="36">
        <v>2320.833333333333</v>
      </c>
      <c r="I107" s="36">
        <v>2352.3666666666668</v>
      </c>
      <c r="J107" s="36">
        <v>2370.7833333333328</v>
      </c>
      <c r="K107" s="31">
        <v>2333.9499999999998</v>
      </c>
      <c r="L107" s="31">
        <v>2284</v>
      </c>
      <c r="M107" s="31">
        <v>0.70016</v>
      </c>
      <c r="N107" s="1"/>
      <c r="O107" s="1"/>
    </row>
    <row r="108" spans="1:15" ht="12.75" customHeight="1">
      <c r="A108" s="33">
        <v>99</v>
      </c>
      <c r="B108" s="53" t="s">
        <v>351</v>
      </c>
      <c r="C108" s="31">
        <v>60.7</v>
      </c>
      <c r="D108" s="36">
        <v>61.06666666666667</v>
      </c>
      <c r="E108" s="36">
        <v>60.033333333333339</v>
      </c>
      <c r="F108" s="36">
        <v>59.366666666666667</v>
      </c>
      <c r="G108" s="36">
        <v>58.333333333333336</v>
      </c>
      <c r="H108" s="36">
        <v>61.733333333333341</v>
      </c>
      <c r="I108" s="36">
        <v>62.766666666666673</v>
      </c>
      <c r="J108" s="36">
        <v>63.433333333333344</v>
      </c>
      <c r="K108" s="31">
        <v>62.1</v>
      </c>
      <c r="L108" s="31">
        <v>60.4</v>
      </c>
      <c r="M108" s="31">
        <v>85.259379999999993</v>
      </c>
      <c r="N108" s="1"/>
      <c r="O108" s="1"/>
    </row>
    <row r="109" spans="1:15" ht="12.75" customHeight="1">
      <c r="A109" s="33">
        <v>100</v>
      </c>
      <c r="B109" s="53" t="s">
        <v>352</v>
      </c>
      <c r="C109" s="31">
        <v>2121.6999999999998</v>
      </c>
      <c r="D109" s="36">
        <v>2109.2333333333331</v>
      </c>
      <c r="E109" s="36">
        <v>2074.4666666666662</v>
      </c>
      <c r="F109" s="36">
        <v>2027.2333333333331</v>
      </c>
      <c r="G109" s="36">
        <v>1992.4666666666662</v>
      </c>
      <c r="H109" s="36">
        <v>2156.4666666666662</v>
      </c>
      <c r="I109" s="36">
        <v>2191.2333333333336</v>
      </c>
      <c r="J109" s="36">
        <v>2238.4666666666662</v>
      </c>
      <c r="K109" s="31">
        <v>2144</v>
      </c>
      <c r="L109" s="31">
        <v>2062</v>
      </c>
      <c r="M109" s="31">
        <v>16.692150000000002</v>
      </c>
      <c r="N109" s="1"/>
      <c r="O109" s="1"/>
    </row>
    <row r="110" spans="1:15" ht="12.75" customHeight="1">
      <c r="A110" s="33">
        <v>101</v>
      </c>
      <c r="B110" s="53" t="s">
        <v>353</v>
      </c>
      <c r="C110" s="31">
        <v>664.9</v>
      </c>
      <c r="D110" s="36">
        <v>665.2166666666667</v>
      </c>
      <c r="E110" s="36">
        <v>659.43333333333339</v>
      </c>
      <c r="F110" s="36">
        <v>653.9666666666667</v>
      </c>
      <c r="G110" s="36">
        <v>648.18333333333339</v>
      </c>
      <c r="H110" s="36">
        <v>670.68333333333339</v>
      </c>
      <c r="I110" s="36">
        <v>676.4666666666667</v>
      </c>
      <c r="J110" s="36">
        <v>681.93333333333339</v>
      </c>
      <c r="K110" s="31">
        <v>671</v>
      </c>
      <c r="L110" s="31">
        <v>659.75</v>
      </c>
      <c r="M110" s="31">
        <v>0.75954999999999995</v>
      </c>
      <c r="N110" s="1"/>
      <c r="O110" s="1"/>
    </row>
    <row r="111" spans="1:15" ht="12.75" customHeight="1">
      <c r="A111" s="33">
        <v>102</v>
      </c>
      <c r="B111" s="53" t="s">
        <v>354</v>
      </c>
      <c r="C111" s="31">
        <v>2047.95</v>
      </c>
      <c r="D111" s="36">
        <v>2057.25</v>
      </c>
      <c r="E111" s="36">
        <v>1989.5</v>
      </c>
      <c r="F111" s="36">
        <v>1931.05</v>
      </c>
      <c r="G111" s="36">
        <v>1863.3</v>
      </c>
      <c r="H111" s="36">
        <v>2115.6999999999998</v>
      </c>
      <c r="I111" s="36">
        <v>2183.4499999999998</v>
      </c>
      <c r="J111" s="36">
        <v>2241.9</v>
      </c>
      <c r="K111" s="31">
        <v>2125</v>
      </c>
      <c r="L111" s="31">
        <v>1998.8</v>
      </c>
      <c r="M111" s="31">
        <v>11.439859999999999</v>
      </c>
      <c r="N111" s="1"/>
      <c r="O111" s="1"/>
    </row>
    <row r="112" spans="1:15" ht="12.75" customHeight="1">
      <c r="A112" s="33">
        <v>103</v>
      </c>
      <c r="B112" s="53" t="s">
        <v>355</v>
      </c>
      <c r="C112" s="31">
        <v>7173.8</v>
      </c>
      <c r="D112" s="36">
        <v>7143.2333333333327</v>
      </c>
      <c r="E112" s="36">
        <v>6985.4666666666653</v>
      </c>
      <c r="F112" s="36">
        <v>6797.1333333333323</v>
      </c>
      <c r="G112" s="36">
        <v>6639.366666666665</v>
      </c>
      <c r="H112" s="36">
        <v>7331.5666666666657</v>
      </c>
      <c r="I112" s="36">
        <v>7489.3333333333339</v>
      </c>
      <c r="J112" s="36">
        <v>7677.6666666666661</v>
      </c>
      <c r="K112" s="31">
        <v>7301</v>
      </c>
      <c r="L112" s="31">
        <v>6954.9</v>
      </c>
      <c r="M112" s="31">
        <v>0.46316000000000002</v>
      </c>
      <c r="N112" s="1"/>
      <c r="O112" s="1"/>
    </row>
    <row r="113" spans="1:15" ht="12.75" customHeight="1">
      <c r="A113" s="33">
        <v>104</v>
      </c>
      <c r="B113" s="53" t="s">
        <v>356</v>
      </c>
      <c r="C113" s="31">
        <v>778.9</v>
      </c>
      <c r="D113" s="36">
        <v>769.65</v>
      </c>
      <c r="E113" s="36">
        <v>750.3</v>
      </c>
      <c r="F113" s="36">
        <v>721.69999999999993</v>
      </c>
      <c r="G113" s="36">
        <v>702.34999999999991</v>
      </c>
      <c r="H113" s="36">
        <v>798.25</v>
      </c>
      <c r="I113" s="36">
        <v>817.60000000000014</v>
      </c>
      <c r="J113" s="36">
        <v>846.2</v>
      </c>
      <c r="K113" s="31">
        <v>789</v>
      </c>
      <c r="L113" s="31">
        <v>741.05</v>
      </c>
      <c r="M113" s="31">
        <v>13.829940000000001</v>
      </c>
      <c r="N113" s="1"/>
      <c r="O113" s="1"/>
    </row>
    <row r="114" spans="1:15" ht="12.75" customHeight="1">
      <c r="A114" s="33">
        <v>105</v>
      </c>
      <c r="B114" s="53" t="s">
        <v>89</v>
      </c>
      <c r="C114" s="31">
        <v>400.2</v>
      </c>
      <c r="D114" s="36">
        <v>402.25</v>
      </c>
      <c r="E114" s="36">
        <v>396.5</v>
      </c>
      <c r="F114" s="36">
        <v>392.8</v>
      </c>
      <c r="G114" s="36">
        <v>387.05</v>
      </c>
      <c r="H114" s="36">
        <v>405.95</v>
      </c>
      <c r="I114" s="36">
        <v>411.7</v>
      </c>
      <c r="J114" s="36">
        <v>415.4</v>
      </c>
      <c r="K114" s="31">
        <v>408</v>
      </c>
      <c r="L114" s="31">
        <v>398.55</v>
      </c>
      <c r="M114" s="31">
        <v>14.09942</v>
      </c>
      <c r="N114" s="1"/>
      <c r="O114" s="1"/>
    </row>
    <row r="115" spans="1:15" ht="12.75" customHeight="1">
      <c r="A115" s="33">
        <v>106</v>
      </c>
      <c r="B115" s="53" t="s">
        <v>357</v>
      </c>
      <c r="C115" s="31">
        <v>476.45</v>
      </c>
      <c r="D115" s="36">
        <v>475.58333333333331</v>
      </c>
      <c r="E115" s="36">
        <v>469.86666666666662</v>
      </c>
      <c r="F115" s="36">
        <v>463.2833333333333</v>
      </c>
      <c r="G115" s="36">
        <v>457.56666666666661</v>
      </c>
      <c r="H115" s="36">
        <v>482.16666666666663</v>
      </c>
      <c r="I115" s="36">
        <v>487.88333333333333</v>
      </c>
      <c r="J115" s="36">
        <v>494.46666666666664</v>
      </c>
      <c r="K115" s="31">
        <v>481.3</v>
      </c>
      <c r="L115" s="31">
        <v>469</v>
      </c>
      <c r="M115" s="31">
        <v>0.47165000000000001</v>
      </c>
      <c r="N115" s="1"/>
      <c r="O115" s="1"/>
    </row>
    <row r="116" spans="1:15" ht="12.75" customHeight="1">
      <c r="A116" s="33">
        <v>107</v>
      </c>
      <c r="B116" s="53" t="s">
        <v>358</v>
      </c>
      <c r="C116" s="31">
        <v>1076.4000000000001</v>
      </c>
      <c r="D116" s="36">
        <v>1078.1499999999999</v>
      </c>
      <c r="E116" s="36">
        <v>1066.2499999999998</v>
      </c>
      <c r="F116" s="36">
        <v>1056.0999999999999</v>
      </c>
      <c r="G116" s="36">
        <v>1044.1999999999998</v>
      </c>
      <c r="H116" s="36">
        <v>1088.2999999999997</v>
      </c>
      <c r="I116" s="36">
        <v>1100.1999999999998</v>
      </c>
      <c r="J116" s="36">
        <v>1110.3499999999997</v>
      </c>
      <c r="K116" s="31">
        <v>1090.05</v>
      </c>
      <c r="L116" s="31">
        <v>1068</v>
      </c>
      <c r="M116" s="31">
        <v>0.96016999999999997</v>
      </c>
      <c r="N116" s="1"/>
      <c r="O116" s="1"/>
    </row>
    <row r="117" spans="1:15" ht="12.75" customHeight="1">
      <c r="A117" s="33">
        <v>108</v>
      </c>
      <c r="B117" s="53" t="s">
        <v>90</v>
      </c>
      <c r="C117" s="31">
        <v>1231.3499999999999</v>
      </c>
      <c r="D117" s="36">
        <v>1238.2333333333333</v>
      </c>
      <c r="E117" s="36">
        <v>1217.1166666666668</v>
      </c>
      <c r="F117" s="36">
        <v>1202.8833333333334</v>
      </c>
      <c r="G117" s="36">
        <v>1181.7666666666669</v>
      </c>
      <c r="H117" s="36">
        <v>1252.4666666666667</v>
      </c>
      <c r="I117" s="36">
        <v>1273.583333333333</v>
      </c>
      <c r="J117" s="36">
        <v>1287.8166666666666</v>
      </c>
      <c r="K117" s="31">
        <v>1259.3499999999999</v>
      </c>
      <c r="L117" s="31">
        <v>1224</v>
      </c>
      <c r="M117" s="31">
        <v>12.99166</v>
      </c>
      <c r="N117" s="1"/>
      <c r="O117" s="1"/>
    </row>
    <row r="118" spans="1:15" ht="12.75" customHeight="1">
      <c r="A118" s="33">
        <v>109</v>
      </c>
      <c r="B118" s="53" t="s">
        <v>91</v>
      </c>
      <c r="C118" s="31">
        <v>1406.7</v>
      </c>
      <c r="D118" s="36">
        <v>1407.2833333333335</v>
      </c>
      <c r="E118" s="36">
        <v>1386.116666666667</v>
      </c>
      <c r="F118" s="36">
        <v>1365.5333333333335</v>
      </c>
      <c r="G118" s="36">
        <v>1344.366666666667</v>
      </c>
      <c r="H118" s="36">
        <v>1427.866666666667</v>
      </c>
      <c r="I118" s="36">
        <v>1449.0333333333335</v>
      </c>
      <c r="J118" s="36">
        <v>1469.616666666667</v>
      </c>
      <c r="K118" s="31">
        <v>1428.45</v>
      </c>
      <c r="L118" s="31">
        <v>1386.7</v>
      </c>
      <c r="M118" s="31">
        <v>78.93092</v>
      </c>
      <c r="N118" s="1"/>
      <c r="O118" s="1"/>
    </row>
    <row r="119" spans="1:15" ht="12.75" customHeight="1">
      <c r="A119" s="33">
        <v>110</v>
      </c>
      <c r="B119" s="53" t="s">
        <v>98</v>
      </c>
      <c r="C119" s="31">
        <v>153.05000000000001</v>
      </c>
      <c r="D119" s="36">
        <v>153.6</v>
      </c>
      <c r="E119" s="36">
        <v>151.75</v>
      </c>
      <c r="F119" s="36">
        <v>150.45000000000002</v>
      </c>
      <c r="G119" s="36">
        <v>148.60000000000002</v>
      </c>
      <c r="H119" s="36">
        <v>154.89999999999998</v>
      </c>
      <c r="I119" s="36">
        <v>156.74999999999994</v>
      </c>
      <c r="J119" s="36">
        <v>158.04999999999995</v>
      </c>
      <c r="K119" s="31">
        <v>155.44999999999999</v>
      </c>
      <c r="L119" s="31">
        <v>152.30000000000001</v>
      </c>
      <c r="M119" s="31">
        <v>7.0371600000000001</v>
      </c>
      <c r="N119" s="1"/>
      <c r="O119" s="1"/>
    </row>
    <row r="120" spans="1:15" ht="12.75" customHeight="1">
      <c r="A120" s="33">
        <v>111</v>
      </c>
      <c r="B120" s="53" t="s">
        <v>269</v>
      </c>
      <c r="C120" s="31">
        <v>1327.55</v>
      </c>
      <c r="D120" s="36">
        <v>1318.8666666666668</v>
      </c>
      <c r="E120" s="36">
        <v>1301.2333333333336</v>
      </c>
      <c r="F120" s="36">
        <v>1274.9166666666667</v>
      </c>
      <c r="G120" s="36">
        <v>1257.2833333333335</v>
      </c>
      <c r="H120" s="36">
        <v>1345.1833333333336</v>
      </c>
      <c r="I120" s="36">
        <v>1362.8166666666668</v>
      </c>
      <c r="J120" s="36">
        <v>1389.1333333333337</v>
      </c>
      <c r="K120" s="31">
        <v>1336.5</v>
      </c>
      <c r="L120" s="31">
        <v>1292.55</v>
      </c>
      <c r="M120" s="31">
        <v>2.2124100000000002</v>
      </c>
      <c r="N120" s="1"/>
      <c r="O120" s="1"/>
    </row>
    <row r="121" spans="1:15" ht="12.75" customHeight="1">
      <c r="A121" s="33">
        <v>112</v>
      </c>
      <c r="B121" s="53" t="s">
        <v>92</v>
      </c>
      <c r="C121" s="31">
        <v>467.85</v>
      </c>
      <c r="D121" s="36">
        <v>462.45</v>
      </c>
      <c r="E121" s="36">
        <v>454.9</v>
      </c>
      <c r="F121" s="36">
        <v>441.95</v>
      </c>
      <c r="G121" s="36">
        <v>434.4</v>
      </c>
      <c r="H121" s="36">
        <v>475.4</v>
      </c>
      <c r="I121" s="36">
        <v>482.95000000000005</v>
      </c>
      <c r="J121" s="36">
        <v>495.9</v>
      </c>
      <c r="K121" s="31">
        <v>470</v>
      </c>
      <c r="L121" s="31">
        <v>449.5</v>
      </c>
      <c r="M121" s="31">
        <v>235.43942000000001</v>
      </c>
      <c r="N121" s="1"/>
      <c r="O121" s="1"/>
    </row>
    <row r="122" spans="1:15" ht="12.75" customHeight="1">
      <c r="A122" s="33">
        <v>113</v>
      </c>
      <c r="B122" s="53" t="s">
        <v>359</v>
      </c>
      <c r="C122" s="31">
        <v>1330.5</v>
      </c>
      <c r="D122" s="36">
        <v>1337.3999999999999</v>
      </c>
      <c r="E122" s="36">
        <v>1304.7999999999997</v>
      </c>
      <c r="F122" s="36">
        <v>1279.0999999999999</v>
      </c>
      <c r="G122" s="36">
        <v>1246.4999999999998</v>
      </c>
      <c r="H122" s="36">
        <v>1363.0999999999997</v>
      </c>
      <c r="I122" s="36">
        <v>1395.6999999999996</v>
      </c>
      <c r="J122" s="36">
        <v>1421.3999999999996</v>
      </c>
      <c r="K122" s="31">
        <v>1370</v>
      </c>
      <c r="L122" s="31">
        <v>1311.7</v>
      </c>
      <c r="M122" s="31">
        <v>58.45758</v>
      </c>
      <c r="N122" s="1"/>
      <c r="O122" s="1"/>
    </row>
    <row r="123" spans="1:15" ht="12.75" customHeight="1">
      <c r="A123" s="33">
        <v>114</v>
      </c>
      <c r="B123" s="53" t="s">
        <v>93</v>
      </c>
      <c r="C123" s="31">
        <v>4614.95</v>
      </c>
      <c r="D123" s="36">
        <v>4593.6500000000005</v>
      </c>
      <c r="E123" s="36">
        <v>4562.3000000000011</v>
      </c>
      <c r="F123" s="36">
        <v>4509.6500000000005</v>
      </c>
      <c r="G123" s="36">
        <v>4478.3000000000011</v>
      </c>
      <c r="H123" s="36">
        <v>4646.3000000000011</v>
      </c>
      <c r="I123" s="36">
        <v>4677.6500000000015</v>
      </c>
      <c r="J123" s="36">
        <v>4730.3000000000011</v>
      </c>
      <c r="K123" s="31">
        <v>4625</v>
      </c>
      <c r="L123" s="31">
        <v>4541</v>
      </c>
      <c r="M123" s="31">
        <v>4.9353999999999996</v>
      </c>
      <c r="N123" s="1"/>
      <c r="O123" s="1"/>
    </row>
    <row r="124" spans="1:15" ht="12.75" customHeight="1">
      <c r="A124" s="33">
        <v>115</v>
      </c>
      <c r="B124" s="53" t="s">
        <v>94</v>
      </c>
      <c r="C124" s="31">
        <v>2672.55</v>
      </c>
      <c r="D124" s="36">
        <v>2729.4666666666667</v>
      </c>
      <c r="E124" s="36">
        <v>2608.1333333333332</v>
      </c>
      <c r="F124" s="36">
        <v>2543.7166666666667</v>
      </c>
      <c r="G124" s="36">
        <v>2422.3833333333332</v>
      </c>
      <c r="H124" s="36">
        <v>2793.8833333333332</v>
      </c>
      <c r="I124" s="36">
        <v>2915.2166666666662</v>
      </c>
      <c r="J124" s="36">
        <v>2979.6333333333332</v>
      </c>
      <c r="K124" s="31">
        <v>2850.8</v>
      </c>
      <c r="L124" s="31">
        <v>2665.05</v>
      </c>
      <c r="M124" s="31">
        <v>12.53241</v>
      </c>
      <c r="N124" s="1"/>
      <c r="O124" s="1"/>
    </row>
    <row r="125" spans="1:15" ht="12.75" customHeight="1">
      <c r="A125" s="33">
        <v>116</v>
      </c>
      <c r="B125" s="53" t="s">
        <v>360</v>
      </c>
      <c r="C125" s="31">
        <v>3294.8</v>
      </c>
      <c r="D125" s="36">
        <v>3275.5833333333335</v>
      </c>
      <c r="E125" s="36">
        <v>3227.166666666667</v>
      </c>
      <c r="F125" s="36">
        <v>3159.5333333333333</v>
      </c>
      <c r="G125" s="36">
        <v>3111.1166666666668</v>
      </c>
      <c r="H125" s="36">
        <v>3343.2166666666672</v>
      </c>
      <c r="I125" s="36">
        <v>3391.6333333333341</v>
      </c>
      <c r="J125" s="36">
        <v>3459.2666666666673</v>
      </c>
      <c r="K125" s="31">
        <v>3324</v>
      </c>
      <c r="L125" s="31">
        <v>3207.95</v>
      </c>
      <c r="M125" s="31">
        <v>3.9106000000000001</v>
      </c>
      <c r="N125" s="1"/>
      <c r="O125" s="1"/>
    </row>
    <row r="126" spans="1:15" ht="12.75" customHeight="1">
      <c r="A126" s="33">
        <v>117</v>
      </c>
      <c r="B126" s="53" t="s">
        <v>859</v>
      </c>
      <c r="C126" s="31">
        <v>1487.4</v>
      </c>
      <c r="D126" s="36">
        <v>1490.8666666666668</v>
      </c>
      <c r="E126" s="36">
        <v>1466.7333333333336</v>
      </c>
      <c r="F126" s="36">
        <v>1446.0666666666668</v>
      </c>
      <c r="G126" s="36">
        <v>1421.9333333333336</v>
      </c>
      <c r="H126" s="36">
        <v>1511.5333333333335</v>
      </c>
      <c r="I126" s="36">
        <v>1535.6666666666667</v>
      </c>
      <c r="J126" s="36">
        <v>1556.3333333333335</v>
      </c>
      <c r="K126" s="31">
        <v>1515</v>
      </c>
      <c r="L126" s="31">
        <v>1470.2</v>
      </c>
      <c r="M126" s="31">
        <v>0.79240999999999995</v>
      </c>
      <c r="N126" s="1"/>
      <c r="O126" s="1"/>
    </row>
    <row r="127" spans="1:15" ht="12.75" customHeight="1">
      <c r="A127" s="33">
        <v>118</v>
      </c>
      <c r="B127" s="53" t="s">
        <v>95</v>
      </c>
      <c r="C127" s="31">
        <v>1027.2</v>
      </c>
      <c r="D127" s="36">
        <v>1029.0333333333335</v>
      </c>
      <c r="E127" s="36">
        <v>1019.4666666666672</v>
      </c>
      <c r="F127" s="36">
        <v>1011.7333333333336</v>
      </c>
      <c r="G127" s="36">
        <v>1002.1666666666672</v>
      </c>
      <c r="H127" s="36">
        <v>1036.7666666666671</v>
      </c>
      <c r="I127" s="36">
        <v>1046.3333333333333</v>
      </c>
      <c r="J127" s="36">
        <v>1054.0666666666671</v>
      </c>
      <c r="K127" s="31">
        <v>1038.5999999999999</v>
      </c>
      <c r="L127" s="31">
        <v>1021.3</v>
      </c>
      <c r="M127" s="31">
        <v>10.579050000000001</v>
      </c>
      <c r="N127" s="1"/>
      <c r="O127" s="1"/>
    </row>
    <row r="128" spans="1:15" ht="12.75" customHeight="1">
      <c r="A128" s="33">
        <v>119</v>
      </c>
      <c r="B128" s="53" t="s">
        <v>96</v>
      </c>
      <c r="C128" s="31">
        <v>1235.45</v>
      </c>
      <c r="D128" s="36">
        <v>1233.8333333333333</v>
      </c>
      <c r="E128" s="36">
        <v>1224.8166666666666</v>
      </c>
      <c r="F128" s="36">
        <v>1214.1833333333334</v>
      </c>
      <c r="G128" s="36">
        <v>1205.1666666666667</v>
      </c>
      <c r="H128" s="36">
        <v>1244.4666666666665</v>
      </c>
      <c r="I128" s="36">
        <v>1253.4833333333333</v>
      </c>
      <c r="J128" s="36">
        <v>1264.1166666666663</v>
      </c>
      <c r="K128" s="31">
        <v>1242.8499999999999</v>
      </c>
      <c r="L128" s="31">
        <v>1223.2</v>
      </c>
      <c r="M128" s="31">
        <v>2.77176</v>
      </c>
      <c r="N128" s="1"/>
      <c r="O128" s="1"/>
    </row>
    <row r="129" spans="1:15" ht="12.75" customHeight="1">
      <c r="A129" s="33">
        <v>120</v>
      </c>
      <c r="B129" s="53" t="s">
        <v>823</v>
      </c>
      <c r="C129" s="31">
        <v>4372.2</v>
      </c>
      <c r="D129" s="36">
        <v>4394.9000000000005</v>
      </c>
      <c r="E129" s="36">
        <v>4316.8000000000011</v>
      </c>
      <c r="F129" s="36">
        <v>4261.4000000000005</v>
      </c>
      <c r="G129" s="36">
        <v>4183.3000000000011</v>
      </c>
      <c r="H129" s="36">
        <v>4450.3000000000011</v>
      </c>
      <c r="I129" s="36">
        <v>4528.4000000000015</v>
      </c>
      <c r="J129" s="36">
        <v>4583.8000000000011</v>
      </c>
      <c r="K129" s="31">
        <v>4473</v>
      </c>
      <c r="L129" s="31">
        <v>4339.5</v>
      </c>
      <c r="M129" s="31">
        <v>0.27112999999999998</v>
      </c>
      <c r="N129" s="1"/>
      <c r="O129" s="1"/>
    </row>
    <row r="130" spans="1:15" ht="12.75" customHeight="1">
      <c r="A130" s="33">
        <v>121</v>
      </c>
      <c r="B130" s="53" t="s">
        <v>361</v>
      </c>
      <c r="C130" s="31">
        <v>1413.7</v>
      </c>
      <c r="D130" s="36">
        <v>1414.0500000000002</v>
      </c>
      <c r="E130" s="36">
        <v>1389.7000000000003</v>
      </c>
      <c r="F130" s="36">
        <v>1365.7</v>
      </c>
      <c r="G130" s="36">
        <v>1341.3500000000001</v>
      </c>
      <c r="H130" s="36">
        <v>1438.0500000000004</v>
      </c>
      <c r="I130" s="36">
        <v>1462.4000000000003</v>
      </c>
      <c r="J130" s="36">
        <v>1486.4000000000005</v>
      </c>
      <c r="K130" s="31">
        <v>1438.4</v>
      </c>
      <c r="L130" s="31">
        <v>1390.05</v>
      </c>
      <c r="M130" s="31">
        <v>2.7356600000000002</v>
      </c>
      <c r="N130" s="1"/>
      <c r="O130" s="1"/>
    </row>
    <row r="131" spans="1:15" ht="12.75" customHeight="1">
      <c r="A131" s="33">
        <v>122</v>
      </c>
      <c r="B131" s="53" t="s">
        <v>97</v>
      </c>
      <c r="C131" s="31">
        <v>338.1</v>
      </c>
      <c r="D131" s="36">
        <v>336.26666666666665</v>
      </c>
      <c r="E131" s="36">
        <v>332.63333333333333</v>
      </c>
      <c r="F131" s="36">
        <v>327.16666666666669</v>
      </c>
      <c r="G131" s="36">
        <v>323.53333333333336</v>
      </c>
      <c r="H131" s="36">
        <v>341.73333333333329</v>
      </c>
      <c r="I131" s="36">
        <v>345.36666666666662</v>
      </c>
      <c r="J131" s="36">
        <v>350.83333333333326</v>
      </c>
      <c r="K131" s="31">
        <v>339.9</v>
      </c>
      <c r="L131" s="31">
        <v>330.8</v>
      </c>
      <c r="M131" s="31">
        <v>42.311839999999997</v>
      </c>
      <c r="N131" s="1"/>
      <c r="O131" s="1"/>
    </row>
    <row r="132" spans="1:15" ht="12.75" customHeight="1">
      <c r="A132" s="33">
        <v>123</v>
      </c>
      <c r="B132" s="53" t="s">
        <v>99</v>
      </c>
      <c r="C132" s="31">
        <v>3683.2</v>
      </c>
      <c r="D132" s="36">
        <v>3650.4500000000003</v>
      </c>
      <c r="E132" s="36">
        <v>3596.9000000000005</v>
      </c>
      <c r="F132" s="36">
        <v>3510.6000000000004</v>
      </c>
      <c r="G132" s="36">
        <v>3457.0500000000006</v>
      </c>
      <c r="H132" s="36">
        <v>3736.7500000000005</v>
      </c>
      <c r="I132" s="36">
        <v>3790.3000000000006</v>
      </c>
      <c r="J132" s="36">
        <v>3876.6000000000004</v>
      </c>
      <c r="K132" s="31">
        <v>3704</v>
      </c>
      <c r="L132" s="31">
        <v>3564.15</v>
      </c>
      <c r="M132" s="31">
        <v>13.17014</v>
      </c>
      <c r="N132" s="1"/>
      <c r="O132" s="1"/>
    </row>
    <row r="133" spans="1:15" ht="12.75" customHeight="1">
      <c r="A133" s="33">
        <v>124</v>
      </c>
      <c r="B133" s="53" t="s">
        <v>362</v>
      </c>
      <c r="C133" s="31">
        <v>1753.3</v>
      </c>
      <c r="D133" s="36">
        <v>1738.4333333333332</v>
      </c>
      <c r="E133" s="36">
        <v>1710.0166666666664</v>
      </c>
      <c r="F133" s="36">
        <v>1666.7333333333333</v>
      </c>
      <c r="G133" s="36">
        <v>1638.3166666666666</v>
      </c>
      <c r="H133" s="36">
        <v>1781.7166666666662</v>
      </c>
      <c r="I133" s="36">
        <v>1810.1333333333328</v>
      </c>
      <c r="J133" s="36">
        <v>1853.4166666666661</v>
      </c>
      <c r="K133" s="31">
        <v>1766.85</v>
      </c>
      <c r="L133" s="31">
        <v>1695.15</v>
      </c>
      <c r="M133" s="31">
        <v>4.2993399999999999</v>
      </c>
      <c r="N133" s="1"/>
      <c r="O133" s="1"/>
    </row>
    <row r="134" spans="1:15" ht="12.75" customHeight="1">
      <c r="A134" s="33">
        <v>125</v>
      </c>
      <c r="B134" s="53" t="s">
        <v>363</v>
      </c>
      <c r="C134" s="31">
        <v>994.2</v>
      </c>
      <c r="D134" s="36">
        <v>991.7166666666667</v>
      </c>
      <c r="E134" s="36">
        <v>974.48333333333335</v>
      </c>
      <c r="F134" s="36">
        <v>954.76666666666665</v>
      </c>
      <c r="G134" s="36">
        <v>937.5333333333333</v>
      </c>
      <c r="H134" s="36">
        <v>1011.4333333333334</v>
      </c>
      <c r="I134" s="36">
        <v>1028.6666666666667</v>
      </c>
      <c r="J134" s="36">
        <v>1048.3833333333334</v>
      </c>
      <c r="K134" s="31">
        <v>1008.95</v>
      </c>
      <c r="L134" s="31">
        <v>972</v>
      </c>
      <c r="M134" s="31">
        <v>0.61219999999999997</v>
      </c>
      <c r="N134" s="1"/>
      <c r="O134" s="1"/>
    </row>
    <row r="135" spans="1:15" ht="12.75" customHeight="1">
      <c r="A135" s="33">
        <v>126</v>
      </c>
      <c r="B135" s="53" t="s">
        <v>107</v>
      </c>
      <c r="C135" s="31">
        <v>825.65</v>
      </c>
      <c r="D135" s="36">
        <v>828.75</v>
      </c>
      <c r="E135" s="36">
        <v>809.5</v>
      </c>
      <c r="F135" s="36">
        <v>793.35</v>
      </c>
      <c r="G135" s="36">
        <v>774.1</v>
      </c>
      <c r="H135" s="36">
        <v>844.9</v>
      </c>
      <c r="I135" s="36">
        <v>864.15</v>
      </c>
      <c r="J135" s="36">
        <v>880.3</v>
      </c>
      <c r="K135" s="31">
        <v>848</v>
      </c>
      <c r="L135" s="31">
        <v>812.6</v>
      </c>
      <c r="M135" s="31">
        <v>52.37735</v>
      </c>
      <c r="N135" s="1"/>
      <c r="O135" s="1"/>
    </row>
    <row r="136" spans="1:15" ht="12.75" customHeight="1">
      <c r="A136" s="33">
        <v>127</v>
      </c>
      <c r="B136" s="53" t="s">
        <v>100</v>
      </c>
      <c r="C136" s="31">
        <v>545.85</v>
      </c>
      <c r="D136" s="36">
        <v>547.94999999999993</v>
      </c>
      <c r="E136" s="36">
        <v>540.89999999999986</v>
      </c>
      <c r="F136" s="36">
        <v>535.94999999999993</v>
      </c>
      <c r="G136" s="36">
        <v>528.89999999999986</v>
      </c>
      <c r="H136" s="36">
        <v>552.89999999999986</v>
      </c>
      <c r="I136" s="36">
        <v>559.94999999999982</v>
      </c>
      <c r="J136" s="36">
        <v>564.89999999999986</v>
      </c>
      <c r="K136" s="31">
        <v>555</v>
      </c>
      <c r="L136" s="31">
        <v>543</v>
      </c>
      <c r="M136" s="31">
        <v>24.361979999999999</v>
      </c>
      <c r="N136" s="1"/>
      <c r="O136" s="1"/>
    </row>
    <row r="137" spans="1:15" ht="12.75" customHeight="1">
      <c r="A137" s="33">
        <v>128</v>
      </c>
      <c r="B137" s="53" t="s">
        <v>101</v>
      </c>
      <c r="C137" s="31">
        <v>1760.95</v>
      </c>
      <c r="D137" s="36">
        <v>1753.0333333333335</v>
      </c>
      <c r="E137" s="36">
        <v>1741.0666666666671</v>
      </c>
      <c r="F137" s="36">
        <v>1721.1833333333336</v>
      </c>
      <c r="G137" s="36">
        <v>1709.2166666666672</v>
      </c>
      <c r="H137" s="36">
        <v>1772.916666666667</v>
      </c>
      <c r="I137" s="36">
        <v>1784.8833333333337</v>
      </c>
      <c r="J137" s="36">
        <v>1804.7666666666669</v>
      </c>
      <c r="K137" s="31">
        <v>1765</v>
      </c>
      <c r="L137" s="31">
        <v>1733.15</v>
      </c>
      <c r="M137" s="31">
        <v>3.2014800000000001</v>
      </c>
      <c r="N137" s="1"/>
      <c r="O137" s="1"/>
    </row>
    <row r="138" spans="1:15" ht="12.75" customHeight="1">
      <c r="A138" s="33">
        <v>129</v>
      </c>
      <c r="B138" s="53" t="s">
        <v>824</v>
      </c>
      <c r="C138" s="31">
        <v>2865.65</v>
      </c>
      <c r="D138" s="36">
        <v>2900.7833333333333</v>
      </c>
      <c r="E138" s="36">
        <v>2805.4666666666667</v>
      </c>
      <c r="F138" s="36">
        <v>2745.2833333333333</v>
      </c>
      <c r="G138" s="36">
        <v>2649.9666666666667</v>
      </c>
      <c r="H138" s="36">
        <v>2960.9666666666667</v>
      </c>
      <c r="I138" s="36">
        <v>3056.2833333333333</v>
      </c>
      <c r="J138" s="36">
        <v>3116.4666666666667</v>
      </c>
      <c r="K138" s="31">
        <v>2996.1</v>
      </c>
      <c r="L138" s="31">
        <v>2840.6</v>
      </c>
      <c r="M138" s="31">
        <v>2.1790699999999998</v>
      </c>
      <c r="N138" s="1"/>
      <c r="O138" s="1"/>
    </row>
    <row r="139" spans="1:15" ht="12.75" customHeight="1">
      <c r="A139" s="33">
        <v>130</v>
      </c>
      <c r="B139" s="53" t="s">
        <v>364</v>
      </c>
      <c r="C139" s="31">
        <v>552.75</v>
      </c>
      <c r="D139" s="36">
        <v>551.05000000000007</v>
      </c>
      <c r="E139" s="36">
        <v>534.70000000000016</v>
      </c>
      <c r="F139" s="36">
        <v>516.65000000000009</v>
      </c>
      <c r="G139" s="36">
        <v>500.30000000000018</v>
      </c>
      <c r="H139" s="36">
        <v>569.10000000000014</v>
      </c>
      <c r="I139" s="36">
        <v>585.45000000000005</v>
      </c>
      <c r="J139" s="36">
        <v>603.50000000000011</v>
      </c>
      <c r="K139" s="31">
        <v>567.4</v>
      </c>
      <c r="L139" s="31">
        <v>533</v>
      </c>
      <c r="M139" s="31">
        <v>11.513070000000001</v>
      </c>
      <c r="N139" s="1"/>
      <c r="O139" s="1"/>
    </row>
    <row r="140" spans="1:15" ht="12.75" customHeight="1">
      <c r="A140" s="33">
        <v>131</v>
      </c>
      <c r="B140" s="53" t="s">
        <v>102</v>
      </c>
      <c r="C140" s="31">
        <v>2424.25</v>
      </c>
      <c r="D140" s="36">
        <v>2442.0833333333335</v>
      </c>
      <c r="E140" s="36">
        <v>2399.166666666667</v>
      </c>
      <c r="F140" s="36">
        <v>2374.0833333333335</v>
      </c>
      <c r="G140" s="36">
        <v>2331.166666666667</v>
      </c>
      <c r="H140" s="36">
        <v>2467.166666666667</v>
      </c>
      <c r="I140" s="36">
        <v>2510.0833333333339</v>
      </c>
      <c r="J140" s="36">
        <v>2535.166666666667</v>
      </c>
      <c r="K140" s="31">
        <v>2485</v>
      </c>
      <c r="L140" s="31">
        <v>2417</v>
      </c>
      <c r="M140" s="31">
        <v>1.19207</v>
      </c>
      <c r="N140" s="1"/>
      <c r="O140" s="1"/>
    </row>
    <row r="141" spans="1:15" ht="12.75" customHeight="1">
      <c r="A141" s="33">
        <v>132</v>
      </c>
      <c r="B141" s="53" t="s">
        <v>270</v>
      </c>
      <c r="C141" s="31">
        <v>449</v>
      </c>
      <c r="D141" s="36">
        <v>450.65000000000003</v>
      </c>
      <c r="E141" s="36">
        <v>442.35000000000008</v>
      </c>
      <c r="F141" s="36">
        <v>435.70000000000005</v>
      </c>
      <c r="G141" s="36">
        <v>427.40000000000009</v>
      </c>
      <c r="H141" s="36">
        <v>457.30000000000007</v>
      </c>
      <c r="I141" s="36">
        <v>465.6</v>
      </c>
      <c r="J141" s="36">
        <v>472.25000000000006</v>
      </c>
      <c r="K141" s="31">
        <v>458.95</v>
      </c>
      <c r="L141" s="31">
        <v>444</v>
      </c>
      <c r="M141" s="31">
        <v>10.594670000000001</v>
      </c>
      <c r="N141" s="1"/>
      <c r="O141" s="1"/>
    </row>
    <row r="142" spans="1:15" ht="12.75" customHeight="1">
      <c r="A142" s="33">
        <v>133</v>
      </c>
      <c r="B142" s="53" t="s">
        <v>103</v>
      </c>
      <c r="C142" s="31">
        <v>116.9</v>
      </c>
      <c r="D142" s="36">
        <v>117.71666666666668</v>
      </c>
      <c r="E142" s="36">
        <v>115.73333333333336</v>
      </c>
      <c r="F142" s="36">
        <v>114.56666666666668</v>
      </c>
      <c r="G142" s="36">
        <v>112.58333333333336</v>
      </c>
      <c r="H142" s="36">
        <v>118.88333333333337</v>
      </c>
      <c r="I142" s="36">
        <v>120.86666666666669</v>
      </c>
      <c r="J142" s="36">
        <v>122.03333333333337</v>
      </c>
      <c r="K142" s="31">
        <v>119.7</v>
      </c>
      <c r="L142" s="31">
        <v>116.55</v>
      </c>
      <c r="M142" s="31">
        <v>11.514659999999999</v>
      </c>
      <c r="N142" s="1"/>
      <c r="O142" s="1"/>
    </row>
    <row r="143" spans="1:15" ht="12.75" customHeight="1">
      <c r="A143" s="33">
        <v>134</v>
      </c>
      <c r="B143" s="53" t="s">
        <v>365</v>
      </c>
      <c r="C143" s="31">
        <v>150.85</v>
      </c>
      <c r="D143" s="36">
        <v>153.1</v>
      </c>
      <c r="E143" s="36">
        <v>148.14999999999998</v>
      </c>
      <c r="F143" s="36">
        <v>145.44999999999999</v>
      </c>
      <c r="G143" s="36">
        <v>140.49999999999997</v>
      </c>
      <c r="H143" s="36">
        <v>155.79999999999998</v>
      </c>
      <c r="I143" s="36">
        <v>160.74999999999997</v>
      </c>
      <c r="J143" s="36">
        <v>163.44999999999999</v>
      </c>
      <c r="K143" s="31">
        <v>158.05000000000001</v>
      </c>
      <c r="L143" s="31">
        <v>150.4</v>
      </c>
      <c r="M143" s="31">
        <v>61.298259999999999</v>
      </c>
      <c r="N143" s="1"/>
      <c r="O143" s="1"/>
    </row>
    <row r="144" spans="1:15" ht="12.75" customHeight="1">
      <c r="A144" s="33">
        <v>135</v>
      </c>
      <c r="B144" s="53" t="s">
        <v>104</v>
      </c>
      <c r="C144" s="31">
        <v>3892.55</v>
      </c>
      <c r="D144" s="36">
        <v>3903.35</v>
      </c>
      <c r="E144" s="36">
        <v>3856.75</v>
      </c>
      <c r="F144" s="36">
        <v>3820.9500000000003</v>
      </c>
      <c r="G144" s="36">
        <v>3774.3500000000004</v>
      </c>
      <c r="H144" s="36">
        <v>3939.1499999999996</v>
      </c>
      <c r="I144" s="36">
        <v>3985.7499999999991</v>
      </c>
      <c r="J144" s="36">
        <v>4021.5499999999993</v>
      </c>
      <c r="K144" s="31">
        <v>3949.95</v>
      </c>
      <c r="L144" s="31">
        <v>3867.55</v>
      </c>
      <c r="M144" s="31">
        <v>1.88401</v>
      </c>
      <c r="N144" s="1"/>
      <c r="O144" s="1"/>
    </row>
    <row r="145" spans="1:15" ht="12.75" customHeight="1">
      <c r="A145" s="33">
        <v>136</v>
      </c>
      <c r="B145" s="53" t="s">
        <v>105</v>
      </c>
      <c r="C145" s="31">
        <v>8102.85</v>
      </c>
      <c r="D145" s="36">
        <v>8060.4666666666672</v>
      </c>
      <c r="E145" s="36">
        <v>7974.9333333333343</v>
      </c>
      <c r="F145" s="36">
        <v>7847.0166666666673</v>
      </c>
      <c r="G145" s="36">
        <v>7761.4833333333345</v>
      </c>
      <c r="H145" s="36">
        <v>8188.3833333333341</v>
      </c>
      <c r="I145" s="36">
        <v>8273.9166666666679</v>
      </c>
      <c r="J145" s="36">
        <v>8401.8333333333339</v>
      </c>
      <c r="K145" s="31">
        <v>8146</v>
      </c>
      <c r="L145" s="31">
        <v>7932.55</v>
      </c>
      <c r="M145" s="31">
        <v>5.7655000000000003</v>
      </c>
      <c r="N145" s="1"/>
      <c r="O145" s="1"/>
    </row>
    <row r="146" spans="1:15" ht="12.75" customHeight="1">
      <c r="A146" s="33">
        <v>137</v>
      </c>
      <c r="B146" s="53" t="s">
        <v>161</v>
      </c>
      <c r="C146" s="31">
        <v>2473.6999999999998</v>
      </c>
      <c r="D146" s="36">
        <v>2492.833333333333</v>
      </c>
      <c r="E146" s="36">
        <v>2447.8166666666662</v>
      </c>
      <c r="F146" s="36">
        <v>2421.9333333333329</v>
      </c>
      <c r="G146" s="36">
        <v>2376.9166666666661</v>
      </c>
      <c r="H146" s="36">
        <v>2518.7166666666662</v>
      </c>
      <c r="I146" s="36">
        <v>2563.7333333333327</v>
      </c>
      <c r="J146" s="36">
        <v>2589.6166666666663</v>
      </c>
      <c r="K146" s="31">
        <v>2537.85</v>
      </c>
      <c r="L146" s="31">
        <v>2466.9499999999998</v>
      </c>
      <c r="M146" s="31">
        <v>1.8657600000000001</v>
      </c>
      <c r="N146" s="1"/>
      <c r="O146" s="1"/>
    </row>
    <row r="147" spans="1:15" ht="12.75" customHeight="1">
      <c r="A147" s="33">
        <v>138</v>
      </c>
      <c r="B147" s="53" t="s">
        <v>108</v>
      </c>
      <c r="C147" s="31">
        <v>5875</v>
      </c>
      <c r="D147" s="36">
        <v>5900.6500000000005</v>
      </c>
      <c r="E147" s="36">
        <v>5834.3500000000013</v>
      </c>
      <c r="F147" s="36">
        <v>5793.7000000000007</v>
      </c>
      <c r="G147" s="36">
        <v>5727.4000000000015</v>
      </c>
      <c r="H147" s="36">
        <v>5941.3000000000011</v>
      </c>
      <c r="I147" s="36">
        <v>6007.6</v>
      </c>
      <c r="J147" s="36">
        <v>6048.2500000000009</v>
      </c>
      <c r="K147" s="31">
        <v>5966.95</v>
      </c>
      <c r="L147" s="31">
        <v>5860</v>
      </c>
      <c r="M147" s="31">
        <v>2.9168099999999999</v>
      </c>
      <c r="N147" s="1"/>
      <c r="O147" s="1"/>
    </row>
    <row r="148" spans="1:15" ht="12.75" customHeight="1">
      <c r="A148" s="33">
        <v>139</v>
      </c>
      <c r="B148" s="53" t="s">
        <v>366</v>
      </c>
      <c r="C148" s="31">
        <v>620.9</v>
      </c>
      <c r="D148" s="36">
        <v>622.61666666666667</v>
      </c>
      <c r="E148" s="36">
        <v>615.23333333333335</v>
      </c>
      <c r="F148" s="36">
        <v>609.56666666666672</v>
      </c>
      <c r="G148" s="36">
        <v>602.18333333333339</v>
      </c>
      <c r="H148" s="36">
        <v>628.2833333333333</v>
      </c>
      <c r="I148" s="36">
        <v>635.66666666666674</v>
      </c>
      <c r="J148" s="36">
        <v>641.33333333333326</v>
      </c>
      <c r="K148" s="31">
        <v>630</v>
      </c>
      <c r="L148" s="31">
        <v>616.95000000000005</v>
      </c>
      <c r="M148" s="31">
        <v>2.5425599999999999</v>
      </c>
      <c r="N148" s="1"/>
      <c r="O148" s="1"/>
    </row>
    <row r="149" spans="1:15" ht="12.75" customHeight="1">
      <c r="A149" s="33">
        <v>140</v>
      </c>
      <c r="B149" s="53" t="s">
        <v>367</v>
      </c>
      <c r="C149" s="31">
        <v>480.25</v>
      </c>
      <c r="D149" s="36">
        <v>481.81666666666661</v>
      </c>
      <c r="E149" s="36">
        <v>475.3333333333332</v>
      </c>
      <c r="F149" s="36">
        <v>470.41666666666657</v>
      </c>
      <c r="G149" s="36">
        <v>463.93333333333317</v>
      </c>
      <c r="H149" s="36">
        <v>486.73333333333323</v>
      </c>
      <c r="I149" s="36">
        <v>493.21666666666658</v>
      </c>
      <c r="J149" s="36">
        <v>498.13333333333327</v>
      </c>
      <c r="K149" s="31">
        <v>488.3</v>
      </c>
      <c r="L149" s="31">
        <v>476.9</v>
      </c>
      <c r="M149" s="31">
        <v>3.0206</v>
      </c>
      <c r="N149" s="1"/>
      <c r="O149" s="1"/>
    </row>
    <row r="150" spans="1:15" ht="12.75" customHeight="1">
      <c r="A150" s="33">
        <v>141</v>
      </c>
      <c r="B150" s="53" t="s">
        <v>368</v>
      </c>
      <c r="C150" s="31">
        <v>187.9</v>
      </c>
      <c r="D150" s="36">
        <v>188.61666666666667</v>
      </c>
      <c r="E150" s="36">
        <v>186.78333333333336</v>
      </c>
      <c r="F150" s="36">
        <v>185.66666666666669</v>
      </c>
      <c r="G150" s="36">
        <v>183.83333333333337</v>
      </c>
      <c r="H150" s="36">
        <v>189.73333333333335</v>
      </c>
      <c r="I150" s="36">
        <v>191.56666666666666</v>
      </c>
      <c r="J150" s="36">
        <v>192.68333333333334</v>
      </c>
      <c r="K150" s="31">
        <v>190.45</v>
      </c>
      <c r="L150" s="31">
        <v>187.5</v>
      </c>
      <c r="M150" s="31">
        <v>3.3569200000000001</v>
      </c>
      <c r="N150" s="1"/>
      <c r="O150" s="1"/>
    </row>
    <row r="151" spans="1:15" ht="12.75" customHeight="1">
      <c r="A151" s="33">
        <v>142</v>
      </c>
      <c r="B151" s="53" t="s">
        <v>369</v>
      </c>
      <c r="C151" s="31">
        <v>43.7</v>
      </c>
      <c r="D151" s="36">
        <v>43.916666666666664</v>
      </c>
      <c r="E151" s="36">
        <v>43.383333333333326</v>
      </c>
      <c r="F151" s="36">
        <v>43.066666666666663</v>
      </c>
      <c r="G151" s="36">
        <v>42.533333333333324</v>
      </c>
      <c r="H151" s="36">
        <v>44.233333333333327</v>
      </c>
      <c r="I151" s="36">
        <v>44.766666666666673</v>
      </c>
      <c r="J151" s="36">
        <v>45.083333333333329</v>
      </c>
      <c r="K151" s="31">
        <v>44.45</v>
      </c>
      <c r="L151" s="31">
        <v>43.6</v>
      </c>
      <c r="M151" s="31">
        <v>54.647440000000003</v>
      </c>
      <c r="N151" s="1"/>
      <c r="O151" s="1"/>
    </row>
    <row r="152" spans="1:15" ht="12.75" customHeight="1">
      <c r="A152" s="33">
        <v>143</v>
      </c>
      <c r="B152" s="53" t="s">
        <v>109</v>
      </c>
      <c r="C152" s="31">
        <v>4649.3500000000004</v>
      </c>
      <c r="D152" s="36">
        <v>4659.3333333333339</v>
      </c>
      <c r="E152" s="36">
        <v>4588.1166666666677</v>
      </c>
      <c r="F152" s="36">
        <v>4526.8833333333341</v>
      </c>
      <c r="G152" s="36">
        <v>4455.6666666666679</v>
      </c>
      <c r="H152" s="36">
        <v>4720.5666666666675</v>
      </c>
      <c r="I152" s="36">
        <v>4791.7833333333347</v>
      </c>
      <c r="J152" s="36">
        <v>4853.0166666666673</v>
      </c>
      <c r="K152" s="31">
        <v>4730.55</v>
      </c>
      <c r="L152" s="31">
        <v>4598.1000000000004</v>
      </c>
      <c r="M152" s="31">
        <v>10.823</v>
      </c>
      <c r="N152" s="1"/>
      <c r="O152" s="1"/>
    </row>
    <row r="153" spans="1:15" ht="12.75" customHeight="1">
      <c r="A153" s="33">
        <v>144</v>
      </c>
      <c r="B153" s="53" t="s">
        <v>370</v>
      </c>
      <c r="C153" s="31">
        <v>620.1</v>
      </c>
      <c r="D153" s="36">
        <v>622.56666666666672</v>
      </c>
      <c r="E153" s="36">
        <v>616.53333333333342</v>
      </c>
      <c r="F153" s="36">
        <v>612.9666666666667</v>
      </c>
      <c r="G153" s="36">
        <v>606.93333333333339</v>
      </c>
      <c r="H153" s="36">
        <v>626.13333333333344</v>
      </c>
      <c r="I153" s="36">
        <v>632.16666666666674</v>
      </c>
      <c r="J153" s="36">
        <v>635.73333333333346</v>
      </c>
      <c r="K153" s="31">
        <v>628.6</v>
      </c>
      <c r="L153" s="31">
        <v>619</v>
      </c>
      <c r="M153" s="31">
        <v>0.63005</v>
      </c>
      <c r="N153" s="1"/>
      <c r="O153" s="1"/>
    </row>
    <row r="154" spans="1:15" ht="12.75" customHeight="1">
      <c r="A154" s="33">
        <v>145</v>
      </c>
      <c r="B154" s="53" t="s">
        <v>271</v>
      </c>
      <c r="C154" s="31">
        <v>526.9</v>
      </c>
      <c r="D154" s="36">
        <v>525.88333333333333</v>
      </c>
      <c r="E154" s="36">
        <v>520.01666666666665</v>
      </c>
      <c r="F154" s="36">
        <v>513.13333333333333</v>
      </c>
      <c r="G154" s="36">
        <v>507.26666666666665</v>
      </c>
      <c r="H154" s="36">
        <v>532.76666666666665</v>
      </c>
      <c r="I154" s="36">
        <v>538.63333333333321</v>
      </c>
      <c r="J154" s="36">
        <v>545.51666666666665</v>
      </c>
      <c r="K154" s="31">
        <v>531.75</v>
      </c>
      <c r="L154" s="31">
        <v>519</v>
      </c>
      <c r="M154" s="31">
        <v>3.3207300000000002</v>
      </c>
      <c r="N154" s="1"/>
      <c r="O154" s="1"/>
    </row>
    <row r="155" spans="1:15" ht="12.75" customHeight="1">
      <c r="A155" s="33">
        <v>146</v>
      </c>
      <c r="B155" s="53" t="s">
        <v>371</v>
      </c>
      <c r="C155" s="31">
        <v>2050.85</v>
      </c>
      <c r="D155" s="36">
        <v>2045.7833333333331</v>
      </c>
      <c r="E155" s="36">
        <v>2022.266666666666</v>
      </c>
      <c r="F155" s="36">
        <v>1993.6833333333329</v>
      </c>
      <c r="G155" s="36">
        <v>1970.1666666666658</v>
      </c>
      <c r="H155" s="36">
        <v>2074.3666666666659</v>
      </c>
      <c r="I155" s="36">
        <v>2097.8833333333332</v>
      </c>
      <c r="J155" s="36">
        <v>2126.4666666666662</v>
      </c>
      <c r="K155" s="31">
        <v>2069.3000000000002</v>
      </c>
      <c r="L155" s="31">
        <v>2017.2</v>
      </c>
      <c r="M155" s="31">
        <v>0.50338000000000005</v>
      </c>
      <c r="N155" s="1"/>
      <c r="O155" s="1"/>
    </row>
    <row r="156" spans="1:15" ht="12.75" customHeight="1">
      <c r="A156" s="33">
        <v>147</v>
      </c>
      <c r="B156" s="53" t="s">
        <v>372</v>
      </c>
      <c r="C156" s="31">
        <v>247.65</v>
      </c>
      <c r="D156" s="36">
        <v>246.06666666666669</v>
      </c>
      <c r="E156" s="36">
        <v>243.13333333333338</v>
      </c>
      <c r="F156" s="36">
        <v>238.6166666666667</v>
      </c>
      <c r="G156" s="36">
        <v>235.68333333333339</v>
      </c>
      <c r="H156" s="36">
        <v>250.58333333333337</v>
      </c>
      <c r="I156" s="36">
        <v>253.51666666666671</v>
      </c>
      <c r="J156" s="36">
        <v>258.03333333333336</v>
      </c>
      <c r="K156" s="31">
        <v>249</v>
      </c>
      <c r="L156" s="31">
        <v>241.55</v>
      </c>
      <c r="M156" s="31">
        <v>72.920689999999993</v>
      </c>
      <c r="N156" s="1"/>
      <c r="O156" s="1"/>
    </row>
    <row r="157" spans="1:15" ht="12.75" customHeight="1">
      <c r="A157" s="33">
        <v>148</v>
      </c>
      <c r="B157" s="53" t="s">
        <v>840</v>
      </c>
      <c r="C157" s="31">
        <v>1283.7</v>
      </c>
      <c r="D157" s="36">
        <v>1291.2666666666667</v>
      </c>
      <c r="E157" s="36">
        <v>1270.5333333333333</v>
      </c>
      <c r="F157" s="36">
        <v>1257.3666666666666</v>
      </c>
      <c r="G157" s="36">
        <v>1236.6333333333332</v>
      </c>
      <c r="H157" s="36">
        <v>1304.4333333333334</v>
      </c>
      <c r="I157" s="36">
        <v>1325.1666666666665</v>
      </c>
      <c r="J157" s="36">
        <v>1338.3333333333335</v>
      </c>
      <c r="K157" s="31">
        <v>1312</v>
      </c>
      <c r="L157" s="31">
        <v>1278.0999999999999</v>
      </c>
      <c r="M157" s="31">
        <v>0.26407999999999998</v>
      </c>
      <c r="N157" s="1"/>
      <c r="O157" s="1"/>
    </row>
    <row r="158" spans="1:15" ht="12.75" customHeight="1">
      <c r="A158" s="33">
        <v>149</v>
      </c>
      <c r="B158" s="53" t="s">
        <v>373</v>
      </c>
      <c r="C158" s="31">
        <v>94.1</v>
      </c>
      <c r="D158" s="36">
        <v>94.649999999999991</v>
      </c>
      <c r="E158" s="36">
        <v>93.199999999999989</v>
      </c>
      <c r="F158" s="36">
        <v>92.3</v>
      </c>
      <c r="G158" s="36">
        <v>90.85</v>
      </c>
      <c r="H158" s="36">
        <v>95.549999999999983</v>
      </c>
      <c r="I158" s="36">
        <v>97</v>
      </c>
      <c r="J158" s="36">
        <v>97.899999999999977</v>
      </c>
      <c r="K158" s="31">
        <v>96.1</v>
      </c>
      <c r="L158" s="31">
        <v>93.75</v>
      </c>
      <c r="M158" s="31">
        <v>18.826090000000001</v>
      </c>
      <c r="N158" s="1"/>
      <c r="O158" s="1"/>
    </row>
    <row r="159" spans="1:15" ht="12.75" customHeight="1">
      <c r="A159" s="33">
        <v>150</v>
      </c>
      <c r="B159" s="53" t="s">
        <v>825</v>
      </c>
      <c r="C159" s="31">
        <v>888</v>
      </c>
      <c r="D159" s="36">
        <v>884.33333333333337</v>
      </c>
      <c r="E159" s="36">
        <v>867.76666666666677</v>
      </c>
      <c r="F159" s="36">
        <v>847.53333333333342</v>
      </c>
      <c r="G159" s="36">
        <v>830.96666666666681</v>
      </c>
      <c r="H159" s="36">
        <v>904.56666666666672</v>
      </c>
      <c r="I159" s="36">
        <v>921.13333333333333</v>
      </c>
      <c r="J159" s="36">
        <v>941.36666666666667</v>
      </c>
      <c r="K159" s="31">
        <v>900.9</v>
      </c>
      <c r="L159" s="31">
        <v>864.1</v>
      </c>
      <c r="M159" s="31">
        <v>5.3871700000000002</v>
      </c>
      <c r="N159" s="1"/>
      <c r="O159" s="1"/>
    </row>
    <row r="160" spans="1:15" ht="12.75" customHeight="1">
      <c r="A160" s="33">
        <v>151</v>
      </c>
      <c r="B160" s="53" t="s">
        <v>110</v>
      </c>
      <c r="C160" s="31">
        <v>3649.7</v>
      </c>
      <c r="D160" s="36">
        <v>3636.2333333333336</v>
      </c>
      <c r="E160" s="36">
        <v>3607.5166666666673</v>
      </c>
      <c r="F160" s="36">
        <v>3565.3333333333339</v>
      </c>
      <c r="G160" s="36">
        <v>3536.6166666666677</v>
      </c>
      <c r="H160" s="36">
        <v>3678.416666666667</v>
      </c>
      <c r="I160" s="36">
        <v>3707.1333333333332</v>
      </c>
      <c r="J160" s="36">
        <v>3749.3166666666666</v>
      </c>
      <c r="K160" s="31">
        <v>3664.95</v>
      </c>
      <c r="L160" s="31">
        <v>3594.05</v>
      </c>
      <c r="M160" s="31">
        <v>2.5817000000000001</v>
      </c>
      <c r="N160" s="1"/>
      <c r="O160" s="1"/>
    </row>
    <row r="161" spans="1:15" ht="12.75" customHeight="1">
      <c r="A161" s="33">
        <v>152</v>
      </c>
      <c r="B161" s="53" t="s">
        <v>111</v>
      </c>
      <c r="C161" s="31">
        <v>463.1</v>
      </c>
      <c r="D161" s="36">
        <v>461.63333333333338</v>
      </c>
      <c r="E161" s="36">
        <v>455.11666666666679</v>
      </c>
      <c r="F161" s="36">
        <v>447.13333333333338</v>
      </c>
      <c r="G161" s="36">
        <v>440.61666666666679</v>
      </c>
      <c r="H161" s="36">
        <v>469.61666666666679</v>
      </c>
      <c r="I161" s="36">
        <v>476.13333333333333</v>
      </c>
      <c r="J161" s="36">
        <v>484.11666666666679</v>
      </c>
      <c r="K161" s="31">
        <v>468.15</v>
      </c>
      <c r="L161" s="31">
        <v>453.65</v>
      </c>
      <c r="M161" s="31">
        <v>27.902799999999999</v>
      </c>
      <c r="N161" s="1"/>
      <c r="O161" s="1"/>
    </row>
    <row r="162" spans="1:15" ht="12.75" customHeight="1">
      <c r="A162" s="33">
        <v>153</v>
      </c>
      <c r="B162" s="53" t="s">
        <v>374</v>
      </c>
      <c r="C162" s="31">
        <v>455</v>
      </c>
      <c r="D162" s="36">
        <v>455.33333333333331</v>
      </c>
      <c r="E162" s="36">
        <v>449.66666666666663</v>
      </c>
      <c r="F162" s="36">
        <v>444.33333333333331</v>
      </c>
      <c r="G162" s="36">
        <v>438.66666666666663</v>
      </c>
      <c r="H162" s="36">
        <v>460.66666666666663</v>
      </c>
      <c r="I162" s="36">
        <v>466.33333333333326</v>
      </c>
      <c r="J162" s="36">
        <v>471.66666666666663</v>
      </c>
      <c r="K162" s="31">
        <v>461</v>
      </c>
      <c r="L162" s="31">
        <v>450</v>
      </c>
      <c r="M162" s="31">
        <v>0.60716999999999999</v>
      </c>
      <c r="N162" s="1"/>
      <c r="O162" s="1"/>
    </row>
    <row r="163" spans="1:15" ht="12.75" customHeight="1">
      <c r="A163" s="33">
        <v>154</v>
      </c>
      <c r="B163" s="53" t="s">
        <v>272</v>
      </c>
      <c r="C163" s="31">
        <v>169.75</v>
      </c>
      <c r="D163" s="36">
        <v>170.26666666666668</v>
      </c>
      <c r="E163" s="36">
        <v>167.18333333333337</v>
      </c>
      <c r="F163" s="36">
        <v>164.61666666666667</v>
      </c>
      <c r="G163" s="36">
        <v>161.53333333333336</v>
      </c>
      <c r="H163" s="36">
        <v>172.83333333333337</v>
      </c>
      <c r="I163" s="36">
        <v>175.91666666666669</v>
      </c>
      <c r="J163" s="36">
        <v>178.48333333333338</v>
      </c>
      <c r="K163" s="31">
        <v>173.35</v>
      </c>
      <c r="L163" s="31">
        <v>167.7</v>
      </c>
      <c r="M163" s="31">
        <v>24.197579999999999</v>
      </c>
      <c r="N163" s="1"/>
      <c r="O163" s="1"/>
    </row>
    <row r="164" spans="1:15" ht="12.75" customHeight="1">
      <c r="A164" s="33">
        <v>155</v>
      </c>
      <c r="B164" s="53" t="s">
        <v>112</v>
      </c>
      <c r="C164" s="31">
        <v>162.75</v>
      </c>
      <c r="D164" s="36">
        <v>162.98333333333332</v>
      </c>
      <c r="E164" s="36">
        <v>161.56666666666663</v>
      </c>
      <c r="F164" s="36">
        <v>160.38333333333333</v>
      </c>
      <c r="G164" s="36">
        <v>158.96666666666664</v>
      </c>
      <c r="H164" s="36">
        <v>164.16666666666663</v>
      </c>
      <c r="I164" s="36">
        <v>165.58333333333331</v>
      </c>
      <c r="J164" s="36">
        <v>166.76666666666662</v>
      </c>
      <c r="K164" s="31">
        <v>164.4</v>
      </c>
      <c r="L164" s="31">
        <v>161.80000000000001</v>
      </c>
      <c r="M164" s="31">
        <v>116.02958</v>
      </c>
      <c r="N164" s="1"/>
      <c r="O164" s="1"/>
    </row>
    <row r="165" spans="1:15" ht="12.75" customHeight="1">
      <c r="A165" s="33">
        <v>156</v>
      </c>
      <c r="B165" s="53" t="s">
        <v>375</v>
      </c>
      <c r="C165" s="31">
        <v>694.55</v>
      </c>
      <c r="D165" s="36">
        <v>688.85</v>
      </c>
      <c r="E165" s="36">
        <v>668.7</v>
      </c>
      <c r="F165" s="36">
        <v>642.85</v>
      </c>
      <c r="G165" s="36">
        <v>622.70000000000005</v>
      </c>
      <c r="H165" s="36">
        <v>714.7</v>
      </c>
      <c r="I165" s="36">
        <v>734.84999999999991</v>
      </c>
      <c r="J165" s="36">
        <v>760.7</v>
      </c>
      <c r="K165" s="31">
        <v>709</v>
      </c>
      <c r="L165" s="31">
        <v>663</v>
      </c>
      <c r="M165" s="31">
        <v>9.7638300000000005</v>
      </c>
      <c r="N165" s="1"/>
      <c r="O165" s="1"/>
    </row>
    <row r="166" spans="1:15" ht="12.75" customHeight="1">
      <c r="A166" s="33">
        <v>157</v>
      </c>
      <c r="B166" s="53" t="s">
        <v>376</v>
      </c>
      <c r="C166" s="31">
        <v>4409.1499999999996</v>
      </c>
      <c r="D166" s="36">
        <v>4376.3</v>
      </c>
      <c r="E166" s="36">
        <v>4303.8500000000004</v>
      </c>
      <c r="F166" s="36">
        <v>4198.55</v>
      </c>
      <c r="G166" s="36">
        <v>4126.1000000000004</v>
      </c>
      <c r="H166" s="36">
        <v>4481.6000000000004</v>
      </c>
      <c r="I166" s="36">
        <v>4554.0499999999993</v>
      </c>
      <c r="J166" s="36">
        <v>4659.3500000000004</v>
      </c>
      <c r="K166" s="31">
        <v>4448.75</v>
      </c>
      <c r="L166" s="31">
        <v>4271</v>
      </c>
      <c r="M166" s="31">
        <v>0.29936000000000001</v>
      </c>
      <c r="N166" s="1"/>
      <c r="O166" s="1"/>
    </row>
    <row r="167" spans="1:15" ht="12.75" customHeight="1">
      <c r="A167" s="33">
        <v>158</v>
      </c>
      <c r="B167" s="53" t="s">
        <v>377</v>
      </c>
      <c r="C167" s="31">
        <v>1046.4000000000001</v>
      </c>
      <c r="D167" s="36">
        <v>1052.7166666666667</v>
      </c>
      <c r="E167" s="36">
        <v>1021.0333333333333</v>
      </c>
      <c r="F167" s="36">
        <v>995.66666666666652</v>
      </c>
      <c r="G167" s="36">
        <v>963.98333333333312</v>
      </c>
      <c r="H167" s="36">
        <v>1078.0833333333335</v>
      </c>
      <c r="I167" s="36">
        <v>1109.7666666666669</v>
      </c>
      <c r="J167" s="36">
        <v>1135.1333333333337</v>
      </c>
      <c r="K167" s="31">
        <v>1084.4000000000001</v>
      </c>
      <c r="L167" s="31">
        <v>1027.3499999999999</v>
      </c>
      <c r="M167" s="31">
        <v>5.3601700000000001</v>
      </c>
      <c r="N167" s="1"/>
      <c r="O167" s="1"/>
    </row>
    <row r="168" spans="1:15" ht="12.75" customHeight="1">
      <c r="A168" s="33">
        <v>159</v>
      </c>
      <c r="B168" s="53" t="s">
        <v>378</v>
      </c>
      <c r="C168" s="31">
        <v>304.85000000000002</v>
      </c>
      <c r="D168" s="36">
        <v>309.88333333333333</v>
      </c>
      <c r="E168" s="36">
        <v>292.06666666666666</v>
      </c>
      <c r="F168" s="36">
        <v>279.28333333333336</v>
      </c>
      <c r="G168" s="36">
        <v>261.4666666666667</v>
      </c>
      <c r="H168" s="36">
        <v>322.66666666666663</v>
      </c>
      <c r="I168" s="36">
        <v>340.48333333333323</v>
      </c>
      <c r="J168" s="36">
        <v>353.26666666666659</v>
      </c>
      <c r="K168" s="31">
        <v>327.7</v>
      </c>
      <c r="L168" s="31">
        <v>297.10000000000002</v>
      </c>
      <c r="M168" s="31">
        <v>99.222800000000007</v>
      </c>
      <c r="N168" s="1"/>
      <c r="O168" s="1"/>
    </row>
    <row r="169" spans="1:15" ht="12.75" customHeight="1">
      <c r="A169" s="33">
        <v>160</v>
      </c>
      <c r="B169" s="53" t="s">
        <v>379</v>
      </c>
      <c r="C169" s="31">
        <v>194.6</v>
      </c>
      <c r="D169" s="36">
        <v>193.79999999999998</v>
      </c>
      <c r="E169" s="36">
        <v>191.99999999999997</v>
      </c>
      <c r="F169" s="36">
        <v>189.39999999999998</v>
      </c>
      <c r="G169" s="36">
        <v>187.59999999999997</v>
      </c>
      <c r="H169" s="36">
        <v>196.39999999999998</v>
      </c>
      <c r="I169" s="36">
        <v>198.2</v>
      </c>
      <c r="J169" s="36">
        <v>200.79999999999998</v>
      </c>
      <c r="K169" s="31">
        <v>195.6</v>
      </c>
      <c r="L169" s="31">
        <v>191.2</v>
      </c>
      <c r="M169" s="31">
        <v>10.984019999999999</v>
      </c>
      <c r="N169" s="1"/>
      <c r="O169" s="1"/>
    </row>
    <row r="170" spans="1:15" ht="12.75" customHeight="1">
      <c r="A170" s="33">
        <v>161</v>
      </c>
      <c r="B170" s="53" t="s">
        <v>826</v>
      </c>
      <c r="C170" s="31">
        <v>767.85</v>
      </c>
      <c r="D170" s="36">
        <v>760.4</v>
      </c>
      <c r="E170" s="36">
        <v>750.3</v>
      </c>
      <c r="F170" s="36">
        <v>732.75</v>
      </c>
      <c r="G170" s="36">
        <v>722.65</v>
      </c>
      <c r="H170" s="36">
        <v>777.94999999999993</v>
      </c>
      <c r="I170" s="36">
        <v>788.05000000000007</v>
      </c>
      <c r="J170" s="36">
        <v>805.59999999999991</v>
      </c>
      <c r="K170" s="31">
        <v>770.5</v>
      </c>
      <c r="L170" s="31">
        <v>742.85</v>
      </c>
      <c r="M170" s="31">
        <v>2.2731499999999998</v>
      </c>
      <c r="N170" s="1"/>
      <c r="O170" s="1"/>
    </row>
    <row r="171" spans="1:15" ht="12.75" customHeight="1">
      <c r="A171" s="33">
        <v>162</v>
      </c>
      <c r="B171" s="53" t="s">
        <v>273</v>
      </c>
      <c r="C171" s="31">
        <v>443.7</v>
      </c>
      <c r="D171" s="36">
        <v>444.91666666666669</v>
      </c>
      <c r="E171" s="36">
        <v>441.23333333333335</v>
      </c>
      <c r="F171" s="36">
        <v>438.76666666666665</v>
      </c>
      <c r="G171" s="36">
        <v>435.08333333333331</v>
      </c>
      <c r="H171" s="36">
        <v>447.38333333333338</v>
      </c>
      <c r="I171" s="36">
        <v>451.06666666666666</v>
      </c>
      <c r="J171" s="36">
        <v>453.53333333333342</v>
      </c>
      <c r="K171" s="31">
        <v>448.6</v>
      </c>
      <c r="L171" s="31">
        <v>442.45</v>
      </c>
      <c r="M171" s="31">
        <v>1.5764</v>
      </c>
      <c r="N171" s="1"/>
      <c r="O171" s="1"/>
    </row>
    <row r="172" spans="1:15" ht="12.75" customHeight="1">
      <c r="A172" s="33">
        <v>163</v>
      </c>
      <c r="B172" s="53" t="s">
        <v>380</v>
      </c>
      <c r="C172" s="31">
        <v>1462.1</v>
      </c>
      <c r="D172" s="36">
        <v>1435.7333333333333</v>
      </c>
      <c r="E172" s="36">
        <v>1386.4666666666667</v>
      </c>
      <c r="F172" s="36">
        <v>1310.8333333333333</v>
      </c>
      <c r="G172" s="36">
        <v>1261.5666666666666</v>
      </c>
      <c r="H172" s="36">
        <v>1511.3666666666668</v>
      </c>
      <c r="I172" s="36">
        <v>1560.6333333333337</v>
      </c>
      <c r="J172" s="36">
        <v>1636.2666666666669</v>
      </c>
      <c r="K172" s="31">
        <v>1485</v>
      </c>
      <c r="L172" s="31">
        <v>1360.1</v>
      </c>
      <c r="M172" s="31">
        <v>2.6762700000000001</v>
      </c>
      <c r="N172" s="1"/>
      <c r="O172" s="1"/>
    </row>
    <row r="173" spans="1:15" ht="12.75" customHeight="1">
      <c r="A173" s="33">
        <v>164</v>
      </c>
      <c r="B173" s="53" t="s">
        <v>113</v>
      </c>
      <c r="C173" s="31">
        <v>200.75</v>
      </c>
      <c r="D173" s="36">
        <v>200.70000000000002</v>
      </c>
      <c r="E173" s="36">
        <v>198.55000000000004</v>
      </c>
      <c r="F173" s="36">
        <v>196.35000000000002</v>
      </c>
      <c r="G173" s="36">
        <v>194.20000000000005</v>
      </c>
      <c r="H173" s="36">
        <v>202.90000000000003</v>
      </c>
      <c r="I173" s="36">
        <v>205.05</v>
      </c>
      <c r="J173" s="36">
        <v>207.25000000000003</v>
      </c>
      <c r="K173" s="31">
        <v>202.85</v>
      </c>
      <c r="L173" s="31">
        <v>198.5</v>
      </c>
      <c r="M173" s="31">
        <v>123.38883</v>
      </c>
      <c r="N173" s="1"/>
      <c r="O173" s="1"/>
    </row>
    <row r="174" spans="1:15" ht="12.75" customHeight="1">
      <c r="A174" s="33">
        <v>165</v>
      </c>
      <c r="B174" s="53" t="s">
        <v>381</v>
      </c>
      <c r="C174" s="31">
        <v>1382.55</v>
      </c>
      <c r="D174" s="36">
        <v>1376.5666666666666</v>
      </c>
      <c r="E174" s="36">
        <v>1354.3333333333333</v>
      </c>
      <c r="F174" s="36">
        <v>1326.1166666666666</v>
      </c>
      <c r="G174" s="36">
        <v>1303.8833333333332</v>
      </c>
      <c r="H174" s="36">
        <v>1404.7833333333333</v>
      </c>
      <c r="I174" s="36">
        <v>1427.0166666666669</v>
      </c>
      <c r="J174" s="36">
        <v>1455.2333333333333</v>
      </c>
      <c r="K174" s="31">
        <v>1398.8</v>
      </c>
      <c r="L174" s="31">
        <v>1348.35</v>
      </c>
      <c r="M174" s="31">
        <v>0.98968</v>
      </c>
      <c r="N174" s="1"/>
      <c r="O174" s="1"/>
    </row>
    <row r="175" spans="1:15" ht="12.75" customHeight="1">
      <c r="A175" s="33">
        <v>166</v>
      </c>
      <c r="B175" s="53" t="s">
        <v>116</v>
      </c>
      <c r="C175" s="31">
        <v>83.75</v>
      </c>
      <c r="D175" s="36">
        <v>83.683333333333337</v>
      </c>
      <c r="E175" s="36">
        <v>83.116666666666674</v>
      </c>
      <c r="F175" s="36">
        <v>82.483333333333334</v>
      </c>
      <c r="G175" s="36">
        <v>81.916666666666671</v>
      </c>
      <c r="H175" s="36">
        <v>84.316666666666677</v>
      </c>
      <c r="I175" s="36">
        <v>84.88333333333334</v>
      </c>
      <c r="J175" s="36">
        <v>85.51666666666668</v>
      </c>
      <c r="K175" s="31">
        <v>84.25</v>
      </c>
      <c r="L175" s="31">
        <v>83.05</v>
      </c>
      <c r="M175" s="31">
        <v>93.784270000000006</v>
      </c>
      <c r="N175" s="1"/>
      <c r="O175" s="1"/>
    </row>
    <row r="176" spans="1:15" ht="12.75" customHeight="1">
      <c r="A176" s="33">
        <v>167</v>
      </c>
      <c r="B176" s="53" t="s">
        <v>382</v>
      </c>
      <c r="C176" s="31">
        <v>2547.4499999999998</v>
      </c>
      <c r="D176" s="36">
        <v>2538.1833333333334</v>
      </c>
      <c r="E176" s="36">
        <v>2513.3166666666666</v>
      </c>
      <c r="F176" s="36">
        <v>2479.1833333333334</v>
      </c>
      <c r="G176" s="36">
        <v>2454.3166666666666</v>
      </c>
      <c r="H176" s="36">
        <v>2572.3166666666666</v>
      </c>
      <c r="I176" s="36">
        <v>2597.1833333333334</v>
      </c>
      <c r="J176" s="36">
        <v>2631.3166666666666</v>
      </c>
      <c r="K176" s="31">
        <v>2563.0500000000002</v>
      </c>
      <c r="L176" s="31">
        <v>2504.0500000000002</v>
      </c>
      <c r="M176" s="31">
        <v>9.3969999999999998E-2</v>
      </c>
      <c r="N176" s="1"/>
      <c r="O176" s="1"/>
    </row>
    <row r="177" spans="1:15" ht="12.75" customHeight="1">
      <c r="A177" s="33">
        <v>168</v>
      </c>
      <c r="B177" s="53" t="s">
        <v>383</v>
      </c>
      <c r="C177" s="31">
        <v>341</v>
      </c>
      <c r="D177" s="36">
        <v>339.11666666666667</v>
      </c>
      <c r="E177" s="36">
        <v>331.13333333333333</v>
      </c>
      <c r="F177" s="36">
        <v>321.26666666666665</v>
      </c>
      <c r="G177" s="36">
        <v>313.2833333333333</v>
      </c>
      <c r="H177" s="36">
        <v>348.98333333333335</v>
      </c>
      <c r="I177" s="36">
        <v>356.9666666666667</v>
      </c>
      <c r="J177" s="36">
        <v>366.83333333333337</v>
      </c>
      <c r="K177" s="31">
        <v>347.1</v>
      </c>
      <c r="L177" s="31">
        <v>329.25</v>
      </c>
      <c r="M177" s="31">
        <v>18.819859999999998</v>
      </c>
      <c r="N177" s="1"/>
      <c r="O177" s="1"/>
    </row>
    <row r="178" spans="1:15" ht="12.75" customHeight="1">
      <c r="A178" s="33">
        <v>169</v>
      </c>
      <c r="B178" s="53" t="s">
        <v>860</v>
      </c>
      <c r="C178" s="31">
        <v>6717.65</v>
      </c>
      <c r="D178" s="36">
        <v>6757.2166666666662</v>
      </c>
      <c r="E178" s="36">
        <v>6650.2333333333327</v>
      </c>
      <c r="F178" s="36">
        <v>6582.8166666666666</v>
      </c>
      <c r="G178" s="36">
        <v>6475.833333333333</v>
      </c>
      <c r="H178" s="36">
        <v>6824.6333333333323</v>
      </c>
      <c r="I178" s="36">
        <v>6931.6166666666659</v>
      </c>
      <c r="J178" s="36">
        <v>6999.0333333333319</v>
      </c>
      <c r="K178" s="31">
        <v>6864.2</v>
      </c>
      <c r="L178" s="31">
        <v>6689.8</v>
      </c>
      <c r="M178" s="31">
        <v>0.26223000000000002</v>
      </c>
      <c r="N178" s="1"/>
      <c r="O178" s="1"/>
    </row>
    <row r="179" spans="1:15" ht="12.75" customHeight="1">
      <c r="A179" s="33">
        <v>170</v>
      </c>
      <c r="B179" s="53" t="s">
        <v>274</v>
      </c>
      <c r="C179" s="31">
        <v>1775.2</v>
      </c>
      <c r="D179" s="36">
        <v>1774.0166666666664</v>
      </c>
      <c r="E179" s="36">
        <v>1758.0333333333328</v>
      </c>
      <c r="F179" s="36">
        <v>1740.8666666666663</v>
      </c>
      <c r="G179" s="36">
        <v>1724.8833333333328</v>
      </c>
      <c r="H179" s="36">
        <v>1791.1833333333329</v>
      </c>
      <c r="I179" s="36">
        <v>1807.1666666666665</v>
      </c>
      <c r="J179" s="36">
        <v>1824.333333333333</v>
      </c>
      <c r="K179" s="31">
        <v>1790</v>
      </c>
      <c r="L179" s="31">
        <v>1756.85</v>
      </c>
      <c r="M179" s="31">
        <v>0.84728999999999999</v>
      </c>
      <c r="N179" s="1"/>
      <c r="O179" s="1"/>
    </row>
    <row r="180" spans="1:15" ht="12.75" customHeight="1">
      <c r="A180" s="33">
        <v>171</v>
      </c>
      <c r="B180" s="53" t="s">
        <v>384</v>
      </c>
      <c r="C180" s="31">
        <v>1989.15</v>
      </c>
      <c r="D180" s="36">
        <v>1997.8</v>
      </c>
      <c r="E180" s="36">
        <v>1966.35</v>
      </c>
      <c r="F180" s="36">
        <v>1943.55</v>
      </c>
      <c r="G180" s="36">
        <v>1912.1</v>
      </c>
      <c r="H180" s="36">
        <v>2020.6</v>
      </c>
      <c r="I180" s="36">
        <v>2052.0500000000002</v>
      </c>
      <c r="J180" s="36">
        <v>2074.85</v>
      </c>
      <c r="K180" s="31">
        <v>2029.25</v>
      </c>
      <c r="L180" s="31">
        <v>1975</v>
      </c>
      <c r="M180" s="31">
        <v>0.84411000000000003</v>
      </c>
      <c r="N180" s="1"/>
      <c r="O180" s="1"/>
    </row>
    <row r="181" spans="1:15" ht="12.75" customHeight="1">
      <c r="A181" s="33">
        <v>172</v>
      </c>
      <c r="B181" s="53" t="s">
        <v>861</v>
      </c>
      <c r="C181" s="31">
        <v>821.25</v>
      </c>
      <c r="D181" s="36">
        <v>821.56666666666661</v>
      </c>
      <c r="E181" s="36">
        <v>813.13333333333321</v>
      </c>
      <c r="F181" s="36">
        <v>805.01666666666665</v>
      </c>
      <c r="G181" s="36">
        <v>796.58333333333326</v>
      </c>
      <c r="H181" s="36">
        <v>829.68333333333317</v>
      </c>
      <c r="I181" s="36">
        <v>838.11666666666656</v>
      </c>
      <c r="J181" s="36">
        <v>846.23333333333312</v>
      </c>
      <c r="K181" s="31">
        <v>830</v>
      </c>
      <c r="L181" s="31">
        <v>813.45</v>
      </c>
      <c r="M181" s="31">
        <v>0.38683000000000001</v>
      </c>
      <c r="N181" s="1"/>
      <c r="O181" s="1"/>
    </row>
    <row r="182" spans="1:15" ht="12.75" customHeight="1">
      <c r="A182" s="33">
        <v>173</v>
      </c>
      <c r="B182" s="53" t="s">
        <v>114</v>
      </c>
      <c r="C182" s="31">
        <v>1002.4</v>
      </c>
      <c r="D182" s="36">
        <v>1002.1333333333333</v>
      </c>
      <c r="E182" s="36">
        <v>986.66666666666663</v>
      </c>
      <c r="F182" s="36">
        <v>970.93333333333328</v>
      </c>
      <c r="G182" s="36">
        <v>955.46666666666658</v>
      </c>
      <c r="H182" s="36">
        <v>1017.8666666666667</v>
      </c>
      <c r="I182" s="36">
        <v>1033.3333333333335</v>
      </c>
      <c r="J182" s="36">
        <v>1049.0666666666666</v>
      </c>
      <c r="K182" s="31">
        <v>1017.6</v>
      </c>
      <c r="L182" s="31">
        <v>986.4</v>
      </c>
      <c r="M182" s="31">
        <v>9.6971600000000002</v>
      </c>
      <c r="N182" s="1"/>
      <c r="O182" s="1"/>
    </row>
    <row r="183" spans="1:15" ht="12.75" customHeight="1">
      <c r="A183" s="33">
        <v>174</v>
      </c>
      <c r="B183" s="53" t="s">
        <v>830</v>
      </c>
      <c r="C183" s="31">
        <v>1400.95</v>
      </c>
      <c r="D183" s="36">
        <v>1404.3166666666666</v>
      </c>
      <c r="E183" s="36">
        <v>1388.6333333333332</v>
      </c>
      <c r="F183" s="36">
        <v>1376.3166666666666</v>
      </c>
      <c r="G183" s="36">
        <v>1360.6333333333332</v>
      </c>
      <c r="H183" s="36">
        <v>1416.6333333333332</v>
      </c>
      <c r="I183" s="36">
        <v>1432.3166666666666</v>
      </c>
      <c r="J183" s="36">
        <v>1444.6333333333332</v>
      </c>
      <c r="K183" s="31">
        <v>1420</v>
      </c>
      <c r="L183" s="31">
        <v>1392</v>
      </c>
      <c r="M183" s="31">
        <v>0.72531000000000001</v>
      </c>
      <c r="N183" s="1"/>
      <c r="O183" s="1"/>
    </row>
    <row r="184" spans="1:15" ht="12.75" customHeight="1">
      <c r="A184" s="33">
        <v>175</v>
      </c>
      <c r="B184" s="53" t="s">
        <v>385</v>
      </c>
      <c r="C184" s="31">
        <v>990.25</v>
      </c>
      <c r="D184" s="36">
        <v>984.2166666666667</v>
      </c>
      <c r="E184" s="36">
        <v>963.78333333333342</v>
      </c>
      <c r="F184" s="36">
        <v>937.31666666666672</v>
      </c>
      <c r="G184" s="36">
        <v>916.88333333333344</v>
      </c>
      <c r="H184" s="36">
        <v>1010.6833333333334</v>
      </c>
      <c r="I184" s="36">
        <v>1031.1166666666668</v>
      </c>
      <c r="J184" s="36">
        <v>1057.5833333333335</v>
      </c>
      <c r="K184" s="31">
        <v>1004.65</v>
      </c>
      <c r="L184" s="31">
        <v>957.75</v>
      </c>
      <c r="M184" s="31">
        <v>3.6347100000000001</v>
      </c>
      <c r="N184" s="1"/>
      <c r="O184" s="1"/>
    </row>
    <row r="185" spans="1:15" ht="12.75" customHeight="1">
      <c r="A185" s="33">
        <v>176</v>
      </c>
      <c r="B185" s="53" t="s">
        <v>862</v>
      </c>
      <c r="C185" s="31">
        <v>915.1</v>
      </c>
      <c r="D185" s="36">
        <v>913.4</v>
      </c>
      <c r="E185" s="36">
        <v>902.19999999999993</v>
      </c>
      <c r="F185" s="36">
        <v>889.3</v>
      </c>
      <c r="G185" s="36">
        <v>878.09999999999991</v>
      </c>
      <c r="H185" s="36">
        <v>926.3</v>
      </c>
      <c r="I185" s="36">
        <v>937.5</v>
      </c>
      <c r="J185" s="36">
        <v>950.4</v>
      </c>
      <c r="K185" s="31">
        <v>924.6</v>
      </c>
      <c r="L185" s="31">
        <v>900.5</v>
      </c>
      <c r="M185" s="31">
        <v>2.6973400000000001</v>
      </c>
      <c r="N185" s="1"/>
      <c r="O185" s="1"/>
    </row>
    <row r="186" spans="1:15" ht="12.75" customHeight="1">
      <c r="A186" s="33">
        <v>177</v>
      </c>
      <c r="B186" s="53" t="s">
        <v>386</v>
      </c>
      <c r="C186" s="31">
        <v>3545.35</v>
      </c>
      <c r="D186" s="36">
        <v>3586.8000000000006</v>
      </c>
      <c r="E186" s="36">
        <v>3485.6000000000013</v>
      </c>
      <c r="F186" s="36">
        <v>3425.8500000000008</v>
      </c>
      <c r="G186" s="36">
        <v>3324.6500000000015</v>
      </c>
      <c r="H186" s="36">
        <v>3646.5500000000011</v>
      </c>
      <c r="I186" s="36">
        <v>3747.7500000000009</v>
      </c>
      <c r="J186" s="36">
        <v>3807.5000000000009</v>
      </c>
      <c r="K186" s="31">
        <v>3688</v>
      </c>
      <c r="L186" s="31">
        <v>3527.05</v>
      </c>
      <c r="M186" s="31">
        <v>1.0458099999999999</v>
      </c>
      <c r="N186" s="1"/>
      <c r="O186" s="1"/>
    </row>
    <row r="187" spans="1:15" ht="12.75" customHeight="1">
      <c r="A187" s="33">
        <v>178</v>
      </c>
      <c r="B187" s="53" t="s">
        <v>118</v>
      </c>
      <c r="C187" s="31">
        <v>1291.5999999999999</v>
      </c>
      <c r="D187" s="36">
        <v>1298.7</v>
      </c>
      <c r="E187" s="36">
        <v>1280.3000000000002</v>
      </c>
      <c r="F187" s="36">
        <v>1269.0000000000002</v>
      </c>
      <c r="G187" s="36">
        <v>1250.6000000000004</v>
      </c>
      <c r="H187" s="36">
        <v>1310</v>
      </c>
      <c r="I187" s="36">
        <v>1328.4</v>
      </c>
      <c r="J187" s="36">
        <v>1339.6999999999998</v>
      </c>
      <c r="K187" s="31">
        <v>1317.1</v>
      </c>
      <c r="L187" s="31">
        <v>1287.4000000000001</v>
      </c>
      <c r="M187" s="31">
        <v>6.68668</v>
      </c>
      <c r="N187" s="1"/>
      <c r="O187" s="1"/>
    </row>
    <row r="188" spans="1:15" ht="12.75" customHeight="1">
      <c r="A188" s="33">
        <v>179</v>
      </c>
      <c r="B188" s="53" t="s">
        <v>387</v>
      </c>
      <c r="C188" s="31">
        <v>799.5</v>
      </c>
      <c r="D188" s="36">
        <v>802.13333333333333</v>
      </c>
      <c r="E188" s="36">
        <v>794.26666666666665</v>
      </c>
      <c r="F188" s="36">
        <v>789.0333333333333</v>
      </c>
      <c r="G188" s="36">
        <v>781.16666666666663</v>
      </c>
      <c r="H188" s="36">
        <v>807.36666666666667</v>
      </c>
      <c r="I188" s="36">
        <v>815.23333333333323</v>
      </c>
      <c r="J188" s="36">
        <v>820.4666666666667</v>
      </c>
      <c r="K188" s="31">
        <v>810</v>
      </c>
      <c r="L188" s="31">
        <v>796.9</v>
      </c>
      <c r="M188" s="31">
        <v>1.33663</v>
      </c>
      <c r="N188" s="1"/>
      <c r="O188" s="1"/>
    </row>
    <row r="189" spans="1:15" ht="12.75" customHeight="1">
      <c r="A189" s="33">
        <v>180</v>
      </c>
      <c r="B189" s="53" t="s">
        <v>119</v>
      </c>
      <c r="C189" s="31">
        <v>2821.25</v>
      </c>
      <c r="D189" s="36">
        <v>2823.2666666666664</v>
      </c>
      <c r="E189" s="36">
        <v>2774.6333333333328</v>
      </c>
      <c r="F189" s="36">
        <v>2728.0166666666664</v>
      </c>
      <c r="G189" s="36">
        <v>2679.3833333333328</v>
      </c>
      <c r="H189" s="36">
        <v>2869.8833333333328</v>
      </c>
      <c r="I189" s="36">
        <v>2918.516666666666</v>
      </c>
      <c r="J189" s="36">
        <v>2965.1333333333328</v>
      </c>
      <c r="K189" s="31">
        <v>2871.9</v>
      </c>
      <c r="L189" s="31">
        <v>2776.65</v>
      </c>
      <c r="M189" s="31">
        <v>7.2912499999999998</v>
      </c>
      <c r="N189" s="1"/>
      <c r="O189" s="1"/>
    </row>
    <row r="190" spans="1:15" ht="12.75" customHeight="1">
      <c r="A190" s="33">
        <v>181</v>
      </c>
      <c r="B190" s="53" t="s">
        <v>120</v>
      </c>
      <c r="C190" s="31">
        <v>396.8</v>
      </c>
      <c r="D190" s="36">
        <v>398.68333333333339</v>
      </c>
      <c r="E190" s="36">
        <v>387.46666666666681</v>
      </c>
      <c r="F190" s="36">
        <v>378.13333333333344</v>
      </c>
      <c r="G190" s="36">
        <v>366.91666666666686</v>
      </c>
      <c r="H190" s="36">
        <v>408.01666666666677</v>
      </c>
      <c r="I190" s="36">
        <v>419.23333333333335</v>
      </c>
      <c r="J190" s="36">
        <v>428.56666666666672</v>
      </c>
      <c r="K190" s="31">
        <v>409.9</v>
      </c>
      <c r="L190" s="31">
        <v>389.35</v>
      </c>
      <c r="M190" s="31">
        <v>40.027529999999999</v>
      </c>
      <c r="N190" s="1"/>
      <c r="O190" s="1"/>
    </row>
    <row r="191" spans="1:15" ht="12.75" customHeight="1">
      <c r="A191" s="33">
        <v>182</v>
      </c>
      <c r="B191" s="53" t="s">
        <v>388</v>
      </c>
      <c r="C191" s="31">
        <v>581.4</v>
      </c>
      <c r="D191" s="36">
        <v>586.53333333333342</v>
      </c>
      <c r="E191" s="36">
        <v>573.06666666666683</v>
      </c>
      <c r="F191" s="36">
        <v>564.73333333333346</v>
      </c>
      <c r="G191" s="36">
        <v>551.26666666666688</v>
      </c>
      <c r="H191" s="36">
        <v>594.86666666666679</v>
      </c>
      <c r="I191" s="36">
        <v>608.33333333333326</v>
      </c>
      <c r="J191" s="36">
        <v>616.66666666666674</v>
      </c>
      <c r="K191" s="31">
        <v>600</v>
      </c>
      <c r="L191" s="31">
        <v>578.20000000000005</v>
      </c>
      <c r="M191" s="31">
        <v>6.8142899999999997</v>
      </c>
      <c r="N191" s="1"/>
      <c r="O191" s="1"/>
    </row>
    <row r="192" spans="1:15" ht="12.75" customHeight="1">
      <c r="A192" s="33">
        <v>183</v>
      </c>
      <c r="B192" s="53" t="s">
        <v>121</v>
      </c>
      <c r="C192" s="31">
        <v>2369.6999999999998</v>
      </c>
      <c r="D192" s="36">
        <v>2379.9499999999998</v>
      </c>
      <c r="E192" s="36">
        <v>2355.9499999999998</v>
      </c>
      <c r="F192" s="36">
        <v>2342.1999999999998</v>
      </c>
      <c r="G192" s="36">
        <v>2318.1999999999998</v>
      </c>
      <c r="H192" s="36">
        <v>2393.6999999999998</v>
      </c>
      <c r="I192" s="36">
        <v>2417.6999999999998</v>
      </c>
      <c r="J192" s="36">
        <v>2431.4499999999998</v>
      </c>
      <c r="K192" s="31">
        <v>2403.9499999999998</v>
      </c>
      <c r="L192" s="31">
        <v>2366.1999999999998</v>
      </c>
      <c r="M192" s="31">
        <v>4.0409499999999996</v>
      </c>
      <c r="N192" s="1"/>
      <c r="O192" s="1"/>
    </row>
    <row r="193" spans="1:15" ht="12.75" customHeight="1">
      <c r="A193" s="33">
        <v>184</v>
      </c>
      <c r="B193" s="53" t="s">
        <v>389</v>
      </c>
      <c r="C193" s="31">
        <v>1039.1500000000001</v>
      </c>
      <c r="D193" s="36">
        <v>1045.0166666666667</v>
      </c>
      <c r="E193" s="36">
        <v>1028.1333333333332</v>
      </c>
      <c r="F193" s="36">
        <v>1017.1166666666666</v>
      </c>
      <c r="G193" s="36">
        <v>1000.2333333333331</v>
      </c>
      <c r="H193" s="36">
        <v>1056.0333333333333</v>
      </c>
      <c r="I193" s="36">
        <v>1072.916666666667</v>
      </c>
      <c r="J193" s="36">
        <v>1083.9333333333334</v>
      </c>
      <c r="K193" s="31">
        <v>1061.9000000000001</v>
      </c>
      <c r="L193" s="31">
        <v>1034</v>
      </c>
      <c r="M193" s="31">
        <v>11.35365</v>
      </c>
      <c r="N193" s="1"/>
      <c r="O193" s="1"/>
    </row>
    <row r="194" spans="1:15" ht="12.75" customHeight="1">
      <c r="A194" s="33">
        <v>185</v>
      </c>
      <c r="B194" s="53" t="s">
        <v>390</v>
      </c>
      <c r="C194" s="31">
        <v>2282.8000000000002</v>
      </c>
      <c r="D194" s="36">
        <v>2267.6</v>
      </c>
      <c r="E194" s="36">
        <v>2245.1999999999998</v>
      </c>
      <c r="F194" s="36">
        <v>2207.6</v>
      </c>
      <c r="G194" s="36">
        <v>2185.1999999999998</v>
      </c>
      <c r="H194" s="36">
        <v>2305.1999999999998</v>
      </c>
      <c r="I194" s="36">
        <v>2327.6000000000004</v>
      </c>
      <c r="J194" s="36">
        <v>2365.1999999999998</v>
      </c>
      <c r="K194" s="31">
        <v>2290</v>
      </c>
      <c r="L194" s="31">
        <v>2230</v>
      </c>
      <c r="M194" s="31">
        <v>0.48010000000000003</v>
      </c>
      <c r="N194" s="1"/>
      <c r="O194" s="1"/>
    </row>
    <row r="195" spans="1:15" ht="12.75" customHeight="1">
      <c r="A195" s="33">
        <v>186</v>
      </c>
      <c r="B195" s="53" t="s">
        <v>391</v>
      </c>
      <c r="C195" s="31">
        <v>807.65</v>
      </c>
      <c r="D195" s="36">
        <v>804.20000000000016</v>
      </c>
      <c r="E195" s="36">
        <v>776.15000000000032</v>
      </c>
      <c r="F195" s="36">
        <v>744.6500000000002</v>
      </c>
      <c r="G195" s="36">
        <v>716.60000000000036</v>
      </c>
      <c r="H195" s="36">
        <v>835.70000000000027</v>
      </c>
      <c r="I195" s="36">
        <v>863.75000000000023</v>
      </c>
      <c r="J195" s="36">
        <v>895.25000000000023</v>
      </c>
      <c r="K195" s="31">
        <v>832.25</v>
      </c>
      <c r="L195" s="31">
        <v>772.7</v>
      </c>
      <c r="M195" s="31">
        <v>1.92906</v>
      </c>
      <c r="N195" s="1"/>
      <c r="O195" s="1"/>
    </row>
    <row r="196" spans="1:15" ht="12.75" customHeight="1">
      <c r="A196" s="33">
        <v>187</v>
      </c>
      <c r="B196" s="53" t="s">
        <v>392</v>
      </c>
      <c r="C196" s="31">
        <v>154.55000000000001</v>
      </c>
      <c r="D196" s="36">
        <v>154.58333333333334</v>
      </c>
      <c r="E196" s="36">
        <v>152.56666666666669</v>
      </c>
      <c r="F196" s="36">
        <v>150.58333333333334</v>
      </c>
      <c r="G196" s="36">
        <v>148.56666666666669</v>
      </c>
      <c r="H196" s="36">
        <v>156.56666666666669</v>
      </c>
      <c r="I196" s="36">
        <v>158.58333333333334</v>
      </c>
      <c r="J196" s="36">
        <v>160.56666666666669</v>
      </c>
      <c r="K196" s="31">
        <v>156.6</v>
      </c>
      <c r="L196" s="31">
        <v>152.6</v>
      </c>
      <c r="M196" s="31">
        <v>4.4422300000000003</v>
      </c>
      <c r="N196" s="1"/>
      <c r="O196" s="1"/>
    </row>
    <row r="197" spans="1:15" ht="12.75" customHeight="1">
      <c r="A197" s="33">
        <v>188</v>
      </c>
      <c r="B197" s="53" t="s">
        <v>393</v>
      </c>
      <c r="C197" s="31">
        <v>3212.15</v>
      </c>
      <c r="D197" s="36">
        <v>3207.7166666666667</v>
      </c>
      <c r="E197" s="36">
        <v>3140.4333333333334</v>
      </c>
      <c r="F197" s="36">
        <v>3068.7166666666667</v>
      </c>
      <c r="G197" s="36">
        <v>3001.4333333333334</v>
      </c>
      <c r="H197" s="36">
        <v>3279.4333333333334</v>
      </c>
      <c r="I197" s="36">
        <v>3346.7166666666672</v>
      </c>
      <c r="J197" s="36">
        <v>3418.4333333333334</v>
      </c>
      <c r="K197" s="31">
        <v>3275</v>
      </c>
      <c r="L197" s="31">
        <v>3136</v>
      </c>
      <c r="M197" s="31">
        <v>0.47195999999999999</v>
      </c>
      <c r="N197" s="1"/>
      <c r="O197" s="1"/>
    </row>
    <row r="198" spans="1:15" ht="12.75" customHeight="1">
      <c r="A198" s="33">
        <v>189</v>
      </c>
      <c r="B198" s="53" t="s">
        <v>122</v>
      </c>
      <c r="C198" s="31">
        <v>542.54999999999995</v>
      </c>
      <c r="D198" s="36">
        <v>545.11666666666667</v>
      </c>
      <c r="E198" s="36">
        <v>538.88333333333333</v>
      </c>
      <c r="F198" s="36">
        <v>535.2166666666667</v>
      </c>
      <c r="G198" s="36">
        <v>528.98333333333335</v>
      </c>
      <c r="H198" s="36">
        <v>548.7833333333333</v>
      </c>
      <c r="I198" s="36">
        <v>555.01666666666665</v>
      </c>
      <c r="J198" s="36">
        <v>558.68333333333328</v>
      </c>
      <c r="K198" s="31">
        <v>551.35</v>
      </c>
      <c r="L198" s="31">
        <v>541.45000000000005</v>
      </c>
      <c r="M198" s="31">
        <v>4.3781400000000001</v>
      </c>
      <c r="N198" s="1"/>
      <c r="O198" s="1"/>
    </row>
    <row r="199" spans="1:15" ht="12.75" customHeight="1">
      <c r="A199" s="33">
        <v>190</v>
      </c>
      <c r="B199" s="53" t="s">
        <v>117</v>
      </c>
      <c r="C199" s="31">
        <v>660.55</v>
      </c>
      <c r="D199" s="36">
        <v>663.56666666666661</v>
      </c>
      <c r="E199" s="36">
        <v>654.23333333333323</v>
      </c>
      <c r="F199" s="36">
        <v>647.91666666666663</v>
      </c>
      <c r="G199" s="36">
        <v>638.58333333333326</v>
      </c>
      <c r="H199" s="36">
        <v>669.88333333333321</v>
      </c>
      <c r="I199" s="36">
        <v>679.2166666666667</v>
      </c>
      <c r="J199" s="36">
        <v>685.53333333333319</v>
      </c>
      <c r="K199" s="31">
        <v>672.9</v>
      </c>
      <c r="L199" s="31">
        <v>657.25</v>
      </c>
      <c r="M199" s="31">
        <v>7.1425700000000001</v>
      </c>
      <c r="N199" s="1"/>
      <c r="O199" s="1"/>
    </row>
    <row r="200" spans="1:15" ht="12.75" customHeight="1">
      <c r="A200" s="33">
        <v>191</v>
      </c>
      <c r="B200" s="53" t="s">
        <v>394</v>
      </c>
      <c r="C200" s="31">
        <v>204.1</v>
      </c>
      <c r="D200" s="36">
        <v>205.13333333333335</v>
      </c>
      <c r="E200" s="36">
        <v>202.51666666666671</v>
      </c>
      <c r="F200" s="36">
        <v>200.93333333333337</v>
      </c>
      <c r="G200" s="36">
        <v>198.31666666666672</v>
      </c>
      <c r="H200" s="36">
        <v>206.7166666666667</v>
      </c>
      <c r="I200" s="36">
        <v>209.33333333333331</v>
      </c>
      <c r="J200" s="36">
        <v>210.91666666666669</v>
      </c>
      <c r="K200" s="31">
        <v>207.75</v>
      </c>
      <c r="L200" s="31">
        <v>203.55</v>
      </c>
      <c r="M200" s="31">
        <v>12.634119999999999</v>
      </c>
      <c r="N200" s="1"/>
      <c r="O200" s="1"/>
    </row>
    <row r="201" spans="1:15" ht="12.75" customHeight="1">
      <c r="A201" s="33">
        <v>192</v>
      </c>
      <c r="B201" s="53" t="s">
        <v>395</v>
      </c>
      <c r="C201" s="31">
        <v>233.85</v>
      </c>
      <c r="D201" s="36">
        <v>232.43333333333331</v>
      </c>
      <c r="E201" s="36">
        <v>229.91666666666663</v>
      </c>
      <c r="F201" s="36">
        <v>225.98333333333332</v>
      </c>
      <c r="G201" s="36">
        <v>223.46666666666664</v>
      </c>
      <c r="H201" s="36">
        <v>236.36666666666662</v>
      </c>
      <c r="I201" s="36">
        <v>238.88333333333333</v>
      </c>
      <c r="J201" s="36">
        <v>242.81666666666661</v>
      </c>
      <c r="K201" s="31">
        <v>234.95</v>
      </c>
      <c r="L201" s="31">
        <v>228.5</v>
      </c>
      <c r="M201" s="31">
        <v>24.282530000000001</v>
      </c>
      <c r="N201" s="1"/>
      <c r="O201" s="1"/>
    </row>
    <row r="202" spans="1:15" ht="12.75" customHeight="1">
      <c r="A202" s="33">
        <v>193</v>
      </c>
      <c r="B202" s="53" t="s">
        <v>275</v>
      </c>
      <c r="C202" s="31">
        <v>291.10000000000002</v>
      </c>
      <c r="D202" s="36">
        <v>291.21666666666664</v>
      </c>
      <c r="E202" s="36">
        <v>288.98333333333329</v>
      </c>
      <c r="F202" s="36">
        <v>286.86666666666667</v>
      </c>
      <c r="G202" s="36">
        <v>284.63333333333333</v>
      </c>
      <c r="H202" s="36">
        <v>293.33333333333326</v>
      </c>
      <c r="I202" s="36">
        <v>295.56666666666661</v>
      </c>
      <c r="J202" s="36">
        <v>297.68333333333322</v>
      </c>
      <c r="K202" s="31">
        <v>293.45</v>
      </c>
      <c r="L202" s="31">
        <v>289.10000000000002</v>
      </c>
      <c r="M202" s="31">
        <v>11.946899999999999</v>
      </c>
      <c r="N202" s="1"/>
      <c r="O202" s="1"/>
    </row>
    <row r="203" spans="1:15" ht="12.75" customHeight="1">
      <c r="A203" s="33">
        <v>194</v>
      </c>
      <c r="B203" s="53" t="s">
        <v>396</v>
      </c>
      <c r="C203" s="31">
        <v>2394.6</v>
      </c>
      <c r="D203" s="36">
        <v>2389.1666666666665</v>
      </c>
      <c r="E203" s="36">
        <v>2368.4333333333329</v>
      </c>
      <c r="F203" s="36">
        <v>2342.2666666666664</v>
      </c>
      <c r="G203" s="36">
        <v>2321.5333333333328</v>
      </c>
      <c r="H203" s="36">
        <v>2415.333333333333</v>
      </c>
      <c r="I203" s="36">
        <v>2436.0666666666666</v>
      </c>
      <c r="J203" s="36">
        <v>2462.2333333333331</v>
      </c>
      <c r="K203" s="31">
        <v>2409.9</v>
      </c>
      <c r="L203" s="31">
        <v>2363</v>
      </c>
      <c r="M203" s="31">
        <v>1.28674</v>
      </c>
      <c r="N203" s="1"/>
      <c r="O203" s="1"/>
    </row>
    <row r="204" spans="1:15" ht="12.75" customHeight="1">
      <c r="A204" s="33">
        <v>195</v>
      </c>
      <c r="B204" s="53" t="s">
        <v>125</v>
      </c>
      <c r="C204" s="31">
        <v>1332.9</v>
      </c>
      <c r="D204" s="36">
        <v>1330.4833333333333</v>
      </c>
      <c r="E204" s="36">
        <v>1320.6666666666667</v>
      </c>
      <c r="F204" s="36">
        <v>1308.4333333333334</v>
      </c>
      <c r="G204" s="36">
        <v>1298.6166666666668</v>
      </c>
      <c r="H204" s="36">
        <v>1342.7166666666667</v>
      </c>
      <c r="I204" s="36">
        <v>1352.5333333333333</v>
      </c>
      <c r="J204" s="36">
        <v>1364.7666666666667</v>
      </c>
      <c r="K204" s="31">
        <v>1340.3</v>
      </c>
      <c r="L204" s="31">
        <v>1318.25</v>
      </c>
      <c r="M204" s="31">
        <v>29.759650000000001</v>
      </c>
      <c r="N204" s="1"/>
      <c r="O204" s="1"/>
    </row>
    <row r="205" spans="1:15" ht="12.75" customHeight="1">
      <c r="A205" s="33">
        <v>196</v>
      </c>
      <c r="B205" s="53" t="s">
        <v>126</v>
      </c>
      <c r="C205" s="31">
        <v>3762.05</v>
      </c>
      <c r="D205" s="36">
        <v>3735.5666666666671</v>
      </c>
      <c r="E205" s="36">
        <v>3702.6833333333343</v>
      </c>
      <c r="F205" s="36">
        <v>3643.3166666666671</v>
      </c>
      <c r="G205" s="36">
        <v>3610.4333333333343</v>
      </c>
      <c r="H205" s="36">
        <v>3794.9333333333343</v>
      </c>
      <c r="I205" s="36">
        <v>3827.8166666666666</v>
      </c>
      <c r="J205" s="36">
        <v>3887.1833333333343</v>
      </c>
      <c r="K205" s="31">
        <v>3768.45</v>
      </c>
      <c r="L205" s="31">
        <v>3676.2</v>
      </c>
      <c r="M205" s="31">
        <v>1.46451</v>
      </c>
      <c r="N205" s="1"/>
      <c r="O205" s="1"/>
    </row>
    <row r="206" spans="1:15" ht="12.75" customHeight="1">
      <c r="A206" s="33">
        <v>197</v>
      </c>
      <c r="B206" s="53" t="s">
        <v>127</v>
      </c>
      <c r="C206" s="31">
        <v>1438.5</v>
      </c>
      <c r="D206" s="36">
        <v>1444.6666666666667</v>
      </c>
      <c r="E206" s="36">
        <v>1429.6333333333334</v>
      </c>
      <c r="F206" s="36">
        <v>1420.7666666666667</v>
      </c>
      <c r="G206" s="36">
        <v>1405.7333333333333</v>
      </c>
      <c r="H206" s="36">
        <v>1453.5333333333335</v>
      </c>
      <c r="I206" s="36">
        <v>1468.5666666666668</v>
      </c>
      <c r="J206" s="36">
        <v>1477.4333333333336</v>
      </c>
      <c r="K206" s="31">
        <v>1459.7</v>
      </c>
      <c r="L206" s="31">
        <v>1435.8</v>
      </c>
      <c r="M206" s="31">
        <v>194.65997999999999</v>
      </c>
      <c r="N206" s="1"/>
      <c r="O206" s="1"/>
    </row>
    <row r="207" spans="1:15" ht="12.75" customHeight="1">
      <c r="A207" s="33">
        <v>198</v>
      </c>
      <c r="B207" s="53" t="s">
        <v>128</v>
      </c>
      <c r="C207" s="31">
        <v>555.95000000000005</v>
      </c>
      <c r="D207" s="36">
        <v>557.65</v>
      </c>
      <c r="E207" s="36">
        <v>553.29999999999995</v>
      </c>
      <c r="F207" s="36">
        <v>550.65</v>
      </c>
      <c r="G207" s="36">
        <v>546.29999999999995</v>
      </c>
      <c r="H207" s="36">
        <v>560.29999999999995</v>
      </c>
      <c r="I207" s="36">
        <v>564.65000000000009</v>
      </c>
      <c r="J207" s="36">
        <v>567.29999999999995</v>
      </c>
      <c r="K207" s="31">
        <v>562</v>
      </c>
      <c r="L207" s="31">
        <v>555</v>
      </c>
      <c r="M207" s="31">
        <v>24.151610000000002</v>
      </c>
      <c r="N207" s="1"/>
      <c r="O207" s="1"/>
    </row>
    <row r="208" spans="1:15" ht="12.75" customHeight="1">
      <c r="A208" s="33">
        <v>199</v>
      </c>
      <c r="B208" s="53" t="s">
        <v>397</v>
      </c>
      <c r="C208" s="31">
        <v>97.3</v>
      </c>
      <c r="D208" s="36">
        <v>97.016666666666666</v>
      </c>
      <c r="E208" s="36">
        <v>95.783333333333331</v>
      </c>
      <c r="F208" s="36">
        <v>94.266666666666666</v>
      </c>
      <c r="G208" s="36">
        <v>93.033333333333331</v>
      </c>
      <c r="H208" s="36">
        <v>98.533333333333331</v>
      </c>
      <c r="I208" s="36">
        <v>99.766666666666652</v>
      </c>
      <c r="J208" s="36">
        <v>101.28333333333333</v>
      </c>
      <c r="K208" s="31">
        <v>98.25</v>
      </c>
      <c r="L208" s="31">
        <v>95.5</v>
      </c>
      <c r="M208" s="31">
        <v>107.91167</v>
      </c>
      <c r="N208" s="1"/>
      <c r="O208" s="1"/>
    </row>
    <row r="209" spans="1:15" ht="12.75" customHeight="1">
      <c r="A209" s="33">
        <v>200</v>
      </c>
      <c r="B209" s="53" t="s">
        <v>398</v>
      </c>
      <c r="C209" s="31">
        <v>428.95</v>
      </c>
      <c r="D209" s="36">
        <v>430.5333333333333</v>
      </c>
      <c r="E209" s="36">
        <v>424.41666666666663</v>
      </c>
      <c r="F209" s="36">
        <v>419.88333333333333</v>
      </c>
      <c r="G209" s="36">
        <v>413.76666666666665</v>
      </c>
      <c r="H209" s="36">
        <v>435.06666666666661</v>
      </c>
      <c r="I209" s="36">
        <v>441.18333333333328</v>
      </c>
      <c r="J209" s="36">
        <v>445.71666666666658</v>
      </c>
      <c r="K209" s="31">
        <v>436.65</v>
      </c>
      <c r="L209" s="31">
        <v>426</v>
      </c>
      <c r="M209" s="31">
        <v>0.48315999999999998</v>
      </c>
      <c r="N209" s="1"/>
      <c r="O209" s="1"/>
    </row>
    <row r="210" spans="1:15" ht="12.75" customHeight="1">
      <c r="A210" s="33">
        <v>201</v>
      </c>
      <c r="B210" s="53" t="s">
        <v>399</v>
      </c>
      <c r="C210" s="31">
        <v>809.8</v>
      </c>
      <c r="D210" s="36">
        <v>813.4</v>
      </c>
      <c r="E210" s="36">
        <v>804.4</v>
      </c>
      <c r="F210" s="36">
        <v>799</v>
      </c>
      <c r="G210" s="36">
        <v>790</v>
      </c>
      <c r="H210" s="36">
        <v>818.8</v>
      </c>
      <c r="I210" s="36">
        <v>827.8</v>
      </c>
      <c r="J210" s="36">
        <v>833.19999999999993</v>
      </c>
      <c r="K210" s="31">
        <v>822.4</v>
      </c>
      <c r="L210" s="31">
        <v>808</v>
      </c>
      <c r="M210" s="31">
        <v>1.53268</v>
      </c>
      <c r="N210" s="1"/>
      <c r="O210" s="1"/>
    </row>
    <row r="211" spans="1:15" ht="12.75" customHeight="1">
      <c r="A211" s="33">
        <v>202</v>
      </c>
      <c r="B211" s="53" t="s">
        <v>124</v>
      </c>
      <c r="C211" s="31">
        <v>1754.15</v>
      </c>
      <c r="D211" s="36">
        <v>1747.1166666666668</v>
      </c>
      <c r="E211" s="36">
        <v>1737.0333333333335</v>
      </c>
      <c r="F211" s="36">
        <v>1719.9166666666667</v>
      </c>
      <c r="G211" s="36">
        <v>1709.8333333333335</v>
      </c>
      <c r="H211" s="36">
        <v>1764.2333333333336</v>
      </c>
      <c r="I211" s="36">
        <v>1774.3166666666666</v>
      </c>
      <c r="J211" s="36">
        <v>1791.4333333333336</v>
      </c>
      <c r="K211" s="31">
        <v>1757.2</v>
      </c>
      <c r="L211" s="31">
        <v>1730</v>
      </c>
      <c r="M211" s="31">
        <v>10.432309999999999</v>
      </c>
      <c r="N211" s="1"/>
      <c r="O211" s="1"/>
    </row>
    <row r="212" spans="1:15" ht="12.75" customHeight="1">
      <c r="A212" s="33">
        <v>203</v>
      </c>
      <c r="B212" s="53" t="s">
        <v>129</v>
      </c>
      <c r="C212" s="31">
        <v>5057.3</v>
      </c>
      <c r="D212" s="36">
        <v>5060.3499999999995</v>
      </c>
      <c r="E212" s="36">
        <v>5017.6999999999989</v>
      </c>
      <c r="F212" s="36">
        <v>4978.0999999999995</v>
      </c>
      <c r="G212" s="36">
        <v>4935.4499999999989</v>
      </c>
      <c r="H212" s="36">
        <v>5099.9499999999989</v>
      </c>
      <c r="I212" s="36">
        <v>5142.5999999999985</v>
      </c>
      <c r="J212" s="36">
        <v>5182.1999999999989</v>
      </c>
      <c r="K212" s="31">
        <v>5103</v>
      </c>
      <c r="L212" s="31">
        <v>5020.75</v>
      </c>
      <c r="M212" s="31">
        <v>8.8285099999999996</v>
      </c>
      <c r="N212" s="1"/>
      <c r="O212" s="1"/>
    </row>
    <row r="213" spans="1:15" ht="12.75" customHeight="1">
      <c r="A213" s="33">
        <v>204</v>
      </c>
      <c r="B213" s="53" t="s">
        <v>131</v>
      </c>
      <c r="C213" s="31">
        <v>653.70000000000005</v>
      </c>
      <c r="D213" s="36">
        <v>653.80000000000007</v>
      </c>
      <c r="E213" s="36">
        <v>648.60000000000014</v>
      </c>
      <c r="F213" s="36">
        <v>643.50000000000011</v>
      </c>
      <c r="G213" s="36">
        <v>638.30000000000018</v>
      </c>
      <c r="H213" s="36">
        <v>658.90000000000009</v>
      </c>
      <c r="I213" s="36">
        <v>664.10000000000014</v>
      </c>
      <c r="J213" s="36">
        <v>669.2</v>
      </c>
      <c r="K213" s="31">
        <v>659</v>
      </c>
      <c r="L213" s="31">
        <v>648.70000000000005</v>
      </c>
      <c r="M213" s="31">
        <v>67.642570000000006</v>
      </c>
      <c r="N213" s="1"/>
      <c r="O213" s="1"/>
    </row>
    <row r="214" spans="1:15" ht="12.75" customHeight="1">
      <c r="A214" s="33">
        <v>205</v>
      </c>
      <c r="B214" s="53" t="s">
        <v>123</v>
      </c>
      <c r="C214" s="31">
        <v>4182.3500000000004</v>
      </c>
      <c r="D214" s="36">
        <v>4142.3166666666666</v>
      </c>
      <c r="E214" s="36">
        <v>4091.0333333333328</v>
      </c>
      <c r="F214" s="36">
        <v>3999.7166666666662</v>
      </c>
      <c r="G214" s="36">
        <v>3948.4333333333325</v>
      </c>
      <c r="H214" s="36">
        <v>4233.6333333333332</v>
      </c>
      <c r="I214" s="36">
        <v>4284.9166666666679</v>
      </c>
      <c r="J214" s="36">
        <v>4376.2333333333336</v>
      </c>
      <c r="K214" s="31">
        <v>4193.6000000000004</v>
      </c>
      <c r="L214" s="31">
        <v>4051</v>
      </c>
      <c r="M214" s="31">
        <v>23.10941</v>
      </c>
      <c r="N214" s="1"/>
      <c r="O214" s="1"/>
    </row>
    <row r="215" spans="1:15" ht="12.75" customHeight="1">
      <c r="A215" s="33">
        <v>206</v>
      </c>
      <c r="B215" s="53" t="s">
        <v>132</v>
      </c>
      <c r="C215" s="31">
        <v>383.6</v>
      </c>
      <c r="D215" s="36">
        <v>383.41666666666669</v>
      </c>
      <c r="E215" s="36">
        <v>377.83333333333337</v>
      </c>
      <c r="F215" s="36">
        <v>372.06666666666666</v>
      </c>
      <c r="G215" s="36">
        <v>366.48333333333335</v>
      </c>
      <c r="H215" s="36">
        <v>389.18333333333339</v>
      </c>
      <c r="I215" s="36">
        <v>394.76666666666677</v>
      </c>
      <c r="J215" s="36">
        <v>400.53333333333342</v>
      </c>
      <c r="K215" s="31">
        <v>389</v>
      </c>
      <c r="L215" s="31">
        <v>377.65</v>
      </c>
      <c r="M215" s="31">
        <v>103.30101999999999</v>
      </c>
      <c r="N215" s="1"/>
      <c r="O215" s="1"/>
    </row>
    <row r="216" spans="1:15" ht="12.75" customHeight="1">
      <c r="A216" s="33">
        <v>207</v>
      </c>
      <c r="B216" s="53" t="s">
        <v>133</v>
      </c>
      <c r="C216" s="31">
        <v>506.7</v>
      </c>
      <c r="D216" s="36">
        <v>504.31666666666666</v>
      </c>
      <c r="E216" s="36">
        <v>498.83333333333331</v>
      </c>
      <c r="F216" s="36">
        <v>490.96666666666664</v>
      </c>
      <c r="G216" s="36">
        <v>485.48333333333329</v>
      </c>
      <c r="H216" s="36">
        <v>512.18333333333339</v>
      </c>
      <c r="I216" s="36">
        <v>517.66666666666674</v>
      </c>
      <c r="J216" s="36">
        <v>525.5333333333333</v>
      </c>
      <c r="K216" s="31">
        <v>509.8</v>
      </c>
      <c r="L216" s="31">
        <v>496.45</v>
      </c>
      <c r="M216" s="31">
        <v>38.157380000000003</v>
      </c>
      <c r="N216" s="1"/>
      <c r="O216" s="1"/>
    </row>
    <row r="217" spans="1:15" ht="12.75" customHeight="1">
      <c r="A217" s="33">
        <v>208</v>
      </c>
      <c r="B217" s="53" t="s">
        <v>134</v>
      </c>
      <c r="C217" s="31">
        <v>2323.3000000000002</v>
      </c>
      <c r="D217" s="36">
        <v>2332.25</v>
      </c>
      <c r="E217" s="36">
        <v>2308.6999999999998</v>
      </c>
      <c r="F217" s="36">
        <v>2294.1</v>
      </c>
      <c r="G217" s="36">
        <v>2270.5499999999997</v>
      </c>
      <c r="H217" s="36">
        <v>2346.85</v>
      </c>
      <c r="I217" s="36">
        <v>2370.4</v>
      </c>
      <c r="J217" s="36">
        <v>2385</v>
      </c>
      <c r="K217" s="31">
        <v>2355.8000000000002</v>
      </c>
      <c r="L217" s="31">
        <v>2317.65</v>
      </c>
      <c r="M217" s="31">
        <v>8.1228200000000008</v>
      </c>
      <c r="N217" s="1"/>
      <c r="O217" s="1"/>
    </row>
    <row r="218" spans="1:15" ht="12.75" customHeight="1">
      <c r="A218" s="33">
        <v>209</v>
      </c>
      <c r="B218" s="53" t="s">
        <v>276</v>
      </c>
      <c r="C218" s="31">
        <v>560.85</v>
      </c>
      <c r="D218" s="36">
        <v>562.13333333333333</v>
      </c>
      <c r="E218" s="36">
        <v>544.26666666666665</v>
      </c>
      <c r="F218" s="36">
        <v>527.68333333333328</v>
      </c>
      <c r="G218" s="36">
        <v>509.81666666666661</v>
      </c>
      <c r="H218" s="36">
        <v>578.7166666666667</v>
      </c>
      <c r="I218" s="36">
        <v>596.58333333333326</v>
      </c>
      <c r="J218" s="36">
        <v>613.16666666666674</v>
      </c>
      <c r="K218" s="31">
        <v>580</v>
      </c>
      <c r="L218" s="31">
        <v>545.54999999999995</v>
      </c>
      <c r="M218" s="31">
        <v>42.131340000000002</v>
      </c>
      <c r="N218" s="1"/>
      <c r="O218" s="1"/>
    </row>
    <row r="219" spans="1:15" ht="12.75" customHeight="1">
      <c r="A219" s="33">
        <v>210</v>
      </c>
      <c r="B219" s="53" t="s">
        <v>401</v>
      </c>
      <c r="C219" s="31">
        <v>10745.65</v>
      </c>
      <c r="D219" s="36">
        <v>10435.35</v>
      </c>
      <c r="E219" s="36">
        <v>10020.75</v>
      </c>
      <c r="F219" s="36">
        <v>9295.85</v>
      </c>
      <c r="G219" s="36">
        <v>8881.25</v>
      </c>
      <c r="H219" s="36">
        <v>11160.25</v>
      </c>
      <c r="I219" s="36">
        <v>11574.850000000002</v>
      </c>
      <c r="J219" s="36">
        <v>12299.75</v>
      </c>
      <c r="K219" s="31">
        <v>10849.95</v>
      </c>
      <c r="L219" s="31">
        <v>9710.4500000000007</v>
      </c>
      <c r="M219" s="31">
        <v>4.9820200000000003</v>
      </c>
      <c r="N219" s="1"/>
      <c r="O219" s="1"/>
    </row>
    <row r="220" spans="1:15" ht="12.75" customHeight="1">
      <c r="A220" s="33">
        <v>211</v>
      </c>
      <c r="B220" s="53" t="s">
        <v>402</v>
      </c>
      <c r="C220" s="31">
        <v>829.6</v>
      </c>
      <c r="D220" s="36">
        <v>832.20000000000016</v>
      </c>
      <c r="E220" s="36">
        <v>820.45000000000027</v>
      </c>
      <c r="F220" s="36">
        <v>811.30000000000007</v>
      </c>
      <c r="G220" s="36">
        <v>799.55000000000018</v>
      </c>
      <c r="H220" s="36">
        <v>841.35000000000036</v>
      </c>
      <c r="I220" s="36">
        <v>853.10000000000014</v>
      </c>
      <c r="J220" s="36">
        <v>862.25000000000045</v>
      </c>
      <c r="K220" s="31">
        <v>843.95</v>
      </c>
      <c r="L220" s="31">
        <v>823.05</v>
      </c>
      <c r="M220" s="31">
        <v>1.0831299999999999</v>
      </c>
      <c r="N220" s="1"/>
      <c r="O220" s="1"/>
    </row>
    <row r="221" spans="1:15" ht="12.75" customHeight="1">
      <c r="A221" s="33">
        <v>212</v>
      </c>
      <c r="B221" s="53" t="s">
        <v>277</v>
      </c>
      <c r="C221" s="31">
        <v>49285.45</v>
      </c>
      <c r="D221" s="36">
        <v>48900.483333333337</v>
      </c>
      <c r="E221" s="36">
        <v>47699.966666666674</v>
      </c>
      <c r="F221" s="36">
        <v>46114.483333333337</v>
      </c>
      <c r="G221" s="36">
        <v>44913.966666666674</v>
      </c>
      <c r="H221" s="36">
        <v>50485.966666666674</v>
      </c>
      <c r="I221" s="36">
        <v>51686.483333333337</v>
      </c>
      <c r="J221" s="36">
        <v>53271.966666666674</v>
      </c>
      <c r="K221" s="31">
        <v>50101</v>
      </c>
      <c r="L221" s="31">
        <v>47315</v>
      </c>
      <c r="M221" s="31">
        <v>0.16605</v>
      </c>
      <c r="N221" s="1"/>
      <c r="O221" s="1"/>
    </row>
    <row r="222" spans="1:15" ht="12.75" customHeight="1">
      <c r="A222" s="33">
        <v>213</v>
      </c>
      <c r="B222" s="53" t="s">
        <v>403</v>
      </c>
      <c r="C222" s="31">
        <v>229.65</v>
      </c>
      <c r="D222" s="36">
        <v>231.54999999999998</v>
      </c>
      <c r="E222" s="36">
        <v>226.49999999999997</v>
      </c>
      <c r="F222" s="36">
        <v>223.35</v>
      </c>
      <c r="G222" s="36">
        <v>218.29999999999998</v>
      </c>
      <c r="H222" s="36">
        <v>234.69999999999996</v>
      </c>
      <c r="I222" s="36">
        <v>239.74999999999997</v>
      </c>
      <c r="J222" s="36">
        <v>242.89999999999995</v>
      </c>
      <c r="K222" s="31">
        <v>236.6</v>
      </c>
      <c r="L222" s="31">
        <v>228.4</v>
      </c>
      <c r="M222" s="31">
        <v>138.12156999999999</v>
      </c>
      <c r="N222" s="1"/>
      <c r="O222" s="1"/>
    </row>
    <row r="223" spans="1:15" ht="12.75" customHeight="1">
      <c r="A223" s="33">
        <v>214</v>
      </c>
      <c r="B223" s="53" t="s">
        <v>136</v>
      </c>
      <c r="C223" s="31">
        <v>1124.3499999999999</v>
      </c>
      <c r="D223" s="36">
        <v>1121.8833333333332</v>
      </c>
      <c r="E223" s="36">
        <v>1115.9666666666665</v>
      </c>
      <c r="F223" s="36">
        <v>1107.5833333333333</v>
      </c>
      <c r="G223" s="36">
        <v>1101.6666666666665</v>
      </c>
      <c r="H223" s="36">
        <v>1130.2666666666664</v>
      </c>
      <c r="I223" s="36">
        <v>1136.1833333333334</v>
      </c>
      <c r="J223" s="36">
        <v>1144.5666666666664</v>
      </c>
      <c r="K223" s="31">
        <v>1127.8</v>
      </c>
      <c r="L223" s="31">
        <v>1113.5</v>
      </c>
      <c r="M223" s="31">
        <v>107.43423</v>
      </c>
      <c r="N223" s="1"/>
      <c r="O223" s="1"/>
    </row>
    <row r="224" spans="1:15" ht="12.75" customHeight="1">
      <c r="A224" s="33">
        <v>215</v>
      </c>
      <c r="B224" s="53" t="s">
        <v>137</v>
      </c>
      <c r="C224" s="31">
        <v>1652.9</v>
      </c>
      <c r="D224" s="36">
        <v>1662.5666666666666</v>
      </c>
      <c r="E224" s="36">
        <v>1640.2833333333333</v>
      </c>
      <c r="F224" s="36">
        <v>1627.6666666666667</v>
      </c>
      <c r="G224" s="36">
        <v>1605.3833333333334</v>
      </c>
      <c r="H224" s="36">
        <v>1675.1833333333332</v>
      </c>
      <c r="I224" s="36">
        <v>1697.4666666666665</v>
      </c>
      <c r="J224" s="36">
        <v>1710.083333333333</v>
      </c>
      <c r="K224" s="31">
        <v>1684.85</v>
      </c>
      <c r="L224" s="31">
        <v>1649.95</v>
      </c>
      <c r="M224" s="31">
        <v>3.2733599999999998</v>
      </c>
      <c r="N224" s="1"/>
      <c r="O224" s="1"/>
    </row>
    <row r="225" spans="1:15" ht="12.75" customHeight="1">
      <c r="A225" s="33">
        <v>216</v>
      </c>
      <c r="B225" s="53" t="s">
        <v>138</v>
      </c>
      <c r="C225" s="31">
        <v>577.04999999999995</v>
      </c>
      <c r="D225" s="36">
        <v>583.46666666666658</v>
      </c>
      <c r="E225" s="36">
        <v>568.03333333333319</v>
      </c>
      <c r="F225" s="36">
        <v>559.01666666666665</v>
      </c>
      <c r="G225" s="36">
        <v>543.58333333333326</v>
      </c>
      <c r="H225" s="36">
        <v>592.48333333333312</v>
      </c>
      <c r="I225" s="36">
        <v>607.91666666666652</v>
      </c>
      <c r="J225" s="36">
        <v>616.93333333333305</v>
      </c>
      <c r="K225" s="31">
        <v>598.9</v>
      </c>
      <c r="L225" s="31">
        <v>574.45000000000005</v>
      </c>
      <c r="M225" s="31">
        <v>12.6846</v>
      </c>
      <c r="N225" s="1"/>
      <c r="O225" s="1"/>
    </row>
    <row r="226" spans="1:15" ht="12.75" customHeight="1">
      <c r="A226" s="33">
        <v>217</v>
      </c>
      <c r="B226" s="53" t="s">
        <v>278</v>
      </c>
      <c r="C226" s="31">
        <v>732</v>
      </c>
      <c r="D226" s="36">
        <v>730.98333333333323</v>
      </c>
      <c r="E226" s="36">
        <v>728.01666666666642</v>
      </c>
      <c r="F226" s="36">
        <v>724.03333333333319</v>
      </c>
      <c r="G226" s="36">
        <v>721.06666666666638</v>
      </c>
      <c r="H226" s="36">
        <v>734.96666666666647</v>
      </c>
      <c r="I226" s="36">
        <v>737.93333333333339</v>
      </c>
      <c r="J226" s="36">
        <v>741.91666666666652</v>
      </c>
      <c r="K226" s="31">
        <v>733.95</v>
      </c>
      <c r="L226" s="31">
        <v>727</v>
      </c>
      <c r="M226" s="31">
        <v>2.0301900000000002</v>
      </c>
      <c r="N226" s="1"/>
      <c r="O226" s="1"/>
    </row>
    <row r="227" spans="1:15" ht="12.75" customHeight="1">
      <c r="A227" s="33">
        <v>218</v>
      </c>
      <c r="B227" s="53" t="s">
        <v>404</v>
      </c>
      <c r="C227" s="31">
        <v>84.2</v>
      </c>
      <c r="D227" s="36">
        <v>84.55</v>
      </c>
      <c r="E227" s="36">
        <v>83.649999999999991</v>
      </c>
      <c r="F227" s="36">
        <v>83.1</v>
      </c>
      <c r="G227" s="36">
        <v>82.199999999999989</v>
      </c>
      <c r="H227" s="36">
        <v>85.1</v>
      </c>
      <c r="I227" s="36">
        <v>86</v>
      </c>
      <c r="J227" s="36">
        <v>86.55</v>
      </c>
      <c r="K227" s="31">
        <v>85.45</v>
      </c>
      <c r="L227" s="31">
        <v>84</v>
      </c>
      <c r="M227" s="31">
        <v>35.781860000000002</v>
      </c>
      <c r="N227" s="1"/>
      <c r="O227" s="1"/>
    </row>
    <row r="228" spans="1:15" ht="12.75" customHeight="1">
      <c r="A228" s="33">
        <v>219</v>
      </c>
      <c r="B228" s="53" t="s">
        <v>141</v>
      </c>
      <c r="C228" s="31">
        <v>76.900000000000006</v>
      </c>
      <c r="D228" s="36">
        <v>77.13333333333334</v>
      </c>
      <c r="E228" s="36">
        <v>76.416666666666686</v>
      </c>
      <c r="F228" s="36">
        <v>75.933333333333351</v>
      </c>
      <c r="G228" s="36">
        <v>75.216666666666697</v>
      </c>
      <c r="H228" s="36">
        <v>77.616666666666674</v>
      </c>
      <c r="I228" s="36">
        <v>78.333333333333343</v>
      </c>
      <c r="J228" s="36">
        <v>78.816666666666663</v>
      </c>
      <c r="K228" s="31">
        <v>77.849999999999994</v>
      </c>
      <c r="L228" s="31">
        <v>76.650000000000006</v>
      </c>
      <c r="M228" s="31">
        <v>420.14420000000001</v>
      </c>
      <c r="N228" s="1"/>
      <c r="O228" s="1"/>
    </row>
    <row r="229" spans="1:15" ht="12.75" customHeight="1">
      <c r="A229" s="33">
        <v>220</v>
      </c>
      <c r="B229" s="53" t="s">
        <v>140</v>
      </c>
      <c r="C229" s="31">
        <v>113.35</v>
      </c>
      <c r="D229" s="36">
        <v>113.75</v>
      </c>
      <c r="E229" s="36">
        <v>112.65</v>
      </c>
      <c r="F229" s="36">
        <v>111.95</v>
      </c>
      <c r="G229" s="36">
        <v>110.85000000000001</v>
      </c>
      <c r="H229" s="36">
        <v>114.45</v>
      </c>
      <c r="I229" s="36">
        <v>115.55</v>
      </c>
      <c r="J229" s="36">
        <v>116.25</v>
      </c>
      <c r="K229" s="31">
        <v>114.85</v>
      </c>
      <c r="L229" s="31">
        <v>113.05</v>
      </c>
      <c r="M229" s="31">
        <v>24.420339999999999</v>
      </c>
      <c r="N229" s="1"/>
      <c r="O229" s="1"/>
    </row>
    <row r="230" spans="1:15" ht="12.75" customHeight="1">
      <c r="A230" s="33">
        <v>221</v>
      </c>
      <c r="B230" s="53" t="s">
        <v>406</v>
      </c>
      <c r="C230" s="31">
        <v>395.8</v>
      </c>
      <c r="D230" s="36">
        <v>398.48333333333335</v>
      </c>
      <c r="E230" s="36">
        <v>391.56666666666672</v>
      </c>
      <c r="F230" s="36">
        <v>387.33333333333337</v>
      </c>
      <c r="G230" s="36">
        <v>380.41666666666674</v>
      </c>
      <c r="H230" s="36">
        <v>402.7166666666667</v>
      </c>
      <c r="I230" s="36">
        <v>409.63333333333333</v>
      </c>
      <c r="J230" s="36">
        <v>413.86666666666667</v>
      </c>
      <c r="K230" s="31">
        <v>405.4</v>
      </c>
      <c r="L230" s="31">
        <v>394.25</v>
      </c>
      <c r="M230" s="31">
        <v>5.2268699999999999</v>
      </c>
      <c r="N230" s="1"/>
      <c r="O230" s="1"/>
    </row>
    <row r="231" spans="1:15" ht="12.75" customHeight="1">
      <c r="A231" s="33">
        <v>222</v>
      </c>
      <c r="B231" s="53" t="s">
        <v>407</v>
      </c>
      <c r="C231" s="31">
        <v>65.7</v>
      </c>
      <c r="D231" s="36">
        <v>66.100000000000009</v>
      </c>
      <c r="E231" s="36">
        <v>65.100000000000023</v>
      </c>
      <c r="F231" s="36">
        <v>64.500000000000014</v>
      </c>
      <c r="G231" s="36">
        <v>63.500000000000028</v>
      </c>
      <c r="H231" s="36">
        <v>66.700000000000017</v>
      </c>
      <c r="I231" s="36">
        <v>67.699999999999989</v>
      </c>
      <c r="J231" s="36">
        <v>68.300000000000011</v>
      </c>
      <c r="K231" s="31">
        <v>67.099999999999994</v>
      </c>
      <c r="L231" s="31">
        <v>65.5</v>
      </c>
      <c r="M231" s="31">
        <v>114.25846</v>
      </c>
      <c r="N231" s="1"/>
      <c r="O231" s="1"/>
    </row>
    <row r="232" spans="1:15" ht="12.75" customHeight="1">
      <c r="A232" s="33">
        <v>223</v>
      </c>
      <c r="B232" s="53" t="s">
        <v>808</v>
      </c>
      <c r="C232" s="31">
        <v>242.75</v>
      </c>
      <c r="D232" s="36">
        <v>242.06666666666669</v>
      </c>
      <c r="E232" s="36">
        <v>239.48333333333338</v>
      </c>
      <c r="F232" s="36">
        <v>236.2166666666667</v>
      </c>
      <c r="G232" s="36">
        <v>233.63333333333338</v>
      </c>
      <c r="H232" s="36">
        <v>245.33333333333337</v>
      </c>
      <c r="I232" s="36">
        <v>247.91666666666669</v>
      </c>
      <c r="J232" s="36">
        <v>251.18333333333337</v>
      </c>
      <c r="K232" s="31">
        <v>244.65</v>
      </c>
      <c r="L232" s="31">
        <v>238.8</v>
      </c>
      <c r="M232" s="31">
        <v>68.354039999999998</v>
      </c>
      <c r="N232" s="1"/>
      <c r="O232" s="1"/>
    </row>
    <row r="233" spans="1:15" ht="12.75" customHeight="1">
      <c r="A233" s="33">
        <v>224</v>
      </c>
      <c r="B233" s="53" t="s">
        <v>155</v>
      </c>
      <c r="C233" s="31">
        <v>427.8</v>
      </c>
      <c r="D233" s="36">
        <v>429.26666666666665</v>
      </c>
      <c r="E233" s="36">
        <v>425.2833333333333</v>
      </c>
      <c r="F233" s="36">
        <v>422.76666666666665</v>
      </c>
      <c r="G233" s="36">
        <v>418.7833333333333</v>
      </c>
      <c r="H233" s="36">
        <v>431.7833333333333</v>
      </c>
      <c r="I233" s="36">
        <v>435.76666666666665</v>
      </c>
      <c r="J233" s="36">
        <v>438.2833333333333</v>
      </c>
      <c r="K233" s="31">
        <v>433.25</v>
      </c>
      <c r="L233" s="31">
        <v>426.75</v>
      </c>
      <c r="M233" s="31">
        <v>75.650800000000004</v>
      </c>
      <c r="N233" s="1"/>
      <c r="O233" s="1"/>
    </row>
    <row r="234" spans="1:15" ht="12.75" customHeight="1">
      <c r="A234" s="33">
        <v>225</v>
      </c>
      <c r="B234" s="53" t="s">
        <v>408</v>
      </c>
      <c r="C234" s="31">
        <v>313.55</v>
      </c>
      <c r="D234" s="36">
        <v>307.38333333333338</v>
      </c>
      <c r="E234" s="36">
        <v>291.96666666666675</v>
      </c>
      <c r="F234" s="36">
        <v>270.38333333333338</v>
      </c>
      <c r="G234" s="36">
        <v>254.96666666666675</v>
      </c>
      <c r="H234" s="36">
        <v>328.96666666666675</v>
      </c>
      <c r="I234" s="36">
        <v>344.38333333333338</v>
      </c>
      <c r="J234" s="36">
        <v>365.96666666666675</v>
      </c>
      <c r="K234" s="31">
        <v>322.8</v>
      </c>
      <c r="L234" s="31">
        <v>285.8</v>
      </c>
      <c r="M234" s="31">
        <v>372.04637000000002</v>
      </c>
      <c r="N234" s="1"/>
      <c r="O234" s="1"/>
    </row>
    <row r="235" spans="1:15" ht="12.75" customHeight="1">
      <c r="A235" s="33">
        <v>226</v>
      </c>
      <c r="B235" s="53" t="s">
        <v>145</v>
      </c>
      <c r="C235" s="31">
        <v>208.6</v>
      </c>
      <c r="D235" s="36">
        <v>209.81666666666669</v>
      </c>
      <c r="E235" s="36">
        <v>206.78333333333339</v>
      </c>
      <c r="F235" s="36">
        <v>204.9666666666667</v>
      </c>
      <c r="G235" s="36">
        <v>201.93333333333339</v>
      </c>
      <c r="H235" s="36">
        <v>211.63333333333338</v>
      </c>
      <c r="I235" s="36">
        <v>214.66666666666669</v>
      </c>
      <c r="J235" s="36">
        <v>216.48333333333338</v>
      </c>
      <c r="K235" s="31">
        <v>212.85</v>
      </c>
      <c r="L235" s="31">
        <v>208</v>
      </c>
      <c r="M235" s="31">
        <v>11.830299999999999</v>
      </c>
      <c r="N235" s="1"/>
      <c r="O235" s="1"/>
    </row>
    <row r="236" spans="1:15" ht="12.75" customHeight="1">
      <c r="A236" s="33">
        <v>227</v>
      </c>
      <c r="B236" s="53" t="s">
        <v>135</v>
      </c>
      <c r="C236" s="31">
        <v>160.5</v>
      </c>
      <c r="D236" s="36">
        <v>160.75</v>
      </c>
      <c r="E236" s="36">
        <v>158.1</v>
      </c>
      <c r="F236" s="36">
        <v>155.69999999999999</v>
      </c>
      <c r="G236" s="36">
        <v>153.04999999999998</v>
      </c>
      <c r="H236" s="36">
        <v>163.15</v>
      </c>
      <c r="I236" s="36">
        <v>165.79999999999998</v>
      </c>
      <c r="J236" s="36">
        <v>168.20000000000002</v>
      </c>
      <c r="K236" s="31">
        <v>163.4</v>
      </c>
      <c r="L236" s="31">
        <v>158.35</v>
      </c>
      <c r="M236" s="31">
        <v>51.278260000000003</v>
      </c>
      <c r="N236" s="1"/>
      <c r="O236" s="1"/>
    </row>
    <row r="237" spans="1:15" ht="12.75" customHeight="1">
      <c r="A237" s="33">
        <v>228</v>
      </c>
      <c r="B237" s="53" t="s">
        <v>146</v>
      </c>
      <c r="C237" s="31">
        <v>2627.75</v>
      </c>
      <c r="D237" s="36">
        <v>2633.5166666666669</v>
      </c>
      <c r="E237" s="36">
        <v>2614.2333333333336</v>
      </c>
      <c r="F237" s="36">
        <v>2600.7166666666667</v>
      </c>
      <c r="G237" s="36">
        <v>2581.4333333333334</v>
      </c>
      <c r="H237" s="36">
        <v>2647.0333333333338</v>
      </c>
      <c r="I237" s="36">
        <v>2666.3166666666675</v>
      </c>
      <c r="J237" s="36">
        <v>2679.8333333333339</v>
      </c>
      <c r="K237" s="31">
        <v>2652.8</v>
      </c>
      <c r="L237" s="31">
        <v>2620</v>
      </c>
      <c r="M237" s="31">
        <v>0.87175999999999998</v>
      </c>
      <c r="N237" s="1"/>
      <c r="O237" s="1"/>
    </row>
    <row r="238" spans="1:15" ht="12.75" customHeight="1">
      <c r="A238" s="33">
        <v>229</v>
      </c>
      <c r="B238" s="53" t="s">
        <v>279</v>
      </c>
      <c r="C238" s="31">
        <v>535.6</v>
      </c>
      <c r="D238" s="36">
        <v>530.05000000000007</v>
      </c>
      <c r="E238" s="36">
        <v>520.15000000000009</v>
      </c>
      <c r="F238" s="36">
        <v>504.70000000000005</v>
      </c>
      <c r="G238" s="36">
        <v>494.80000000000007</v>
      </c>
      <c r="H238" s="36">
        <v>545.50000000000011</v>
      </c>
      <c r="I238" s="36">
        <v>555.4</v>
      </c>
      <c r="J238" s="36">
        <v>570.85000000000014</v>
      </c>
      <c r="K238" s="31">
        <v>539.95000000000005</v>
      </c>
      <c r="L238" s="31">
        <v>514.6</v>
      </c>
      <c r="M238" s="31">
        <v>28.294889999999999</v>
      </c>
      <c r="N238" s="1"/>
      <c r="O238" s="1"/>
    </row>
    <row r="239" spans="1:15" ht="12.75" customHeight="1">
      <c r="A239" s="33">
        <v>230</v>
      </c>
      <c r="B239" s="53" t="s">
        <v>142</v>
      </c>
      <c r="C239" s="31">
        <v>145.55000000000001</v>
      </c>
      <c r="D239" s="36">
        <v>146</v>
      </c>
      <c r="E239" s="36">
        <v>144.15</v>
      </c>
      <c r="F239" s="36">
        <v>142.75</v>
      </c>
      <c r="G239" s="36">
        <v>140.9</v>
      </c>
      <c r="H239" s="36">
        <v>147.4</v>
      </c>
      <c r="I239" s="36">
        <v>149.25000000000003</v>
      </c>
      <c r="J239" s="36">
        <v>150.65</v>
      </c>
      <c r="K239" s="31">
        <v>147.85</v>
      </c>
      <c r="L239" s="31">
        <v>144.6</v>
      </c>
      <c r="M239" s="31">
        <v>126.40662</v>
      </c>
      <c r="N239" s="1"/>
      <c r="O239" s="1"/>
    </row>
    <row r="240" spans="1:15" ht="12.75" customHeight="1">
      <c r="A240" s="33">
        <v>231</v>
      </c>
      <c r="B240" s="53" t="s">
        <v>144</v>
      </c>
      <c r="C240" s="31">
        <v>560.9</v>
      </c>
      <c r="D240" s="36">
        <v>563.11666666666667</v>
      </c>
      <c r="E240" s="36">
        <v>556.38333333333333</v>
      </c>
      <c r="F240" s="36">
        <v>551.86666666666667</v>
      </c>
      <c r="G240" s="36">
        <v>545.13333333333333</v>
      </c>
      <c r="H240" s="36">
        <v>567.63333333333333</v>
      </c>
      <c r="I240" s="36">
        <v>574.36666666666667</v>
      </c>
      <c r="J240" s="36">
        <v>578.88333333333333</v>
      </c>
      <c r="K240" s="31">
        <v>569.85</v>
      </c>
      <c r="L240" s="31">
        <v>558.6</v>
      </c>
      <c r="M240" s="31">
        <v>16.873470000000001</v>
      </c>
      <c r="N240" s="1"/>
      <c r="O240" s="1"/>
    </row>
    <row r="241" spans="1:15" ht="12.75" customHeight="1">
      <c r="A241" s="33">
        <v>232</v>
      </c>
      <c r="B241" s="53" t="s">
        <v>152</v>
      </c>
      <c r="C241" s="31">
        <v>161.80000000000001</v>
      </c>
      <c r="D241" s="36">
        <v>161.38333333333333</v>
      </c>
      <c r="E241" s="36">
        <v>160.16666666666666</v>
      </c>
      <c r="F241" s="36">
        <v>158.53333333333333</v>
      </c>
      <c r="G241" s="36">
        <v>157.31666666666666</v>
      </c>
      <c r="H241" s="36">
        <v>163.01666666666665</v>
      </c>
      <c r="I241" s="36">
        <v>164.23333333333335</v>
      </c>
      <c r="J241" s="36">
        <v>165.86666666666665</v>
      </c>
      <c r="K241" s="31">
        <v>162.6</v>
      </c>
      <c r="L241" s="31">
        <v>159.75</v>
      </c>
      <c r="M241" s="31">
        <v>179.06679</v>
      </c>
      <c r="N241" s="1"/>
      <c r="O241" s="1"/>
    </row>
    <row r="242" spans="1:15" ht="12.75" customHeight="1">
      <c r="A242" s="33">
        <v>233</v>
      </c>
      <c r="B242" s="53" t="s">
        <v>409</v>
      </c>
      <c r="C242" s="31">
        <v>61.9</v>
      </c>
      <c r="D242" s="36">
        <v>62.300000000000004</v>
      </c>
      <c r="E242" s="36">
        <v>61.20000000000001</v>
      </c>
      <c r="F242" s="36">
        <v>60.500000000000007</v>
      </c>
      <c r="G242" s="36">
        <v>59.400000000000013</v>
      </c>
      <c r="H242" s="36">
        <v>63.000000000000007</v>
      </c>
      <c r="I242" s="36">
        <v>64.099999999999994</v>
      </c>
      <c r="J242" s="36">
        <v>64.800000000000011</v>
      </c>
      <c r="K242" s="31">
        <v>63.4</v>
      </c>
      <c r="L242" s="31">
        <v>61.6</v>
      </c>
      <c r="M242" s="31">
        <v>76.629459999999995</v>
      </c>
      <c r="N242" s="1"/>
      <c r="O242" s="1"/>
    </row>
    <row r="243" spans="1:15" ht="12.75" customHeight="1">
      <c r="A243" s="33">
        <v>234</v>
      </c>
      <c r="B243" s="53" t="s">
        <v>154</v>
      </c>
      <c r="C243" s="31">
        <v>1028.6500000000001</v>
      </c>
      <c r="D243" s="36">
        <v>1029.6000000000001</v>
      </c>
      <c r="E243" s="36">
        <v>1019.3000000000002</v>
      </c>
      <c r="F243" s="36">
        <v>1009.95</v>
      </c>
      <c r="G243" s="36">
        <v>999.65000000000009</v>
      </c>
      <c r="H243" s="36">
        <v>1038.9500000000003</v>
      </c>
      <c r="I243" s="36">
        <v>1049.25</v>
      </c>
      <c r="J243" s="36">
        <v>1058.6000000000004</v>
      </c>
      <c r="K243" s="31">
        <v>1039.9000000000001</v>
      </c>
      <c r="L243" s="31">
        <v>1020.25</v>
      </c>
      <c r="M243" s="31">
        <v>13.280379999999999</v>
      </c>
      <c r="N243" s="1"/>
      <c r="O243" s="1"/>
    </row>
    <row r="244" spans="1:15" ht="12.75" customHeight="1">
      <c r="A244" s="33">
        <v>235</v>
      </c>
      <c r="B244" s="53" t="s">
        <v>410</v>
      </c>
      <c r="C244" s="31">
        <v>155.44999999999999</v>
      </c>
      <c r="D244" s="36">
        <v>156.75</v>
      </c>
      <c r="E244" s="36">
        <v>153.69999999999999</v>
      </c>
      <c r="F244" s="36">
        <v>151.94999999999999</v>
      </c>
      <c r="G244" s="36">
        <v>148.89999999999998</v>
      </c>
      <c r="H244" s="36">
        <v>158.5</v>
      </c>
      <c r="I244" s="36">
        <v>161.55000000000001</v>
      </c>
      <c r="J244" s="36">
        <v>163.30000000000001</v>
      </c>
      <c r="K244" s="31">
        <v>159.80000000000001</v>
      </c>
      <c r="L244" s="31">
        <v>155</v>
      </c>
      <c r="M244" s="31">
        <v>454.70585999999997</v>
      </c>
      <c r="N244" s="1"/>
      <c r="O244" s="1"/>
    </row>
    <row r="245" spans="1:15" ht="12.75" customHeight="1">
      <c r="A245" s="33">
        <v>236</v>
      </c>
      <c r="B245" s="53" t="s">
        <v>411</v>
      </c>
      <c r="C245" s="31">
        <v>1354.75</v>
      </c>
      <c r="D245" s="36">
        <v>1360.6000000000001</v>
      </c>
      <c r="E245" s="36">
        <v>1346.2000000000003</v>
      </c>
      <c r="F245" s="36">
        <v>1337.65</v>
      </c>
      <c r="G245" s="36">
        <v>1323.2500000000002</v>
      </c>
      <c r="H245" s="36">
        <v>1369.1500000000003</v>
      </c>
      <c r="I245" s="36">
        <v>1383.5500000000004</v>
      </c>
      <c r="J245" s="36">
        <v>1392.1000000000004</v>
      </c>
      <c r="K245" s="31">
        <v>1375</v>
      </c>
      <c r="L245" s="31">
        <v>1352.05</v>
      </c>
      <c r="M245" s="31">
        <v>0.13833999999999999</v>
      </c>
      <c r="N245" s="1"/>
      <c r="O245" s="1"/>
    </row>
    <row r="246" spans="1:15" ht="12.75" customHeight="1">
      <c r="A246" s="33">
        <v>237</v>
      </c>
      <c r="B246" s="53" t="s">
        <v>143</v>
      </c>
      <c r="C246" s="31">
        <v>439.8</v>
      </c>
      <c r="D246" s="36">
        <v>440.4666666666667</v>
      </c>
      <c r="E246" s="36">
        <v>432.73333333333341</v>
      </c>
      <c r="F246" s="36">
        <v>425.66666666666669</v>
      </c>
      <c r="G246" s="36">
        <v>417.93333333333339</v>
      </c>
      <c r="H246" s="36">
        <v>447.53333333333342</v>
      </c>
      <c r="I246" s="36">
        <v>455.26666666666677</v>
      </c>
      <c r="J246" s="36">
        <v>462.33333333333343</v>
      </c>
      <c r="K246" s="31">
        <v>448.2</v>
      </c>
      <c r="L246" s="31">
        <v>433.4</v>
      </c>
      <c r="M246" s="31">
        <v>43.367040000000003</v>
      </c>
      <c r="N246" s="1"/>
      <c r="O246" s="1"/>
    </row>
    <row r="247" spans="1:15" ht="12.75" customHeight="1">
      <c r="A247" s="33">
        <v>238</v>
      </c>
      <c r="B247" s="53" t="s">
        <v>149</v>
      </c>
      <c r="C247" s="31">
        <v>341.8</v>
      </c>
      <c r="D247" s="36">
        <v>343.23333333333335</v>
      </c>
      <c r="E247" s="36">
        <v>338.56666666666672</v>
      </c>
      <c r="F247" s="36">
        <v>335.33333333333337</v>
      </c>
      <c r="G247" s="36">
        <v>330.66666666666674</v>
      </c>
      <c r="H247" s="36">
        <v>346.4666666666667</v>
      </c>
      <c r="I247" s="36">
        <v>351.13333333333333</v>
      </c>
      <c r="J247" s="36">
        <v>354.36666666666667</v>
      </c>
      <c r="K247" s="31">
        <v>347.9</v>
      </c>
      <c r="L247" s="31">
        <v>340</v>
      </c>
      <c r="M247" s="31">
        <v>96.91825</v>
      </c>
      <c r="N247" s="1"/>
      <c r="O247" s="1"/>
    </row>
    <row r="248" spans="1:15" ht="12.75" customHeight="1">
      <c r="A248" s="33">
        <v>239</v>
      </c>
      <c r="B248" s="53" t="s">
        <v>148</v>
      </c>
      <c r="C248" s="31">
        <v>1417.1</v>
      </c>
      <c r="D248" s="36">
        <v>1418.1166666666668</v>
      </c>
      <c r="E248" s="36">
        <v>1406.3833333333337</v>
      </c>
      <c r="F248" s="36">
        <v>1395.666666666667</v>
      </c>
      <c r="G248" s="36">
        <v>1383.9333333333338</v>
      </c>
      <c r="H248" s="36">
        <v>1428.8333333333335</v>
      </c>
      <c r="I248" s="36">
        <v>1440.5666666666666</v>
      </c>
      <c r="J248" s="36">
        <v>1451.2833333333333</v>
      </c>
      <c r="K248" s="31">
        <v>1429.85</v>
      </c>
      <c r="L248" s="31">
        <v>1407.4</v>
      </c>
      <c r="M248" s="31">
        <v>25.16309</v>
      </c>
      <c r="N248" s="1"/>
      <c r="O248" s="1"/>
    </row>
    <row r="249" spans="1:15" ht="12.75" customHeight="1">
      <c r="A249" s="33">
        <v>240</v>
      </c>
      <c r="B249" s="53" t="s">
        <v>412</v>
      </c>
      <c r="C249" s="31">
        <v>32.4</v>
      </c>
      <c r="D249" s="36">
        <v>32.65</v>
      </c>
      <c r="E249" s="36">
        <v>32.049999999999997</v>
      </c>
      <c r="F249" s="36">
        <v>31.699999999999996</v>
      </c>
      <c r="G249" s="36">
        <v>31.099999999999994</v>
      </c>
      <c r="H249" s="36">
        <v>33</v>
      </c>
      <c r="I249" s="36">
        <v>33.600000000000009</v>
      </c>
      <c r="J249" s="36">
        <v>33.950000000000003</v>
      </c>
      <c r="K249" s="31">
        <v>33.25</v>
      </c>
      <c r="L249" s="31">
        <v>32.299999999999997</v>
      </c>
      <c r="M249" s="31">
        <v>120.89636</v>
      </c>
      <c r="N249" s="1"/>
      <c r="O249" s="1"/>
    </row>
    <row r="250" spans="1:15" ht="12.75" customHeight="1">
      <c r="A250" s="33">
        <v>241</v>
      </c>
      <c r="B250" s="53" t="s">
        <v>183</v>
      </c>
      <c r="C250" s="31">
        <v>5941.6</v>
      </c>
      <c r="D250" s="36">
        <v>5945.3500000000013</v>
      </c>
      <c r="E250" s="36">
        <v>5863.4000000000024</v>
      </c>
      <c r="F250" s="36">
        <v>5785.2000000000007</v>
      </c>
      <c r="G250" s="36">
        <v>5703.2500000000018</v>
      </c>
      <c r="H250" s="36">
        <v>6023.5500000000029</v>
      </c>
      <c r="I250" s="36">
        <v>6105.5000000000018</v>
      </c>
      <c r="J250" s="36">
        <v>6183.7000000000035</v>
      </c>
      <c r="K250" s="31">
        <v>6027.3</v>
      </c>
      <c r="L250" s="31">
        <v>5867.15</v>
      </c>
      <c r="M250" s="31">
        <v>1.59527</v>
      </c>
      <c r="N250" s="1"/>
      <c r="O250" s="1"/>
    </row>
    <row r="251" spans="1:15" ht="12.75" customHeight="1">
      <c r="A251" s="33">
        <v>242</v>
      </c>
      <c r="B251" s="53" t="s">
        <v>150</v>
      </c>
      <c r="C251" s="31">
        <v>1419.95</v>
      </c>
      <c r="D251" s="36">
        <v>1423.4333333333334</v>
      </c>
      <c r="E251" s="36">
        <v>1415.0666666666668</v>
      </c>
      <c r="F251" s="36">
        <v>1410.1833333333334</v>
      </c>
      <c r="G251" s="36">
        <v>1401.8166666666668</v>
      </c>
      <c r="H251" s="36">
        <v>1428.3166666666668</v>
      </c>
      <c r="I251" s="36">
        <v>1436.6833333333336</v>
      </c>
      <c r="J251" s="36">
        <v>1441.5666666666668</v>
      </c>
      <c r="K251" s="31">
        <v>1431.8</v>
      </c>
      <c r="L251" s="31">
        <v>1418.55</v>
      </c>
      <c r="M251" s="31">
        <v>43.275440000000003</v>
      </c>
      <c r="N251" s="1"/>
      <c r="O251" s="1"/>
    </row>
    <row r="252" spans="1:15" ht="12.75" customHeight="1">
      <c r="A252" s="33">
        <v>243</v>
      </c>
      <c r="B252" s="53" t="s">
        <v>827</v>
      </c>
      <c r="C252" s="31">
        <v>4706.1000000000004</v>
      </c>
      <c r="D252" s="36">
        <v>4644.0166666666664</v>
      </c>
      <c r="E252" s="36">
        <v>4511.0333333333328</v>
      </c>
      <c r="F252" s="36">
        <v>4315.9666666666662</v>
      </c>
      <c r="G252" s="36">
        <v>4182.9833333333327</v>
      </c>
      <c r="H252" s="36">
        <v>4839.083333333333</v>
      </c>
      <c r="I252" s="36">
        <v>4972.0666666666666</v>
      </c>
      <c r="J252" s="36">
        <v>5167.1333333333332</v>
      </c>
      <c r="K252" s="31">
        <v>4777</v>
      </c>
      <c r="L252" s="31">
        <v>4448.95</v>
      </c>
      <c r="M252" s="31">
        <v>0.32263999999999998</v>
      </c>
      <c r="N252" s="1"/>
      <c r="O252" s="1"/>
    </row>
    <row r="253" spans="1:15" ht="12.75" customHeight="1">
      <c r="A253" s="33">
        <v>244</v>
      </c>
      <c r="B253" s="53" t="s">
        <v>151</v>
      </c>
      <c r="C253" s="31">
        <v>880.2</v>
      </c>
      <c r="D253" s="36">
        <v>882.65</v>
      </c>
      <c r="E253" s="36">
        <v>872.8</v>
      </c>
      <c r="F253" s="36">
        <v>865.4</v>
      </c>
      <c r="G253" s="36">
        <v>855.55</v>
      </c>
      <c r="H253" s="36">
        <v>890.05</v>
      </c>
      <c r="I253" s="36">
        <v>899.90000000000009</v>
      </c>
      <c r="J253" s="36">
        <v>907.3</v>
      </c>
      <c r="K253" s="31">
        <v>892.5</v>
      </c>
      <c r="L253" s="31">
        <v>875.25</v>
      </c>
      <c r="M253" s="31">
        <v>2.7242799999999998</v>
      </c>
      <c r="N253" s="1"/>
      <c r="O253" s="1"/>
    </row>
    <row r="254" spans="1:15" ht="12.75" customHeight="1">
      <c r="A254" s="33">
        <v>245</v>
      </c>
      <c r="B254" s="53" t="s">
        <v>147</v>
      </c>
      <c r="C254" s="31">
        <v>4295.5</v>
      </c>
      <c r="D254" s="36">
        <v>4248.166666666667</v>
      </c>
      <c r="E254" s="36">
        <v>4181.9333333333343</v>
      </c>
      <c r="F254" s="36">
        <v>4068.3666666666677</v>
      </c>
      <c r="G254" s="36">
        <v>4002.133333333335</v>
      </c>
      <c r="H254" s="36">
        <v>4361.7333333333336</v>
      </c>
      <c r="I254" s="36">
        <v>4427.9666666666653</v>
      </c>
      <c r="J254" s="36">
        <v>4541.5333333333328</v>
      </c>
      <c r="K254" s="31">
        <v>4314.3999999999996</v>
      </c>
      <c r="L254" s="31">
        <v>4134.6000000000004</v>
      </c>
      <c r="M254" s="31">
        <v>8.5498799999999999</v>
      </c>
      <c r="N254" s="1"/>
      <c r="O254" s="1"/>
    </row>
    <row r="255" spans="1:15" ht="12.75" customHeight="1">
      <c r="A255" s="33">
        <v>246</v>
      </c>
      <c r="B255" s="53" t="s">
        <v>153</v>
      </c>
      <c r="C255" s="31">
        <v>1276.3</v>
      </c>
      <c r="D255" s="36">
        <v>1279.2666666666667</v>
      </c>
      <c r="E255" s="36">
        <v>1263.5333333333333</v>
      </c>
      <c r="F255" s="36">
        <v>1250.7666666666667</v>
      </c>
      <c r="G255" s="36">
        <v>1235.0333333333333</v>
      </c>
      <c r="H255" s="36">
        <v>1292.0333333333333</v>
      </c>
      <c r="I255" s="36">
        <v>1307.7666666666664</v>
      </c>
      <c r="J255" s="36">
        <v>1320.5333333333333</v>
      </c>
      <c r="K255" s="31">
        <v>1295</v>
      </c>
      <c r="L255" s="31">
        <v>1266.5</v>
      </c>
      <c r="M255" s="31">
        <v>1.3952199999999999</v>
      </c>
      <c r="N255" s="1"/>
      <c r="O255" s="1"/>
    </row>
    <row r="256" spans="1:15" ht="12.75" customHeight="1">
      <c r="A256" s="33">
        <v>247</v>
      </c>
      <c r="B256" s="53" t="s">
        <v>413</v>
      </c>
      <c r="C256" s="31">
        <v>1805.4</v>
      </c>
      <c r="D256" s="36">
        <v>1812.6333333333332</v>
      </c>
      <c r="E256" s="36">
        <v>1784.8666666666663</v>
      </c>
      <c r="F256" s="36">
        <v>1764.333333333333</v>
      </c>
      <c r="G256" s="36">
        <v>1736.5666666666662</v>
      </c>
      <c r="H256" s="36">
        <v>1833.1666666666665</v>
      </c>
      <c r="I256" s="36">
        <v>1860.9333333333334</v>
      </c>
      <c r="J256" s="36">
        <v>1881.4666666666667</v>
      </c>
      <c r="K256" s="31">
        <v>1840.4</v>
      </c>
      <c r="L256" s="31">
        <v>1792.1</v>
      </c>
      <c r="M256" s="31">
        <v>0.73129999999999995</v>
      </c>
      <c r="N256" s="1"/>
      <c r="O256" s="1"/>
    </row>
    <row r="257" spans="1:15" ht="12.75" customHeight="1">
      <c r="A257" s="33">
        <v>248</v>
      </c>
      <c r="B257" s="53" t="s">
        <v>157</v>
      </c>
      <c r="C257" s="31">
        <v>3889.85</v>
      </c>
      <c r="D257" s="36">
        <v>3870.3666666666668</v>
      </c>
      <c r="E257" s="36">
        <v>3809.5833333333335</v>
      </c>
      <c r="F257" s="36">
        <v>3729.3166666666666</v>
      </c>
      <c r="G257" s="36">
        <v>3668.5333333333333</v>
      </c>
      <c r="H257" s="36">
        <v>3950.6333333333337</v>
      </c>
      <c r="I257" s="36">
        <v>4011.4166666666665</v>
      </c>
      <c r="J257" s="36">
        <v>4091.6833333333338</v>
      </c>
      <c r="K257" s="31">
        <v>3931.15</v>
      </c>
      <c r="L257" s="31">
        <v>3790.1</v>
      </c>
      <c r="M257" s="31">
        <v>2.6144699999999998</v>
      </c>
      <c r="N257" s="1"/>
      <c r="O257" s="1"/>
    </row>
    <row r="258" spans="1:15" ht="12.75" customHeight="1">
      <c r="A258" s="33">
        <v>249</v>
      </c>
      <c r="B258" s="53" t="s">
        <v>414</v>
      </c>
      <c r="C258" s="31">
        <v>1832.25</v>
      </c>
      <c r="D258" s="36">
        <v>1835.75</v>
      </c>
      <c r="E258" s="36">
        <v>1816.5</v>
      </c>
      <c r="F258" s="36">
        <v>1800.75</v>
      </c>
      <c r="G258" s="36">
        <v>1781.5</v>
      </c>
      <c r="H258" s="36">
        <v>1851.5</v>
      </c>
      <c r="I258" s="36">
        <v>1870.75</v>
      </c>
      <c r="J258" s="36">
        <v>1886.5</v>
      </c>
      <c r="K258" s="31">
        <v>1855</v>
      </c>
      <c r="L258" s="31">
        <v>1820</v>
      </c>
      <c r="M258" s="31">
        <v>0.89215999999999995</v>
      </c>
      <c r="N258" s="1"/>
      <c r="O258" s="1"/>
    </row>
    <row r="259" spans="1:15" ht="12.75" customHeight="1">
      <c r="A259" s="33">
        <v>250</v>
      </c>
      <c r="B259" s="53" t="s">
        <v>415</v>
      </c>
      <c r="C259" s="31">
        <v>777.25</v>
      </c>
      <c r="D259" s="36">
        <v>775.18333333333339</v>
      </c>
      <c r="E259" s="36">
        <v>769.36666666666679</v>
      </c>
      <c r="F259" s="36">
        <v>761.48333333333335</v>
      </c>
      <c r="G259" s="36">
        <v>755.66666666666674</v>
      </c>
      <c r="H259" s="36">
        <v>783.06666666666683</v>
      </c>
      <c r="I259" s="36">
        <v>788.88333333333344</v>
      </c>
      <c r="J259" s="36">
        <v>796.76666666666688</v>
      </c>
      <c r="K259" s="31">
        <v>781</v>
      </c>
      <c r="L259" s="31">
        <v>767.3</v>
      </c>
      <c r="M259" s="31">
        <v>0.75168999999999997</v>
      </c>
      <c r="N259" s="1"/>
      <c r="O259" s="1"/>
    </row>
    <row r="260" spans="1:15" ht="12.75" customHeight="1">
      <c r="A260" s="33">
        <v>251</v>
      </c>
      <c r="B260" s="53" t="s">
        <v>416</v>
      </c>
      <c r="C260" s="31">
        <v>345</v>
      </c>
      <c r="D260" s="36">
        <v>348.25</v>
      </c>
      <c r="E260" s="36">
        <v>340.75</v>
      </c>
      <c r="F260" s="36">
        <v>336.5</v>
      </c>
      <c r="G260" s="36">
        <v>329</v>
      </c>
      <c r="H260" s="36">
        <v>352.5</v>
      </c>
      <c r="I260" s="36">
        <v>360</v>
      </c>
      <c r="J260" s="36">
        <v>364.25</v>
      </c>
      <c r="K260" s="31">
        <v>355.75</v>
      </c>
      <c r="L260" s="31">
        <v>344</v>
      </c>
      <c r="M260" s="31">
        <v>9.2971699999999995</v>
      </c>
      <c r="N260" s="1"/>
      <c r="O260" s="1"/>
    </row>
    <row r="261" spans="1:15" ht="12.75" customHeight="1">
      <c r="A261" s="33">
        <v>252</v>
      </c>
      <c r="B261" s="53" t="s">
        <v>417</v>
      </c>
      <c r="C261" s="31">
        <v>80.75</v>
      </c>
      <c r="D261" s="36">
        <v>81.016666666666666</v>
      </c>
      <c r="E261" s="36">
        <v>80.133333333333326</v>
      </c>
      <c r="F261" s="36">
        <v>79.516666666666666</v>
      </c>
      <c r="G261" s="36">
        <v>78.633333333333326</v>
      </c>
      <c r="H261" s="36">
        <v>81.633333333333326</v>
      </c>
      <c r="I261" s="36">
        <v>82.51666666666668</v>
      </c>
      <c r="J261" s="36">
        <v>83.133333333333326</v>
      </c>
      <c r="K261" s="31">
        <v>81.900000000000006</v>
      </c>
      <c r="L261" s="31">
        <v>80.400000000000006</v>
      </c>
      <c r="M261" s="31">
        <v>14.674160000000001</v>
      </c>
      <c r="N261" s="1"/>
      <c r="O261" s="1"/>
    </row>
    <row r="262" spans="1:15" ht="12.75" customHeight="1">
      <c r="A262" s="33">
        <v>253</v>
      </c>
      <c r="B262" s="53" t="s">
        <v>280</v>
      </c>
      <c r="C262" s="31">
        <v>598.04999999999995</v>
      </c>
      <c r="D262" s="36">
        <v>608.65</v>
      </c>
      <c r="E262" s="36">
        <v>581.69999999999993</v>
      </c>
      <c r="F262" s="36">
        <v>565.34999999999991</v>
      </c>
      <c r="G262" s="36">
        <v>538.39999999999986</v>
      </c>
      <c r="H262" s="36">
        <v>625</v>
      </c>
      <c r="I262" s="36">
        <v>651.95000000000005</v>
      </c>
      <c r="J262" s="36">
        <v>668.30000000000007</v>
      </c>
      <c r="K262" s="31">
        <v>635.6</v>
      </c>
      <c r="L262" s="31">
        <v>592.29999999999995</v>
      </c>
      <c r="M262" s="31">
        <v>76.369429999999994</v>
      </c>
      <c r="N262" s="1"/>
      <c r="O262" s="1"/>
    </row>
    <row r="263" spans="1:15" ht="12.75" customHeight="1">
      <c r="A263" s="33">
        <v>254</v>
      </c>
      <c r="B263" s="53" t="s">
        <v>158</v>
      </c>
      <c r="C263" s="31">
        <v>870.95</v>
      </c>
      <c r="D263" s="36">
        <v>872.61666666666667</v>
      </c>
      <c r="E263" s="36">
        <v>861.73333333333335</v>
      </c>
      <c r="F263" s="36">
        <v>852.51666666666665</v>
      </c>
      <c r="G263" s="36">
        <v>841.63333333333333</v>
      </c>
      <c r="H263" s="36">
        <v>881.83333333333337</v>
      </c>
      <c r="I263" s="36">
        <v>892.71666666666681</v>
      </c>
      <c r="J263" s="36">
        <v>901.93333333333339</v>
      </c>
      <c r="K263" s="31">
        <v>883.5</v>
      </c>
      <c r="L263" s="31">
        <v>863.4</v>
      </c>
      <c r="M263" s="31">
        <v>21.940860000000001</v>
      </c>
      <c r="N263" s="1"/>
      <c r="O263" s="1"/>
    </row>
    <row r="264" spans="1:15" ht="12.75" customHeight="1">
      <c r="A264" s="33">
        <v>255</v>
      </c>
      <c r="B264" s="53" t="s">
        <v>418</v>
      </c>
      <c r="C264" s="31">
        <v>132.65</v>
      </c>
      <c r="D264" s="36">
        <v>133.31666666666666</v>
      </c>
      <c r="E264" s="36">
        <v>131.63333333333333</v>
      </c>
      <c r="F264" s="36">
        <v>130.61666666666667</v>
      </c>
      <c r="G264" s="36">
        <v>128.93333333333334</v>
      </c>
      <c r="H264" s="36">
        <v>134.33333333333331</v>
      </c>
      <c r="I264" s="36">
        <v>136.01666666666665</v>
      </c>
      <c r="J264" s="36">
        <v>137.0333333333333</v>
      </c>
      <c r="K264" s="31">
        <v>135</v>
      </c>
      <c r="L264" s="31">
        <v>132.30000000000001</v>
      </c>
      <c r="M264" s="31">
        <v>10.629899999999999</v>
      </c>
      <c r="N264" s="1"/>
      <c r="O264" s="1"/>
    </row>
    <row r="265" spans="1:15" ht="12.75" customHeight="1">
      <c r="A265" s="33">
        <v>256</v>
      </c>
      <c r="B265" s="53" t="s">
        <v>863</v>
      </c>
      <c r="C265" s="31">
        <v>547.79999999999995</v>
      </c>
      <c r="D265" s="36">
        <v>547.31666666666661</v>
      </c>
      <c r="E265" s="36">
        <v>541.63333333333321</v>
      </c>
      <c r="F265" s="36">
        <v>535.46666666666658</v>
      </c>
      <c r="G265" s="36">
        <v>529.78333333333319</v>
      </c>
      <c r="H265" s="36">
        <v>553.48333333333323</v>
      </c>
      <c r="I265" s="36">
        <v>559.16666666666663</v>
      </c>
      <c r="J265" s="36">
        <v>565.33333333333326</v>
      </c>
      <c r="K265" s="31">
        <v>553</v>
      </c>
      <c r="L265" s="31">
        <v>541.15</v>
      </c>
      <c r="M265" s="31">
        <v>7.8239099999999997</v>
      </c>
      <c r="N265" s="1"/>
      <c r="O265" s="1"/>
    </row>
    <row r="266" spans="1:15" ht="12.75" customHeight="1">
      <c r="A266" s="33">
        <v>257</v>
      </c>
      <c r="B266" s="53" t="s">
        <v>419</v>
      </c>
      <c r="C266" s="31">
        <v>682.85</v>
      </c>
      <c r="D266" s="36">
        <v>692.40000000000009</v>
      </c>
      <c r="E266" s="36">
        <v>671.10000000000014</v>
      </c>
      <c r="F266" s="36">
        <v>659.35</v>
      </c>
      <c r="G266" s="36">
        <v>638.05000000000007</v>
      </c>
      <c r="H266" s="36">
        <v>704.1500000000002</v>
      </c>
      <c r="I266" s="36">
        <v>725.45000000000016</v>
      </c>
      <c r="J266" s="36">
        <v>737.20000000000027</v>
      </c>
      <c r="K266" s="31">
        <v>713.7</v>
      </c>
      <c r="L266" s="31">
        <v>680.65</v>
      </c>
      <c r="M266" s="31">
        <v>28.016839999999998</v>
      </c>
      <c r="N266" s="1"/>
      <c r="O266" s="1"/>
    </row>
    <row r="267" spans="1:15" ht="12.75" customHeight="1">
      <c r="A267" s="33">
        <v>258</v>
      </c>
      <c r="B267" s="53" t="s">
        <v>156</v>
      </c>
      <c r="C267" s="31">
        <v>993.55</v>
      </c>
      <c r="D267" s="36">
        <v>989.23333333333323</v>
      </c>
      <c r="E267" s="36">
        <v>979.76666666666642</v>
      </c>
      <c r="F267" s="36">
        <v>965.98333333333323</v>
      </c>
      <c r="G267" s="36">
        <v>956.51666666666642</v>
      </c>
      <c r="H267" s="36">
        <v>1003.0166666666664</v>
      </c>
      <c r="I267" s="36">
        <v>1012.4833333333333</v>
      </c>
      <c r="J267" s="36">
        <v>1026.2666666666664</v>
      </c>
      <c r="K267" s="31">
        <v>998.7</v>
      </c>
      <c r="L267" s="31">
        <v>975.45</v>
      </c>
      <c r="M267" s="31">
        <v>22.927759999999999</v>
      </c>
      <c r="N267" s="1"/>
      <c r="O267" s="1"/>
    </row>
    <row r="268" spans="1:15" ht="12.75" customHeight="1">
      <c r="A268" s="33">
        <v>259</v>
      </c>
      <c r="B268" s="53" t="s">
        <v>159</v>
      </c>
      <c r="C268" s="31">
        <v>468.05</v>
      </c>
      <c r="D268" s="36">
        <v>471.65000000000003</v>
      </c>
      <c r="E268" s="36">
        <v>463.35000000000008</v>
      </c>
      <c r="F268" s="36">
        <v>458.65000000000003</v>
      </c>
      <c r="G268" s="36">
        <v>450.35000000000008</v>
      </c>
      <c r="H268" s="36">
        <v>476.35000000000008</v>
      </c>
      <c r="I268" s="36">
        <v>484.65000000000003</v>
      </c>
      <c r="J268" s="36">
        <v>489.35000000000008</v>
      </c>
      <c r="K268" s="31">
        <v>479.95</v>
      </c>
      <c r="L268" s="31">
        <v>466.95</v>
      </c>
      <c r="M268" s="31">
        <v>10.77915</v>
      </c>
      <c r="N268" s="1"/>
      <c r="O268" s="1"/>
    </row>
    <row r="269" spans="1:15" ht="12.75" customHeight="1">
      <c r="A269" s="33">
        <v>260</v>
      </c>
      <c r="B269" s="53" t="s">
        <v>420</v>
      </c>
      <c r="C269" s="31">
        <v>548.5</v>
      </c>
      <c r="D269" s="36">
        <v>536.91666666666663</v>
      </c>
      <c r="E269" s="36">
        <v>511.58333333333326</v>
      </c>
      <c r="F269" s="36">
        <v>474.66666666666663</v>
      </c>
      <c r="G269" s="36">
        <v>449.33333333333326</v>
      </c>
      <c r="H269" s="36">
        <v>573.83333333333326</v>
      </c>
      <c r="I269" s="36">
        <v>599.16666666666652</v>
      </c>
      <c r="J269" s="36">
        <v>636.08333333333326</v>
      </c>
      <c r="K269" s="31">
        <v>562.25</v>
      </c>
      <c r="L269" s="31">
        <v>500</v>
      </c>
      <c r="M269" s="31">
        <v>27.178439999999998</v>
      </c>
      <c r="N269" s="1"/>
      <c r="O269" s="1"/>
    </row>
    <row r="270" spans="1:15" ht="12.75" customHeight="1">
      <c r="A270" s="33">
        <v>261</v>
      </c>
      <c r="B270" s="53" t="s">
        <v>421</v>
      </c>
      <c r="C270" s="31">
        <v>715.45</v>
      </c>
      <c r="D270" s="36">
        <v>711</v>
      </c>
      <c r="E270" s="36">
        <v>690.6</v>
      </c>
      <c r="F270" s="36">
        <v>665.75</v>
      </c>
      <c r="G270" s="36">
        <v>645.35</v>
      </c>
      <c r="H270" s="36">
        <v>735.85</v>
      </c>
      <c r="I270" s="36">
        <v>756.25000000000011</v>
      </c>
      <c r="J270" s="36">
        <v>781.1</v>
      </c>
      <c r="K270" s="31">
        <v>731.4</v>
      </c>
      <c r="L270" s="31">
        <v>686.15</v>
      </c>
      <c r="M270" s="31">
        <v>7.9828299999999999</v>
      </c>
      <c r="N270" s="1"/>
      <c r="O270" s="1"/>
    </row>
    <row r="271" spans="1:15" ht="12.75" customHeight="1">
      <c r="A271" s="33">
        <v>262</v>
      </c>
      <c r="B271" s="53" t="s">
        <v>422</v>
      </c>
      <c r="C271" s="31">
        <v>988.15</v>
      </c>
      <c r="D271" s="36">
        <v>995.7166666666667</v>
      </c>
      <c r="E271" s="36">
        <v>973.43333333333339</v>
      </c>
      <c r="F271" s="36">
        <v>958.7166666666667</v>
      </c>
      <c r="G271" s="36">
        <v>936.43333333333339</v>
      </c>
      <c r="H271" s="36">
        <v>1010.4333333333334</v>
      </c>
      <c r="I271" s="36">
        <v>1032.7166666666667</v>
      </c>
      <c r="J271" s="36">
        <v>1047.4333333333334</v>
      </c>
      <c r="K271" s="31">
        <v>1018</v>
      </c>
      <c r="L271" s="31">
        <v>981</v>
      </c>
      <c r="M271" s="31">
        <v>2.5848499999999999</v>
      </c>
      <c r="N271" s="1"/>
      <c r="O271" s="1"/>
    </row>
    <row r="272" spans="1:15" ht="12.75" customHeight="1">
      <c r="A272" s="33">
        <v>263</v>
      </c>
      <c r="B272" s="53" t="s">
        <v>423</v>
      </c>
      <c r="C272" s="31">
        <v>440.95</v>
      </c>
      <c r="D272" s="36">
        <v>447.06666666666666</v>
      </c>
      <c r="E272" s="36">
        <v>421.43333333333334</v>
      </c>
      <c r="F272" s="36">
        <v>401.91666666666669</v>
      </c>
      <c r="G272" s="36">
        <v>376.28333333333336</v>
      </c>
      <c r="H272" s="36">
        <v>466.58333333333331</v>
      </c>
      <c r="I272" s="36">
        <v>492.21666666666664</v>
      </c>
      <c r="J272" s="36">
        <v>511.73333333333329</v>
      </c>
      <c r="K272" s="31">
        <v>472.7</v>
      </c>
      <c r="L272" s="31">
        <v>427.55</v>
      </c>
      <c r="M272" s="31">
        <v>52.865000000000002</v>
      </c>
      <c r="N272" s="1"/>
      <c r="O272" s="1"/>
    </row>
    <row r="273" spans="1:15" ht="12.75" customHeight="1">
      <c r="A273" s="33">
        <v>264</v>
      </c>
      <c r="B273" s="53" t="s">
        <v>424</v>
      </c>
      <c r="C273" s="31">
        <v>823.8</v>
      </c>
      <c r="D273" s="36">
        <v>822.6</v>
      </c>
      <c r="E273" s="36">
        <v>813.25</v>
      </c>
      <c r="F273" s="36">
        <v>802.69999999999993</v>
      </c>
      <c r="G273" s="36">
        <v>793.34999999999991</v>
      </c>
      <c r="H273" s="36">
        <v>833.15000000000009</v>
      </c>
      <c r="I273" s="36">
        <v>842.50000000000023</v>
      </c>
      <c r="J273" s="36">
        <v>853.05000000000018</v>
      </c>
      <c r="K273" s="31">
        <v>831.95</v>
      </c>
      <c r="L273" s="31">
        <v>812.05</v>
      </c>
      <c r="M273" s="31">
        <v>1.73898</v>
      </c>
      <c r="N273" s="1"/>
      <c r="O273" s="1"/>
    </row>
    <row r="274" spans="1:15" ht="12.75" customHeight="1">
      <c r="A274" s="33">
        <v>265</v>
      </c>
      <c r="B274" s="53" t="s">
        <v>425</v>
      </c>
      <c r="C274" s="31">
        <v>4050.3</v>
      </c>
      <c r="D274" s="36">
        <v>4065.3166666666671</v>
      </c>
      <c r="E274" s="36">
        <v>3992.6833333333343</v>
      </c>
      <c r="F274" s="36">
        <v>3935.0666666666671</v>
      </c>
      <c r="G274" s="36">
        <v>3862.4333333333343</v>
      </c>
      <c r="H274" s="36">
        <v>4122.9333333333343</v>
      </c>
      <c r="I274" s="36">
        <v>4195.5666666666666</v>
      </c>
      <c r="J274" s="36">
        <v>4253.1833333333343</v>
      </c>
      <c r="K274" s="31">
        <v>4137.95</v>
      </c>
      <c r="L274" s="31">
        <v>4007.7</v>
      </c>
      <c r="M274" s="31">
        <v>2.41513</v>
      </c>
      <c r="N274" s="1"/>
      <c r="O274" s="1"/>
    </row>
    <row r="275" spans="1:15" ht="12.75" customHeight="1">
      <c r="A275" s="33">
        <v>266</v>
      </c>
      <c r="B275" s="53" t="s">
        <v>426</v>
      </c>
      <c r="C275" s="31">
        <v>252.9</v>
      </c>
      <c r="D275" s="36">
        <v>253.85</v>
      </c>
      <c r="E275" s="36">
        <v>251.34999999999997</v>
      </c>
      <c r="F275" s="36">
        <v>249.79999999999998</v>
      </c>
      <c r="G275" s="36">
        <v>247.29999999999995</v>
      </c>
      <c r="H275" s="36">
        <v>255.39999999999998</v>
      </c>
      <c r="I275" s="36">
        <v>257.90000000000003</v>
      </c>
      <c r="J275" s="36">
        <v>259.45</v>
      </c>
      <c r="K275" s="31">
        <v>256.35000000000002</v>
      </c>
      <c r="L275" s="31">
        <v>252.3</v>
      </c>
      <c r="M275" s="31">
        <v>1.3961600000000001</v>
      </c>
      <c r="N275" s="1"/>
      <c r="O275" s="1"/>
    </row>
    <row r="276" spans="1:15" ht="12.75" customHeight="1">
      <c r="A276" s="33">
        <v>267</v>
      </c>
      <c r="B276" s="53" t="s">
        <v>427</v>
      </c>
      <c r="C276" s="31">
        <v>1493.25</v>
      </c>
      <c r="D276" s="36">
        <v>1494.0833333333333</v>
      </c>
      <c r="E276" s="36">
        <v>1479.1666666666665</v>
      </c>
      <c r="F276" s="36">
        <v>1465.0833333333333</v>
      </c>
      <c r="G276" s="36">
        <v>1450.1666666666665</v>
      </c>
      <c r="H276" s="36">
        <v>1508.1666666666665</v>
      </c>
      <c r="I276" s="36">
        <v>1523.083333333333</v>
      </c>
      <c r="J276" s="36">
        <v>1537.1666666666665</v>
      </c>
      <c r="K276" s="31">
        <v>1509</v>
      </c>
      <c r="L276" s="31">
        <v>1480</v>
      </c>
      <c r="M276" s="31">
        <v>5.0062100000000003</v>
      </c>
      <c r="N276" s="1"/>
      <c r="O276" s="1"/>
    </row>
    <row r="277" spans="1:15" ht="12.75" customHeight="1">
      <c r="A277" s="33">
        <v>268</v>
      </c>
      <c r="B277" s="53" t="s">
        <v>428</v>
      </c>
      <c r="C277" s="31">
        <v>280.05</v>
      </c>
      <c r="D277" s="36">
        <v>281.25</v>
      </c>
      <c r="E277" s="36">
        <v>277.8</v>
      </c>
      <c r="F277" s="36">
        <v>275.55</v>
      </c>
      <c r="G277" s="36">
        <v>272.10000000000002</v>
      </c>
      <c r="H277" s="36">
        <v>283.5</v>
      </c>
      <c r="I277" s="36">
        <v>286.95000000000005</v>
      </c>
      <c r="J277" s="36">
        <v>289.2</v>
      </c>
      <c r="K277" s="31">
        <v>284.7</v>
      </c>
      <c r="L277" s="31">
        <v>279</v>
      </c>
      <c r="M277" s="31">
        <v>6.0619399999999999</v>
      </c>
      <c r="N277" s="1"/>
      <c r="O277" s="1"/>
    </row>
    <row r="278" spans="1:15" ht="12.75" customHeight="1">
      <c r="A278" s="33">
        <v>269</v>
      </c>
      <c r="B278" s="53" t="s">
        <v>829</v>
      </c>
      <c r="C278" s="31">
        <v>4829.1000000000004</v>
      </c>
      <c r="D278" s="36">
        <v>4766.3999999999996</v>
      </c>
      <c r="E278" s="36">
        <v>4642.8499999999995</v>
      </c>
      <c r="F278" s="36">
        <v>4456.5999999999995</v>
      </c>
      <c r="G278" s="36">
        <v>4333.0499999999993</v>
      </c>
      <c r="H278" s="36">
        <v>4952.6499999999996</v>
      </c>
      <c r="I278" s="36">
        <v>5076.1999999999989</v>
      </c>
      <c r="J278" s="36">
        <v>5262.45</v>
      </c>
      <c r="K278" s="31">
        <v>4889.95</v>
      </c>
      <c r="L278" s="31">
        <v>4580.1499999999996</v>
      </c>
      <c r="M278" s="31">
        <v>1.1278600000000001</v>
      </c>
      <c r="N278" s="1"/>
      <c r="O278" s="1"/>
    </row>
    <row r="279" spans="1:15" ht="12.75" customHeight="1">
      <c r="A279" s="33">
        <v>270</v>
      </c>
      <c r="B279" s="53" t="s">
        <v>429</v>
      </c>
      <c r="C279" s="31">
        <v>1205.25</v>
      </c>
      <c r="D279" s="36">
        <v>1203.05</v>
      </c>
      <c r="E279" s="36">
        <v>1187.1999999999998</v>
      </c>
      <c r="F279" s="36">
        <v>1169.1499999999999</v>
      </c>
      <c r="G279" s="36">
        <v>1153.2999999999997</v>
      </c>
      <c r="H279" s="36">
        <v>1221.0999999999999</v>
      </c>
      <c r="I279" s="36">
        <v>1236.9499999999998</v>
      </c>
      <c r="J279" s="36">
        <v>1255</v>
      </c>
      <c r="K279" s="31">
        <v>1218.9000000000001</v>
      </c>
      <c r="L279" s="31">
        <v>1185</v>
      </c>
      <c r="M279" s="31">
        <v>6.6571800000000003</v>
      </c>
      <c r="N279" s="1"/>
      <c r="O279" s="1"/>
    </row>
    <row r="280" spans="1:15" ht="12.75" customHeight="1">
      <c r="A280" s="33">
        <v>271</v>
      </c>
      <c r="B280" s="53" t="s">
        <v>816</v>
      </c>
      <c r="C280" s="31">
        <v>1177.0999999999999</v>
      </c>
      <c r="D280" s="36">
        <v>1181.1666666666667</v>
      </c>
      <c r="E280" s="36">
        <v>1157.3333333333335</v>
      </c>
      <c r="F280" s="36">
        <v>1137.5666666666668</v>
      </c>
      <c r="G280" s="36">
        <v>1113.7333333333336</v>
      </c>
      <c r="H280" s="36">
        <v>1200.9333333333334</v>
      </c>
      <c r="I280" s="36">
        <v>1224.7666666666669</v>
      </c>
      <c r="J280" s="36">
        <v>1244.5333333333333</v>
      </c>
      <c r="K280" s="31">
        <v>1205</v>
      </c>
      <c r="L280" s="31">
        <v>1161.4000000000001</v>
      </c>
      <c r="M280" s="31">
        <v>3.8778800000000002</v>
      </c>
      <c r="N280" s="1"/>
      <c r="O280" s="1"/>
    </row>
    <row r="281" spans="1:15" ht="12.75" customHeight="1">
      <c r="A281" s="33">
        <v>272</v>
      </c>
      <c r="B281" s="53" t="s">
        <v>430</v>
      </c>
      <c r="C281" s="31">
        <v>409.15</v>
      </c>
      <c r="D281" s="36">
        <v>406.06666666666666</v>
      </c>
      <c r="E281" s="36">
        <v>402.13333333333333</v>
      </c>
      <c r="F281" s="36">
        <v>395.11666666666667</v>
      </c>
      <c r="G281" s="36">
        <v>391.18333333333334</v>
      </c>
      <c r="H281" s="36">
        <v>413.08333333333331</v>
      </c>
      <c r="I281" s="36">
        <v>417.01666666666659</v>
      </c>
      <c r="J281" s="36">
        <v>424.0333333333333</v>
      </c>
      <c r="K281" s="31">
        <v>410</v>
      </c>
      <c r="L281" s="31">
        <v>399.05</v>
      </c>
      <c r="M281" s="31">
        <v>14.00855</v>
      </c>
      <c r="N281" s="1"/>
      <c r="O281" s="1"/>
    </row>
    <row r="282" spans="1:15" ht="12.75" customHeight="1">
      <c r="A282" s="33">
        <v>273</v>
      </c>
      <c r="B282" s="53" t="s">
        <v>431</v>
      </c>
      <c r="C282" s="31">
        <v>273.75</v>
      </c>
      <c r="D282" s="36">
        <v>274.63333333333333</v>
      </c>
      <c r="E282" s="36">
        <v>272.11666666666667</v>
      </c>
      <c r="F282" s="36">
        <v>270.48333333333335</v>
      </c>
      <c r="G282" s="36">
        <v>267.9666666666667</v>
      </c>
      <c r="H282" s="36">
        <v>276.26666666666665</v>
      </c>
      <c r="I282" s="36">
        <v>278.7833333333333</v>
      </c>
      <c r="J282" s="36">
        <v>280.41666666666663</v>
      </c>
      <c r="K282" s="31">
        <v>277.14999999999998</v>
      </c>
      <c r="L282" s="31">
        <v>273</v>
      </c>
      <c r="M282" s="31">
        <v>1.5510900000000001</v>
      </c>
      <c r="N282" s="1"/>
      <c r="O282" s="1"/>
    </row>
    <row r="283" spans="1:15" ht="12.75" customHeight="1">
      <c r="A283" s="33">
        <v>274</v>
      </c>
      <c r="B283" s="53" t="s">
        <v>432</v>
      </c>
      <c r="C283" s="31">
        <v>197.65</v>
      </c>
      <c r="D283" s="36">
        <v>197.13333333333333</v>
      </c>
      <c r="E283" s="36">
        <v>194.26666666666665</v>
      </c>
      <c r="F283" s="36">
        <v>190.88333333333333</v>
      </c>
      <c r="G283" s="36">
        <v>188.01666666666665</v>
      </c>
      <c r="H283" s="36">
        <v>200.51666666666665</v>
      </c>
      <c r="I283" s="36">
        <v>203.38333333333333</v>
      </c>
      <c r="J283" s="36">
        <v>206.76666666666665</v>
      </c>
      <c r="K283" s="31">
        <v>200</v>
      </c>
      <c r="L283" s="31">
        <v>193.75</v>
      </c>
      <c r="M283" s="31">
        <v>15.268750000000001</v>
      </c>
      <c r="N283" s="1"/>
      <c r="O283" s="1"/>
    </row>
    <row r="284" spans="1:15" ht="12.75" customHeight="1">
      <c r="A284" s="33">
        <v>275</v>
      </c>
      <c r="B284" s="53" t="s">
        <v>864</v>
      </c>
      <c r="C284" s="31">
        <v>2619</v>
      </c>
      <c r="D284" s="36">
        <v>2605.9500000000003</v>
      </c>
      <c r="E284" s="36">
        <v>2583.0500000000006</v>
      </c>
      <c r="F284" s="36">
        <v>2547.1000000000004</v>
      </c>
      <c r="G284" s="36">
        <v>2524.2000000000007</v>
      </c>
      <c r="H284" s="36">
        <v>2641.9000000000005</v>
      </c>
      <c r="I284" s="36">
        <v>2664.8</v>
      </c>
      <c r="J284" s="36">
        <v>2700.7500000000005</v>
      </c>
      <c r="K284" s="31">
        <v>2628.85</v>
      </c>
      <c r="L284" s="31">
        <v>2570</v>
      </c>
      <c r="M284" s="31">
        <v>1.15652</v>
      </c>
      <c r="N284" s="1"/>
      <c r="O284" s="1"/>
    </row>
    <row r="285" spans="1:15" ht="12.75" customHeight="1">
      <c r="A285" s="33">
        <v>276</v>
      </c>
      <c r="B285" s="53" t="s">
        <v>433</v>
      </c>
      <c r="C285" s="31">
        <v>760.75</v>
      </c>
      <c r="D285" s="36">
        <v>755.58333333333337</v>
      </c>
      <c r="E285" s="36">
        <v>722.16666666666674</v>
      </c>
      <c r="F285" s="36">
        <v>683.58333333333337</v>
      </c>
      <c r="G285" s="36">
        <v>650.16666666666674</v>
      </c>
      <c r="H285" s="36">
        <v>794.16666666666674</v>
      </c>
      <c r="I285" s="36">
        <v>827.58333333333348</v>
      </c>
      <c r="J285" s="36">
        <v>866.16666666666674</v>
      </c>
      <c r="K285" s="31">
        <v>789</v>
      </c>
      <c r="L285" s="31">
        <v>717</v>
      </c>
      <c r="M285" s="31">
        <v>43.217320000000001</v>
      </c>
      <c r="N285" s="1"/>
      <c r="O285" s="1"/>
    </row>
    <row r="286" spans="1:15" ht="12.75" customHeight="1">
      <c r="A286" s="33">
        <v>277</v>
      </c>
      <c r="B286" s="53" t="s">
        <v>828</v>
      </c>
      <c r="C286" s="31">
        <v>759.1</v>
      </c>
      <c r="D286" s="36">
        <v>764.2166666666667</v>
      </c>
      <c r="E286" s="36">
        <v>749.03333333333342</v>
      </c>
      <c r="F286" s="36">
        <v>738.9666666666667</v>
      </c>
      <c r="G286" s="36">
        <v>723.78333333333342</v>
      </c>
      <c r="H286" s="36">
        <v>774.28333333333342</v>
      </c>
      <c r="I286" s="36">
        <v>789.46666666666681</v>
      </c>
      <c r="J286" s="36">
        <v>799.53333333333342</v>
      </c>
      <c r="K286" s="31">
        <v>779.4</v>
      </c>
      <c r="L286" s="31">
        <v>754.15</v>
      </c>
      <c r="M286" s="31">
        <v>1.2700499999999999</v>
      </c>
      <c r="N286" s="1"/>
      <c r="O286" s="1"/>
    </row>
    <row r="287" spans="1:15" ht="12.75" customHeight="1">
      <c r="A287" s="33">
        <v>278</v>
      </c>
      <c r="B287" s="53" t="s">
        <v>160</v>
      </c>
      <c r="C287" s="31">
        <v>1650.8</v>
      </c>
      <c r="D287" s="36">
        <v>1647.2833333333335</v>
      </c>
      <c r="E287" s="36">
        <v>1640.5666666666671</v>
      </c>
      <c r="F287" s="36">
        <v>1630.3333333333335</v>
      </c>
      <c r="G287" s="36">
        <v>1623.616666666667</v>
      </c>
      <c r="H287" s="36">
        <v>1657.5166666666671</v>
      </c>
      <c r="I287" s="36">
        <v>1664.2333333333338</v>
      </c>
      <c r="J287" s="36">
        <v>1674.4666666666672</v>
      </c>
      <c r="K287" s="31">
        <v>1654</v>
      </c>
      <c r="L287" s="31">
        <v>1637.05</v>
      </c>
      <c r="M287" s="31">
        <v>52.609000000000002</v>
      </c>
      <c r="N287" s="1"/>
      <c r="O287" s="1"/>
    </row>
    <row r="288" spans="1:15" ht="12.75" customHeight="1">
      <c r="A288" s="33">
        <v>279</v>
      </c>
      <c r="B288" s="53" t="s">
        <v>434</v>
      </c>
      <c r="C288" s="31">
        <v>1953.85</v>
      </c>
      <c r="D288" s="36">
        <v>1957.8</v>
      </c>
      <c r="E288" s="36">
        <v>1940.6999999999998</v>
      </c>
      <c r="F288" s="36">
        <v>1927.55</v>
      </c>
      <c r="G288" s="36">
        <v>1910.4499999999998</v>
      </c>
      <c r="H288" s="36">
        <v>1970.9499999999998</v>
      </c>
      <c r="I288" s="36">
        <v>1988.0499999999997</v>
      </c>
      <c r="J288" s="36">
        <v>2001.1999999999998</v>
      </c>
      <c r="K288" s="31">
        <v>1974.9</v>
      </c>
      <c r="L288" s="31">
        <v>1944.65</v>
      </c>
      <c r="M288" s="31">
        <v>0.66720999999999997</v>
      </c>
      <c r="N288" s="1"/>
      <c r="O288" s="1"/>
    </row>
    <row r="289" spans="1:15" ht="12.75" customHeight="1">
      <c r="A289" s="33">
        <v>280</v>
      </c>
      <c r="B289" s="53" t="s">
        <v>893</v>
      </c>
      <c r="C289" s="31">
        <v>158.44999999999999</v>
      </c>
      <c r="D289" s="36">
        <v>159.46666666666667</v>
      </c>
      <c r="E289" s="36">
        <v>156.23333333333335</v>
      </c>
      <c r="F289" s="36">
        <v>154.01666666666668</v>
      </c>
      <c r="G289" s="36">
        <v>150.78333333333336</v>
      </c>
      <c r="H289" s="36">
        <v>161.68333333333334</v>
      </c>
      <c r="I289" s="36">
        <v>164.91666666666663</v>
      </c>
      <c r="J289" s="36">
        <v>167.13333333333333</v>
      </c>
      <c r="K289" s="31">
        <v>162.69999999999999</v>
      </c>
      <c r="L289" s="31">
        <v>157.25</v>
      </c>
      <c r="M289" s="31">
        <v>29.762080000000001</v>
      </c>
      <c r="N289" s="1"/>
      <c r="O289" s="1"/>
    </row>
    <row r="290" spans="1:15" ht="12.75" customHeight="1">
      <c r="A290" s="33">
        <v>281</v>
      </c>
      <c r="B290" s="53" t="s">
        <v>166</v>
      </c>
      <c r="C290" s="31">
        <v>4456.6499999999996</v>
      </c>
      <c r="D290" s="36">
        <v>4478.916666666667</v>
      </c>
      <c r="E290" s="36">
        <v>4414.2833333333338</v>
      </c>
      <c r="F290" s="36">
        <v>4371.916666666667</v>
      </c>
      <c r="G290" s="36">
        <v>4307.2833333333338</v>
      </c>
      <c r="H290" s="36">
        <v>4521.2833333333338</v>
      </c>
      <c r="I290" s="36">
        <v>4585.916666666667</v>
      </c>
      <c r="J290" s="36">
        <v>4628.2833333333338</v>
      </c>
      <c r="K290" s="31">
        <v>4543.55</v>
      </c>
      <c r="L290" s="31">
        <v>4436.55</v>
      </c>
      <c r="M290" s="31">
        <v>1.14696</v>
      </c>
      <c r="N290" s="1"/>
      <c r="O290" s="1"/>
    </row>
    <row r="291" spans="1:15" ht="12.75" customHeight="1">
      <c r="A291" s="33">
        <v>282</v>
      </c>
      <c r="B291" s="53" t="s">
        <v>163</v>
      </c>
      <c r="C291" s="31">
        <v>631</v>
      </c>
      <c r="D291" s="36">
        <v>631.56666666666672</v>
      </c>
      <c r="E291" s="36">
        <v>622.48333333333346</v>
      </c>
      <c r="F291" s="36">
        <v>613.9666666666667</v>
      </c>
      <c r="G291" s="36">
        <v>604.88333333333344</v>
      </c>
      <c r="H291" s="36">
        <v>640.08333333333348</v>
      </c>
      <c r="I291" s="36">
        <v>649.16666666666674</v>
      </c>
      <c r="J291" s="36">
        <v>657.68333333333351</v>
      </c>
      <c r="K291" s="31">
        <v>640.65</v>
      </c>
      <c r="L291" s="31">
        <v>623.04999999999995</v>
      </c>
      <c r="M291" s="31">
        <v>25.521190000000001</v>
      </c>
      <c r="N291" s="1"/>
      <c r="O291" s="1"/>
    </row>
    <row r="292" spans="1:15" ht="12.75" customHeight="1">
      <c r="A292" s="33">
        <v>283</v>
      </c>
      <c r="B292" s="53" t="s">
        <v>165</v>
      </c>
      <c r="C292" s="31">
        <v>4649.3</v>
      </c>
      <c r="D292" s="36">
        <v>4652.75</v>
      </c>
      <c r="E292" s="36">
        <v>4629.55</v>
      </c>
      <c r="F292" s="36">
        <v>4609.8</v>
      </c>
      <c r="G292" s="36">
        <v>4586.6000000000004</v>
      </c>
      <c r="H292" s="36">
        <v>4672.5</v>
      </c>
      <c r="I292" s="36">
        <v>4695.7000000000007</v>
      </c>
      <c r="J292" s="36">
        <v>4715.45</v>
      </c>
      <c r="K292" s="31">
        <v>4675.95</v>
      </c>
      <c r="L292" s="31">
        <v>4633</v>
      </c>
      <c r="M292" s="31">
        <v>2.4666399999999999</v>
      </c>
      <c r="N292" s="1"/>
      <c r="O292" s="1"/>
    </row>
    <row r="293" spans="1:15" ht="12.75" customHeight="1">
      <c r="A293" s="33">
        <v>284</v>
      </c>
      <c r="B293" s="53" t="s">
        <v>435</v>
      </c>
      <c r="C293" s="31">
        <v>16598.55</v>
      </c>
      <c r="D293" s="36">
        <v>16598.850000000002</v>
      </c>
      <c r="E293" s="36">
        <v>16457.700000000004</v>
      </c>
      <c r="F293" s="36">
        <v>16316.850000000002</v>
      </c>
      <c r="G293" s="36">
        <v>16175.700000000004</v>
      </c>
      <c r="H293" s="36">
        <v>16739.700000000004</v>
      </c>
      <c r="I293" s="36">
        <v>16880.850000000006</v>
      </c>
      <c r="J293" s="36">
        <v>17021.700000000004</v>
      </c>
      <c r="K293" s="31">
        <v>16740</v>
      </c>
      <c r="L293" s="31">
        <v>16458</v>
      </c>
      <c r="M293" s="31">
        <v>2.5180000000000001E-2</v>
      </c>
      <c r="N293" s="1"/>
      <c r="O293" s="1"/>
    </row>
    <row r="294" spans="1:15" ht="12.75" customHeight="1">
      <c r="A294" s="33">
        <v>285</v>
      </c>
      <c r="B294" s="53" t="s">
        <v>164</v>
      </c>
      <c r="C294" s="31">
        <v>3411.3</v>
      </c>
      <c r="D294" s="36">
        <v>3393.9500000000003</v>
      </c>
      <c r="E294" s="36">
        <v>3370.5000000000005</v>
      </c>
      <c r="F294" s="36">
        <v>3329.7000000000003</v>
      </c>
      <c r="G294" s="36">
        <v>3306.2500000000005</v>
      </c>
      <c r="H294" s="36">
        <v>3434.7500000000005</v>
      </c>
      <c r="I294" s="36">
        <v>3458.2000000000003</v>
      </c>
      <c r="J294" s="36">
        <v>3499.0000000000005</v>
      </c>
      <c r="K294" s="31">
        <v>3417.4</v>
      </c>
      <c r="L294" s="31">
        <v>3353.15</v>
      </c>
      <c r="M294" s="31">
        <v>27.186820000000001</v>
      </c>
      <c r="N294" s="1"/>
      <c r="O294" s="1"/>
    </row>
    <row r="295" spans="1:15" ht="12.75" customHeight="1">
      <c r="A295" s="33">
        <v>286</v>
      </c>
      <c r="B295" s="53" t="s">
        <v>436</v>
      </c>
      <c r="C295" s="31">
        <v>472.3</v>
      </c>
      <c r="D295" s="36">
        <v>469.43333333333334</v>
      </c>
      <c r="E295" s="36">
        <v>462.86666666666667</v>
      </c>
      <c r="F295" s="36">
        <v>453.43333333333334</v>
      </c>
      <c r="G295" s="36">
        <v>446.86666666666667</v>
      </c>
      <c r="H295" s="36">
        <v>478.86666666666667</v>
      </c>
      <c r="I295" s="36">
        <v>485.43333333333339</v>
      </c>
      <c r="J295" s="36">
        <v>494.86666666666667</v>
      </c>
      <c r="K295" s="31">
        <v>476</v>
      </c>
      <c r="L295" s="31">
        <v>460</v>
      </c>
      <c r="M295" s="31">
        <v>1.54359</v>
      </c>
      <c r="N295" s="1"/>
      <c r="O295" s="1"/>
    </row>
    <row r="296" spans="1:15" ht="12.75" customHeight="1">
      <c r="A296" s="33">
        <v>287</v>
      </c>
      <c r="B296" s="53" t="s">
        <v>162</v>
      </c>
      <c r="C296" s="31">
        <v>437.45</v>
      </c>
      <c r="D296" s="36">
        <v>436.13333333333338</v>
      </c>
      <c r="E296" s="36">
        <v>431.51666666666677</v>
      </c>
      <c r="F296" s="36">
        <v>425.58333333333337</v>
      </c>
      <c r="G296" s="36">
        <v>420.96666666666675</v>
      </c>
      <c r="H296" s="36">
        <v>442.06666666666678</v>
      </c>
      <c r="I296" s="36">
        <v>446.68333333333345</v>
      </c>
      <c r="J296" s="36">
        <v>452.61666666666679</v>
      </c>
      <c r="K296" s="31">
        <v>440.75</v>
      </c>
      <c r="L296" s="31">
        <v>430.2</v>
      </c>
      <c r="M296" s="31">
        <v>11.763479999999999</v>
      </c>
      <c r="N296" s="1"/>
      <c r="O296" s="1"/>
    </row>
    <row r="297" spans="1:15" ht="12.75" customHeight="1">
      <c r="A297" s="33">
        <v>288</v>
      </c>
      <c r="B297" s="53" t="s">
        <v>437</v>
      </c>
      <c r="C297" s="31">
        <v>242.8</v>
      </c>
      <c r="D297" s="36">
        <v>241.96666666666667</v>
      </c>
      <c r="E297" s="36">
        <v>237.93333333333334</v>
      </c>
      <c r="F297" s="36">
        <v>233.06666666666666</v>
      </c>
      <c r="G297" s="36">
        <v>229.03333333333333</v>
      </c>
      <c r="H297" s="36">
        <v>246.83333333333334</v>
      </c>
      <c r="I297" s="36">
        <v>250.8666666666667</v>
      </c>
      <c r="J297" s="36">
        <v>255.73333333333335</v>
      </c>
      <c r="K297" s="31">
        <v>246</v>
      </c>
      <c r="L297" s="31">
        <v>237.1</v>
      </c>
      <c r="M297" s="31">
        <v>8.0016700000000007</v>
      </c>
      <c r="N297" s="1"/>
      <c r="O297" s="1"/>
    </row>
    <row r="298" spans="1:15" ht="12.75" customHeight="1">
      <c r="A298" s="33">
        <v>289</v>
      </c>
      <c r="B298" s="53" t="s">
        <v>438</v>
      </c>
      <c r="C298" s="31">
        <v>144.65</v>
      </c>
      <c r="D298" s="36">
        <v>145.26666666666668</v>
      </c>
      <c r="E298" s="36">
        <v>143.23333333333335</v>
      </c>
      <c r="F298" s="36">
        <v>141.81666666666666</v>
      </c>
      <c r="G298" s="36">
        <v>139.78333333333333</v>
      </c>
      <c r="H298" s="36">
        <v>146.68333333333337</v>
      </c>
      <c r="I298" s="36">
        <v>148.71666666666673</v>
      </c>
      <c r="J298" s="36">
        <v>150.13333333333338</v>
      </c>
      <c r="K298" s="31">
        <v>147.30000000000001</v>
      </c>
      <c r="L298" s="31">
        <v>143.85</v>
      </c>
      <c r="M298" s="31">
        <v>20.62359</v>
      </c>
      <c r="N298" s="1"/>
      <c r="O298" s="1"/>
    </row>
    <row r="299" spans="1:15" ht="12.75" customHeight="1">
      <c r="A299" s="33">
        <v>290</v>
      </c>
      <c r="B299" s="53" t="s">
        <v>281</v>
      </c>
      <c r="C299" s="31">
        <v>990</v>
      </c>
      <c r="D299" s="36">
        <v>973.96666666666658</v>
      </c>
      <c r="E299" s="36">
        <v>948.58333333333314</v>
      </c>
      <c r="F299" s="36">
        <v>907.16666666666652</v>
      </c>
      <c r="G299" s="36">
        <v>881.78333333333308</v>
      </c>
      <c r="H299" s="36">
        <v>1015.3833333333332</v>
      </c>
      <c r="I299" s="36">
        <v>1040.7666666666667</v>
      </c>
      <c r="J299" s="36">
        <v>1082.1833333333334</v>
      </c>
      <c r="K299" s="31">
        <v>999.35</v>
      </c>
      <c r="L299" s="31">
        <v>932.55</v>
      </c>
      <c r="M299" s="31">
        <v>76.373350000000002</v>
      </c>
      <c r="N299" s="1"/>
      <c r="O299" s="1"/>
    </row>
    <row r="300" spans="1:15" ht="12.75" customHeight="1">
      <c r="A300" s="33">
        <v>291</v>
      </c>
      <c r="B300" s="53" t="s">
        <v>282</v>
      </c>
      <c r="C300" s="31">
        <v>8775.2999999999993</v>
      </c>
      <c r="D300" s="36">
        <v>8694.4333333333325</v>
      </c>
      <c r="E300" s="36">
        <v>8345.866666666665</v>
      </c>
      <c r="F300" s="36">
        <v>7916.4333333333325</v>
      </c>
      <c r="G300" s="36">
        <v>7567.866666666665</v>
      </c>
      <c r="H300" s="36">
        <v>9123.866666666665</v>
      </c>
      <c r="I300" s="36">
        <v>9472.4333333333343</v>
      </c>
      <c r="J300" s="36">
        <v>9901.866666666665</v>
      </c>
      <c r="K300" s="31">
        <v>9043</v>
      </c>
      <c r="L300" s="31">
        <v>8265</v>
      </c>
      <c r="M300" s="31">
        <v>4.1737700000000002</v>
      </c>
      <c r="N300" s="1"/>
      <c r="O300" s="1"/>
    </row>
    <row r="301" spans="1:15" ht="12.75" customHeight="1">
      <c r="A301" s="33">
        <v>292</v>
      </c>
      <c r="B301" s="53" t="s">
        <v>167</v>
      </c>
      <c r="C301" s="31">
        <v>1639.1</v>
      </c>
      <c r="D301" s="36">
        <v>1639.9333333333334</v>
      </c>
      <c r="E301" s="36">
        <v>1627.8666666666668</v>
      </c>
      <c r="F301" s="36">
        <v>1616.6333333333334</v>
      </c>
      <c r="G301" s="36">
        <v>1604.5666666666668</v>
      </c>
      <c r="H301" s="36">
        <v>1651.1666666666667</v>
      </c>
      <c r="I301" s="36">
        <v>1663.2333333333333</v>
      </c>
      <c r="J301" s="36">
        <v>1674.4666666666667</v>
      </c>
      <c r="K301" s="31">
        <v>1652</v>
      </c>
      <c r="L301" s="31">
        <v>1628.7</v>
      </c>
      <c r="M301" s="31">
        <v>5.5950100000000003</v>
      </c>
      <c r="N301" s="1"/>
      <c r="O301" s="1"/>
    </row>
    <row r="302" spans="1:15" ht="12.75" customHeight="1">
      <c r="A302" s="33">
        <v>293</v>
      </c>
      <c r="B302" s="53" t="s">
        <v>439</v>
      </c>
      <c r="C302" s="31">
        <v>1503.9</v>
      </c>
      <c r="D302" s="36">
        <v>1505.0166666666667</v>
      </c>
      <c r="E302" s="36">
        <v>1485.0333333333333</v>
      </c>
      <c r="F302" s="36">
        <v>1466.1666666666667</v>
      </c>
      <c r="G302" s="36">
        <v>1446.1833333333334</v>
      </c>
      <c r="H302" s="36">
        <v>1523.8833333333332</v>
      </c>
      <c r="I302" s="36">
        <v>1543.8666666666663</v>
      </c>
      <c r="J302" s="36">
        <v>1562.7333333333331</v>
      </c>
      <c r="K302" s="31">
        <v>1525</v>
      </c>
      <c r="L302" s="31">
        <v>1486.15</v>
      </c>
      <c r="M302" s="31">
        <v>0.8841</v>
      </c>
      <c r="N302" s="1"/>
      <c r="O302" s="1"/>
    </row>
    <row r="303" spans="1:15" ht="12.75" customHeight="1">
      <c r="A303" s="33">
        <v>294</v>
      </c>
      <c r="B303" s="53" t="s">
        <v>440</v>
      </c>
      <c r="C303" s="31">
        <v>72.900000000000006</v>
      </c>
      <c r="D303" s="36">
        <v>72.916666666666671</v>
      </c>
      <c r="E303" s="36">
        <v>71.583333333333343</v>
      </c>
      <c r="F303" s="36">
        <v>70.266666666666666</v>
      </c>
      <c r="G303" s="36">
        <v>68.933333333333337</v>
      </c>
      <c r="H303" s="36">
        <v>74.233333333333348</v>
      </c>
      <c r="I303" s="36">
        <v>75.566666666666691</v>
      </c>
      <c r="J303" s="36">
        <v>76.883333333333354</v>
      </c>
      <c r="K303" s="31">
        <v>74.25</v>
      </c>
      <c r="L303" s="31">
        <v>71.599999999999994</v>
      </c>
      <c r="M303" s="31">
        <v>28.337029999999999</v>
      </c>
      <c r="N303" s="1"/>
      <c r="O303" s="1"/>
    </row>
    <row r="304" spans="1:15" ht="12.75" customHeight="1">
      <c r="A304" s="33">
        <v>295</v>
      </c>
      <c r="B304" s="53" t="s">
        <v>180</v>
      </c>
      <c r="C304" s="31">
        <v>127445.45</v>
      </c>
      <c r="D304" s="36">
        <v>127765.78333333333</v>
      </c>
      <c r="E304" s="36">
        <v>126981.61666666665</v>
      </c>
      <c r="F304" s="36">
        <v>126517.78333333333</v>
      </c>
      <c r="G304" s="36">
        <v>125733.61666666665</v>
      </c>
      <c r="H304" s="36">
        <v>128229.61666666665</v>
      </c>
      <c r="I304" s="36">
        <v>129013.78333333334</v>
      </c>
      <c r="J304" s="36">
        <v>129477.61666666665</v>
      </c>
      <c r="K304" s="31">
        <v>128549.95</v>
      </c>
      <c r="L304" s="31">
        <v>127301.95</v>
      </c>
      <c r="M304" s="31">
        <v>6.132E-2</v>
      </c>
      <c r="N304" s="1"/>
      <c r="O304" s="1"/>
    </row>
    <row r="305" spans="1:15" ht="12.75" customHeight="1">
      <c r="A305" s="33">
        <v>296</v>
      </c>
      <c r="B305" s="53" t="s">
        <v>441</v>
      </c>
      <c r="C305" s="31">
        <v>1857.35</v>
      </c>
      <c r="D305" s="36">
        <v>1867.1166666666668</v>
      </c>
      <c r="E305" s="36">
        <v>1836.2333333333336</v>
      </c>
      <c r="F305" s="36">
        <v>1815.1166666666668</v>
      </c>
      <c r="G305" s="36">
        <v>1784.2333333333336</v>
      </c>
      <c r="H305" s="36">
        <v>1888.2333333333336</v>
      </c>
      <c r="I305" s="36">
        <v>1919.1166666666668</v>
      </c>
      <c r="J305" s="36">
        <v>1940.2333333333336</v>
      </c>
      <c r="K305" s="31">
        <v>1898</v>
      </c>
      <c r="L305" s="31">
        <v>1846</v>
      </c>
      <c r="M305" s="31">
        <v>2.2703899999999999</v>
      </c>
      <c r="N305" s="1"/>
      <c r="O305" s="1"/>
    </row>
    <row r="306" spans="1:15" ht="12.75" customHeight="1">
      <c r="A306" s="33">
        <v>297</v>
      </c>
      <c r="B306" s="53" t="s">
        <v>442</v>
      </c>
      <c r="C306" s="31">
        <v>1189.45</v>
      </c>
      <c r="D306" s="36">
        <v>1179.4833333333333</v>
      </c>
      <c r="E306" s="36">
        <v>1153.9666666666667</v>
      </c>
      <c r="F306" s="36">
        <v>1118.4833333333333</v>
      </c>
      <c r="G306" s="36">
        <v>1092.9666666666667</v>
      </c>
      <c r="H306" s="36">
        <v>1214.9666666666667</v>
      </c>
      <c r="I306" s="36">
        <v>1240.4833333333336</v>
      </c>
      <c r="J306" s="36">
        <v>1275.9666666666667</v>
      </c>
      <c r="K306" s="31">
        <v>1205</v>
      </c>
      <c r="L306" s="31">
        <v>1144</v>
      </c>
      <c r="M306" s="31">
        <v>9.0024599999999992</v>
      </c>
      <c r="N306" s="1"/>
      <c r="O306" s="1"/>
    </row>
    <row r="307" spans="1:15" ht="12.75" customHeight="1">
      <c r="A307" s="33">
        <v>298</v>
      </c>
      <c r="B307" s="53" t="s">
        <v>177</v>
      </c>
      <c r="C307" s="31">
        <v>1285.0999999999999</v>
      </c>
      <c r="D307" s="36">
        <v>1298.1000000000001</v>
      </c>
      <c r="E307" s="36">
        <v>1267.0000000000002</v>
      </c>
      <c r="F307" s="36">
        <v>1248.9000000000001</v>
      </c>
      <c r="G307" s="36">
        <v>1217.8000000000002</v>
      </c>
      <c r="H307" s="36">
        <v>1316.2000000000003</v>
      </c>
      <c r="I307" s="36">
        <v>1347.3000000000002</v>
      </c>
      <c r="J307" s="36">
        <v>1365.4000000000003</v>
      </c>
      <c r="K307" s="31">
        <v>1329.2</v>
      </c>
      <c r="L307" s="31">
        <v>1280</v>
      </c>
      <c r="M307" s="31">
        <v>3.0586199999999999</v>
      </c>
      <c r="N307" s="1"/>
      <c r="O307" s="1"/>
    </row>
    <row r="308" spans="1:15" ht="12.75" customHeight="1">
      <c r="A308" s="33">
        <v>299</v>
      </c>
      <c r="B308" s="53" t="s">
        <v>169</v>
      </c>
      <c r="C308" s="31">
        <v>266.89999999999998</v>
      </c>
      <c r="D308" s="36">
        <v>265.73333333333335</v>
      </c>
      <c r="E308" s="36">
        <v>263.7166666666667</v>
      </c>
      <c r="F308" s="36">
        <v>260.53333333333336</v>
      </c>
      <c r="G308" s="36">
        <v>258.51666666666671</v>
      </c>
      <c r="H308" s="36">
        <v>268.91666666666669</v>
      </c>
      <c r="I308" s="36">
        <v>270.93333333333334</v>
      </c>
      <c r="J308" s="36">
        <v>274.11666666666667</v>
      </c>
      <c r="K308" s="31">
        <v>267.75</v>
      </c>
      <c r="L308" s="31">
        <v>262.55</v>
      </c>
      <c r="M308" s="31">
        <v>45.090130000000002</v>
      </c>
      <c r="N308" s="1"/>
      <c r="O308" s="1"/>
    </row>
    <row r="309" spans="1:15" ht="12.75" customHeight="1">
      <c r="A309" s="33">
        <v>300</v>
      </c>
      <c r="B309" s="53" t="s">
        <v>168</v>
      </c>
      <c r="C309" s="31">
        <v>2302.3000000000002</v>
      </c>
      <c r="D309" s="36">
        <v>2291.8166666666671</v>
      </c>
      <c r="E309" s="36">
        <v>2266.483333333334</v>
      </c>
      <c r="F309" s="36">
        <v>2230.666666666667</v>
      </c>
      <c r="G309" s="36">
        <v>2205.3333333333339</v>
      </c>
      <c r="H309" s="36">
        <v>2327.6333333333341</v>
      </c>
      <c r="I309" s="36">
        <v>2352.9666666666672</v>
      </c>
      <c r="J309" s="36">
        <v>2388.7833333333342</v>
      </c>
      <c r="K309" s="31">
        <v>2317.15</v>
      </c>
      <c r="L309" s="31">
        <v>2256</v>
      </c>
      <c r="M309" s="31">
        <v>25.690840000000001</v>
      </c>
      <c r="N309" s="1"/>
      <c r="O309" s="1"/>
    </row>
    <row r="310" spans="1:15" ht="12.75" customHeight="1">
      <c r="A310" s="33">
        <v>301</v>
      </c>
      <c r="B310" s="53" t="s">
        <v>443</v>
      </c>
      <c r="C310" s="31">
        <v>403.5</v>
      </c>
      <c r="D310" s="36">
        <v>405.73333333333335</v>
      </c>
      <c r="E310" s="36">
        <v>400.26666666666671</v>
      </c>
      <c r="F310" s="36">
        <v>397.03333333333336</v>
      </c>
      <c r="G310" s="36">
        <v>391.56666666666672</v>
      </c>
      <c r="H310" s="36">
        <v>408.9666666666667</v>
      </c>
      <c r="I310" s="36">
        <v>414.43333333333339</v>
      </c>
      <c r="J310" s="36">
        <v>417.66666666666669</v>
      </c>
      <c r="K310" s="31">
        <v>411.2</v>
      </c>
      <c r="L310" s="31">
        <v>402.5</v>
      </c>
      <c r="M310" s="31">
        <v>0.58957999999999999</v>
      </c>
      <c r="N310" s="1"/>
      <c r="O310" s="1"/>
    </row>
    <row r="311" spans="1:15" ht="12.75" customHeight="1">
      <c r="A311" s="33">
        <v>302</v>
      </c>
      <c r="B311" s="53" t="s">
        <v>444</v>
      </c>
      <c r="C311" s="31">
        <v>609</v>
      </c>
      <c r="D311" s="36">
        <v>611.80000000000007</v>
      </c>
      <c r="E311" s="36">
        <v>602.65000000000009</v>
      </c>
      <c r="F311" s="36">
        <v>596.30000000000007</v>
      </c>
      <c r="G311" s="36">
        <v>587.15000000000009</v>
      </c>
      <c r="H311" s="36">
        <v>618.15000000000009</v>
      </c>
      <c r="I311" s="36">
        <v>627.29999999999995</v>
      </c>
      <c r="J311" s="36">
        <v>633.65000000000009</v>
      </c>
      <c r="K311" s="31">
        <v>620.95000000000005</v>
      </c>
      <c r="L311" s="31">
        <v>605.45000000000005</v>
      </c>
      <c r="M311" s="31">
        <v>1.4536899999999999</v>
      </c>
      <c r="N311" s="1"/>
      <c r="O311" s="1"/>
    </row>
    <row r="312" spans="1:15" ht="12.75" customHeight="1">
      <c r="A312" s="33">
        <v>303</v>
      </c>
      <c r="B312" s="53" t="s">
        <v>170</v>
      </c>
      <c r="C312" s="31">
        <v>179.55</v>
      </c>
      <c r="D312" s="36">
        <v>179.18333333333331</v>
      </c>
      <c r="E312" s="36">
        <v>176.86666666666662</v>
      </c>
      <c r="F312" s="36">
        <v>174.18333333333331</v>
      </c>
      <c r="G312" s="36">
        <v>171.86666666666662</v>
      </c>
      <c r="H312" s="36">
        <v>181.86666666666662</v>
      </c>
      <c r="I312" s="36">
        <v>184.18333333333328</v>
      </c>
      <c r="J312" s="36">
        <v>186.86666666666662</v>
      </c>
      <c r="K312" s="31">
        <v>181.5</v>
      </c>
      <c r="L312" s="31">
        <v>176.5</v>
      </c>
      <c r="M312" s="31">
        <v>66.219679999999997</v>
      </c>
      <c r="N312" s="1"/>
      <c r="O312" s="1"/>
    </row>
    <row r="313" spans="1:15" ht="12.75" customHeight="1">
      <c r="A313" s="33">
        <v>304</v>
      </c>
      <c r="B313" s="53" t="s">
        <v>445</v>
      </c>
      <c r="C313" s="31">
        <v>210.45</v>
      </c>
      <c r="D313" s="36">
        <v>211.25</v>
      </c>
      <c r="E313" s="36">
        <v>208.85</v>
      </c>
      <c r="F313" s="36">
        <v>207.25</v>
      </c>
      <c r="G313" s="36">
        <v>204.85</v>
      </c>
      <c r="H313" s="36">
        <v>212.85</v>
      </c>
      <c r="I313" s="36">
        <v>215.24999999999997</v>
      </c>
      <c r="J313" s="36">
        <v>216.85</v>
      </c>
      <c r="K313" s="31">
        <v>213.65</v>
      </c>
      <c r="L313" s="31">
        <v>209.65</v>
      </c>
      <c r="M313" s="31">
        <v>35.90719</v>
      </c>
      <c r="N313" s="1"/>
      <c r="O313" s="1"/>
    </row>
    <row r="314" spans="1:15" ht="12.75" customHeight="1">
      <c r="A314" s="33">
        <v>305</v>
      </c>
      <c r="B314" s="53" t="s">
        <v>834</v>
      </c>
      <c r="C314" s="31">
        <v>2190.75</v>
      </c>
      <c r="D314" s="36">
        <v>2218</v>
      </c>
      <c r="E314" s="36">
        <v>2153</v>
      </c>
      <c r="F314" s="36">
        <v>2115.25</v>
      </c>
      <c r="G314" s="36">
        <v>2050.25</v>
      </c>
      <c r="H314" s="36">
        <v>2255.75</v>
      </c>
      <c r="I314" s="36">
        <v>2320.75</v>
      </c>
      <c r="J314" s="36">
        <v>2358.5</v>
      </c>
      <c r="K314" s="31">
        <v>2283</v>
      </c>
      <c r="L314" s="31">
        <v>2180.25</v>
      </c>
      <c r="M314" s="31">
        <v>8.4911700000000003</v>
      </c>
      <c r="N314" s="1"/>
      <c r="O314" s="1"/>
    </row>
    <row r="315" spans="1:15" ht="12.75" customHeight="1">
      <c r="A315" s="33">
        <v>306</v>
      </c>
      <c r="B315" s="53" t="s">
        <v>171</v>
      </c>
      <c r="C315" s="31">
        <v>591.6</v>
      </c>
      <c r="D315" s="36">
        <v>593.63333333333333</v>
      </c>
      <c r="E315" s="36">
        <v>584.11666666666667</v>
      </c>
      <c r="F315" s="36">
        <v>576.63333333333333</v>
      </c>
      <c r="G315" s="36">
        <v>567.11666666666667</v>
      </c>
      <c r="H315" s="36">
        <v>601.11666666666667</v>
      </c>
      <c r="I315" s="36">
        <v>610.63333333333333</v>
      </c>
      <c r="J315" s="36">
        <v>618.11666666666667</v>
      </c>
      <c r="K315" s="31">
        <v>603.15</v>
      </c>
      <c r="L315" s="31">
        <v>586.15</v>
      </c>
      <c r="M315" s="31">
        <v>12.57277</v>
      </c>
      <c r="N315" s="1"/>
      <c r="O315" s="1"/>
    </row>
    <row r="316" spans="1:15" ht="12.75" customHeight="1">
      <c r="A316" s="33">
        <v>307</v>
      </c>
      <c r="B316" s="53" t="s">
        <v>172</v>
      </c>
      <c r="C316" s="31">
        <v>12767.3</v>
      </c>
      <c r="D316" s="36">
        <v>12779.9</v>
      </c>
      <c r="E316" s="36">
        <v>12687.4</v>
      </c>
      <c r="F316" s="36">
        <v>12607.5</v>
      </c>
      <c r="G316" s="36">
        <v>12515</v>
      </c>
      <c r="H316" s="36">
        <v>12859.8</v>
      </c>
      <c r="I316" s="36">
        <v>12952.3</v>
      </c>
      <c r="J316" s="36">
        <v>13032.199999999999</v>
      </c>
      <c r="K316" s="31">
        <v>12872.4</v>
      </c>
      <c r="L316" s="31">
        <v>12700</v>
      </c>
      <c r="M316" s="31">
        <v>2.3203</v>
      </c>
      <c r="N316" s="1"/>
      <c r="O316" s="1"/>
    </row>
    <row r="317" spans="1:15" ht="12.75" customHeight="1">
      <c r="A317" s="33">
        <v>308</v>
      </c>
      <c r="B317" s="53" t="s">
        <v>446</v>
      </c>
      <c r="C317" s="31">
        <v>2413.5500000000002</v>
      </c>
      <c r="D317" s="36">
        <v>2394.35</v>
      </c>
      <c r="E317" s="36">
        <v>2349.1999999999998</v>
      </c>
      <c r="F317" s="36">
        <v>2284.85</v>
      </c>
      <c r="G317" s="36">
        <v>2239.6999999999998</v>
      </c>
      <c r="H317" s="36">
        <v>2458.6999999999998</v>
      </c>
      <c r="I317" s="36">
        <v>2503.8500000000004</v>
      </c>
      <c r="J317" s="36">
        <v>2568.1999999999998</v>
      </c>
      <c r="K317" s="31">
        <v>2439.5</v>
      </c>
      <c r="L317" s="31">
        <v>2330</v>
      </c>
      <c r="M317" s="31">
        <v>1.31735</v>
      </c>
      <c r="N317" s="1"/>
      <c r="O317" s="1"/>
    </row>
    <row r="318" spans="1:15" ht="12.75" customHeight="1">
      <c r="A318" s="33">
        <v>309</v>
      </c>
      <c r="B318" s="53" t="s">
        <v>176</v>
      </c>
      <c r="C318" s="31">
        <v>1000.5</v>
      </c>
      <c r="D318" s="36">
        <v>993.73333333333323</v>
      </c>
      <c r="E318" s="36">
        <v>984.76666666666642</v>
      </c>
      <c r="F318" s="36">
        <v>969.03333333333319</v>
      </c>
      <c r="G318" s="36">
        <v>960.06666666666638</v>
      </c>
      <c r="H318" s="36">
        <v>1009.4666666666665</v>
      </c>
      <c r="I318" s="36">
        <v>1018.4333333333334</v>
      </c>
      <c r="J318" s="36">
        <v>1034.1666666666665</v>
      </c>
      <c r="K318" s="31">
        <v>1002.7</v>
      </c>
      <c r="L318" s="31">
        <v>978</v>
      </c>
      <c r="M318" s="31">
        <v>9.4218100000000007</v>
      </c>
      <c r="N318" s="1"/>
      <c r="O318" s="1"/>
    </row>
    <row r="319" spans="1:15" ht="12.75" customHeight="1">
      <c r="A319" s="33">
        <v>310</v>
      </c>
      <c r="B319" s="53" t="s">
        <v>283</v>
      </c>
      <c r="C319" s="31">
        <v>829.5</v>
      </c>
      <c r="D319" s="36">
        <v>828.51666666666677</v>
      </c>
      <c r="E319" s="36">
        <v>815.23333333333358</v>
      </c>
      <c r="F319" s="36">
        <v>800.96666666666681</v>
      </c>
      <c r="G319" s="36">
        <v>787.68333333333362</v>
      </c>
      <c r="H319" s="36">
        <v>842.78333333333353</v>
      </c>
      <c r="I319" s="36">
        <v>856.06666666666661</v>
      </c>
      <c r="J319" s="36">
        <v>870.33333333333348</v>
      </c>
      <c r="K319" s="31">
        <v>841.8</v>
      </c>
      <c r="L319" s="31">
        <v>814.25</v>
      </c>
      <c r="M319" s="31">
        <v>12.09042</v>
      </c>
      <c r="N319" s="1"/>
      <c r="O319" s="1"/>
    </row>
    <row r="320" spans="1:15" ht="12.75" customHeight="1">
      <c r="A320" s="33">
        <v>311</v>
      </c>
      <c r="B320" s="53" t="s">
        <v>447</v>
      </c>
      <c r="C320" s="31">
        <v>2392.1</v>
      </c>
      <c r="D320" s="36">
        <v>2369.7000000000003</v>
      </c>
      <c r="E320" s="36">
        <v>2327.4000000000005</v>
      </c>
      <c r="F320" s="36">
        <v>2262.7000000000003</v>
      </c>
      <c r="G320" s="36">
        <v>2220.4000000000005</v>
      </c>
      <c r="H320" s="36">
        <v>2434.4000000000005</v>
      </c>
      <c r="I320" s="36">
        <v>2476.7000000000007</v>
      </c>
      <c r="J320" s="36">
        <v>2541.4000000000005</v>
      </c>
      <c r="K320" s="31">
        <v>2412</v>
      </c>
      <c r="L320" s="31">
        <v>2305</v>
      </c>
      <c r="M320" s="31">
        <v>25.437729999999998</v>
      </c>
      <c r="N320" s="1"/>
      <c r="O320" s="1"/>
    </row>
    <row r="321" spans="1:15" ht="12.75" customHeight="1">
      <c r="A321" s="33">
        <v>312</v>
      </c>
      <c r="B321" s="53" t="s">
        <v>448</v>
      </c>
      <c r="C321" s="31">
        <v>704.35</v>
      </c>
      <c r="D321" s="36">
        <v>706.86666666666679</v>
      </c>
      <c r="E321" s="36">
        <v>695.68333333333362</v>
      </c>
      <c r="F321" s="36">
        <v>687.01666666666688</v>
      </c>
      <c r="G321" s="36">
        <v>675.83333333333371</v>
      </c>
      <c r="H321" s="36">
        <v>715.53333333333353</v>
      </c>
      <c r="I321" s="36">
        <v>726.7166666666667</v>
      </c>
      <c r="J321" s="36">
        <v>735.38333333333344</v>
      </c>
      <c r="K321" s="31">
        <v>718.05</v>
      </c>
      <c r="L321" s="31">
        <v>698.2</v>
      </c>
      <c r="M321" s="31">
        <v>0.78303</v>
      </c>
      <c r="N321" s="1"/>
      <c r="O321" s="1"/>
    </row>
    <row r="322" spans="1:15" ht="12.75" customHeight="1">
      <c r="A322" s="33">
        <v>313</v>
      </c>
      <c r="B322" s="53" t="s">
        <v>449</v>
      </c>
      <c r="C322" s="31">
        <v>1107.4000000000001</v>
      </c>
      <c r="D322" s="36">
        <v>1097.1499999999999</v>
      </c>
      <c r="E322" s="36">
        <v>1082.2999999999997</v>
      </c>
      <c r="F322" s="36">
        <v>1057.1999999999998</v>
      </c>
      <c r="G322" s="36">
        <v>1042.3499999999997</v>
      </c>
      <c r="H322" s="36">
        <v>1122.2499999999998</v>
      </c>
      <c r="I322" s="36">
        <v>1137.0999999999997</v>
      </c>
      <c r="J322" s="36">
        <v>1162.1999999999998</v>
      </c>
      <c r="K322" s="31">
        <v>1112</v>
      </c>
      <c r="L322" s="31">
        <v>1072.05</v>
      </c>
      <c r="M322" s="31">
        <v>0.98416999999999999</v>
      </c>
      <c r="N322" s="1"/>
      <c r="O322" s="1"/>
    </row>
    <row r="323" spans="1:15" ht="12.75" customHeight="1">
      <c r="A323" s="33">
        <v>314</v>
      </c>
      <c r="B323" s="53" t="s">
        <v>175</v>
      </c>
      <c r="C323" s="31">
        <v>1850.25</v>
      </c>
      <c r="D323" s="36">
        <v>1838.4666666666665</v>
      </c>
      <c r="E323" s="36">
        <v>1816.833333333333</v>
      </c>
      <c r="F323" s="36">
        <v>1783.4166666666665</v>
      </c>
      <c r="G323" s="36">
        <v>1761.7833333333331</v>
      </c>
      <c r="H323" s="36">
        <v>1871.883333333333</v>
      </c>
      <c r="I323" s="36">
        <v>1893.5166666666667</v>
      </c>
      <c r="J323" s="36">
        <v>1926.9333333333329</v>
      </c>
      <c r="K323" s="31">
        <v>1860.1</v>
      </c>
      <c r="L323" s="31">
        <v>1805.05</v>
      </c>
      <c r="M323" s="31">
        <v>1.87622</v>
      </c>
      <c r="N323" s="1"/>
      <c r="O323" s="1"/>
    </row>
    <row r="324" spans="1:15" ht="12.75" customHeight="1">
      <c r="A324" s="33">
        <v>315</v>
      </c>
      <c r="B324" s="53" t="s">
        <v>833</v>
      </c>
      <c r="C324" s="31">
        <v>418.25</v>
      </c>
      <c r="D324" s="36">
        <v>422.56666666666666</v>
      </c>
      <c r="E324" s="36">
        <v>412.68333333333334</v>
      </c>
      <c r="F324" s="36">
        <v>407.11666666666667</v>
      </c>
      <c r="G324" s="36">
        <v>397.23333333333335</v>
      </c>
      <c r="H324" s="36">
        <v>428.13333333333333</v>
      </c>
      <c r="I324" s="36">
        <v>438.01666666666665</v>
      </c>
      <c r="J324" s="36">
        <v>443.58333333333331</v>
      </c>
      <c r="K324" s="31">
        <v>432.45</v>
      </c>
      <c r="L324" s="31">
        <v>417</v>
      </c>
      <c r="M324" s="31">
        <v>4.5275299999999996</v>
      </c>
      <c r="N324" s="1"/>
      <c r="O324" s="1"/>
    </row>
    <row r="325" spans="1:15" ht="12.75" customHeight="1">
      <c r="A325" s="33">
        <v>316</v>
      </c>
      <c r="B325" s="53" t="s">
        <v>284</v>
      </c>
      <c r="C325" s="31">
        <v>68.650000000000006</v>
      </c>
      <c r="D325" s="36">
        <v>68.63333333333334</v>
      </c>
      <c r="E325" s="36">
        <v>68.116666666666674</v>
      </c>
      <c r="F325" s="36">
        <v>67.583333333333329</v>
      </c>
      <c r="G325" s="36">
        <v>67.066666666666663</v>
      </c>
      <c r="H325" s="36">
        <v>69.166666666666686</v>
      </c>
      <c r="I325" s="36">
        <v>69.683333333333366</v>
      </c>
      <c r="J325" s="36">
        <v>70.216666666666697</v>
      </c>
      <c r="K325" s="31">
        <v>69.150000000000006</v>
      </c>
      <c r="L325" s="31">
        <v>68.099999999999994</v>
      </c>
      <c r="M325" s="31">
        <v>27.694019999999998</v>
      </c>
      <c r="N325" s="1"/>
      <c r="O325" s="1"/>
    </row>
    <row r="326" spans="1:15" ht="12.75" customHeight="1">
      <c r="A326" s="33">
        <v>317</v>
      </c>
      <c r="B326" s="53" t="s">
        <v>450</v>
      </c>
      <c r="C326" s="31">
        <v>2285.3000000000002</v>
      </c>
      <c r="D326" s="36">
        <v>2275.7666666666669</v>
      </c>
      <c r="E326" s="36">
        <v>2254.5333333333338</v>
      </c>
      <c r="F326" s="36">
        <v>2223.7666666666669</v>
      </c>
      <c r="G326" s="36">
        <v>2202.5333333333338</v>
      </c>
      <c r="H326" s="36">
        <v>2306.5333333333338</v>
      </c>
      <c r="I326" s="36">
        <v>2327.7666666666664</v>
      </c>
      <c r="J326" s="36">
        <v>2358.5333333333338</v>
      </c>
      <c r="K326" s="31">
        <v>2297</v>
      </c>
      <c r="L326" s="31">
        <v>2245</v>
      </c>
      <c r="M326" s="31">
        <v>1.9713499999999999</v>
      </c>
      <c r="N326" s="1"/>
      <c r="O326" s="1"/>
    </row>
    <row r="327" spans="1:15" ht="12.75" customHeight="1">
      <c r="A327" s="33">
        <v>318</v>
      </c>
      <c r="B327" s="53" t="s">
        <v>179</v>
      </c>
      <c r="C327" s="31">
        <v>2274.35</v>
      </c>
      <c r="D327" s="36">
        <v>2289.1333333333337</v>
      </c>
      <c r="E327" s="36">
        <v>2255.2666666666673</v>
      </c>
      <c r="F327" s="36">
        <v>2236.1833333333338</v>
      </c>
      <c r="G327" s="36">
        <v>2202.3166666666675</v>
      </c>
      <c r="H327" s="36">
        <v>2308.2166666666672</v>
      </c>
      <c r="I327" s="36">
        <v>2342.083333333333</v>
      </c>
      <c r="J327" s="36">
        <v>2361.166666666667</v>
      </c>
      <c r="K327" s="31">
        <v>2323</v>
      </c>
      <c r="L327" s="31">
        <v>2270.0500000000002</v>
      </c>
      <c r="M327" s="31">
        <v>2.9904500000000001</v>
      </c>
      <c r="N327" s="1"/>
      <c r="O327" s="1"/>
    </row>
    <row r="328" spans="1:15" ht="12.75" customHeight="1">
      <c r="A328" s="33">
        <v>319</v>
      </c>
      <c r="B328" s="53" t="s">
        <v>174</v>
      </c>
      <c r="C328" s="31">
        <v>3900.45</v>
      </c>
      <c r="D328" s="36">
        <v>3912.0833333333335</v>
      </c>
      <c r="E328" s="36">
        <v>3860.3666666666668</v>
      </c>
      <c r="F328" s="36">
        <v>3820.2833333333333</v>
      </c>
      <c r="G328" s="36">
        <v>3768.5666666666666</v>
      </c>
      <c r="H328" s="36">
        <v>3952.166666666667</v>
      </c>
      <c r="I328" s="36">
        <v>4003.8833333333332</v>
      </c>
      <c r="J328" s="36">
        <v>4043.9666666666672</v>
      </c>
      <c r="K328" s="31">
        <v>3963.8</v>
      </c>
      <c r="L328" s="31">
        <v>3872</v>
      </c>
      <c r="M328" s="31">
        <v>3.7334999999999998</v>
      </c>
      <c r="N328" s="1"/>
      <c r="O328" s="1"/>
    </row>
    <row r="329" spans="1:15" ht="12.75" customHeight="1">
      <c r="A329" s="33">
        <v>320</v>
      </c>
      <c r="B329" s="53" t="s">
        <v>181</v>
      </c>
      <c r="C329" s="31">
        <v>1671.5</v>
      </c>
      <c r="D329" s="36">
        <v>1674.5666666666666</v>
      </c>
      <c r="E329" s="36">
        <v>1659.4333333333332</v>
      </c>
      <c r="F329" s="36">
        <v>1647.3666666666666</v>
      </c>
      <c r="G329" s="36">
        <v>1632.2333333333331</v>
      </c>
      <c r="H329" s="36">
        <v>1686.6333333333332</v>
      </c>
      <c r="I329" s="36">
        <v>1701.7666666666664</v>
      </c>
      <c r="J329" s="36">
        <v>1713.8333333333333</v>
      </c>
      <c r="K329" s="31">
        <v>1689.7</v>
      </c>
      <c r="L329" s="31">
        <v>1662.5</v>
      </c>
      <c r="M329" s="31">
        <v>3.6154700000000002</v>
      </c>
      <c r="N329" s="1"/>
      <c r="O329" s="1"/>
    </row>
    <row r="330" spans="1:15" ht="12.75" customHeight="1">
      <c r="A330" s="33">
        <v>321</v>
      </c>
      <c r="B330" s="53" t="s">
        <v>451</v>
      </c>
      <c r="C330" s="31">
        <v>982.9</v>
      </c>
      <c r="D330" s="36">
        <v>985.38333333333333</v>
      </c>
      <c r="E330" s="36">
        <v>977.76666666666665</v>
      </c>
      <c r="F330" s="36">
        <v>972.63333333333333</v>
      </c>
      <c r="G330" s="36">
        <v>965.01666666666665</v>
      </c>
      <c r="H330" s="36">
        <v>990.51666666666665</v>
      </c>
      <c r="I330" s="36">
        <v>998.13333333333321</v>
      </c>
      <c r="J330" s="36">
        <v>1003.2666666666667</v>
      </c>
      <c r="K330" s="31">
        <v>993</v>
      </c>
      <c r="L330" s="31">
        <v>980.25</v>
      </c>
      <c r="M330" s="31">
        <v>2.70424</v>
      </c>
      <c r="N330" s="1"/>
      <c r="O330" s="1"/>
    </row>
    <row r="331" spans="1:15" ht="12.75" customHeight="1">
      <c r="A331" s="33">
        <v>322</v>
      </c>
      <c r="B331" s="53" t="s">
        <v>452</v>
      </c>
      <c r="C331" s="31">
        <v>135.1</v>
      </c>
      <c r="D331" s="36">
        <v>135.93333333333331</v>
      </c>
      <c r="E331" s="36">
        <v>134.01666666666662</v>
      </c>
      <c r="F331" s="36">
        <v>132.93333333333331</v>
      </c>
      <c r="G331" s="36">
        <v>131.01666666666662</v>
      </c>
      <c r="H331" s="36">
        <v>137.01666666666662</v>
      </c>
      <c r="I331" s="36">
        <v>138.93333333333331</v>
      </c>
      <c r="J331" s="36">
        <v>140.01666666666662</v>
      </c>
      <c r="K331" s="31">
        <v>137.85</v>
      </c>
      <c r="L331" s="31">
        <v>134.85</v>
      </c>
      <c r="M331" s="31">
        <v>68.829419999999999</v>
      </c>
      <c r="N331" s="1"/>
      <c r="O331" s="1"/>
    </row>
    <row r="332" spans="1:15" ht="12.75" customHeight="1">
      <c r="A332" s="33">
        <v>323</v>
      </c>
      <c r="B332" s="53" t="s">
        <v>453</v>
      </c>
      <c r="C332" s="31">
        <v>251.4</v>
      </c>
      <c r="D332" s="36">
        <v>253.03333333333333</v>
      </c>
      <c r="E332" s="36">
        <v>248.46666666666664</v>
      </c>
      <c r="F332" s="36">
        <v>245.5333333333333</v>
      </c>
      <c r="G332" s="36">
        <v>240.96666666666661</v>
      </c>
      <c r="H332" s="36">
        <v>255.96666666666667</v>
      </c>
      <c r="I332" s="36">
        <v>260.5333333333333</v>
      </c>
      <c r="J332" s="36">
        <v>263.4666666666667</v>
      </c>
      <c r="K332" s="31">
        <v>257.60000000000002</v>
      </c>
      <c r="L332" s="31">
        <v>250.1</v>
      </c>
      <c r="M332" s="31">
        <v>40.497839999999997</v>
      </c>
      <c r="N332" s="1"/>
      <c r="O332" s="1"/>
    </row>
    <row r="333" spans="1:15" ht="12.75" customHeight="1">
      <c r="A333" s="33">
        <v>324</v>
      </c>
      <c r="B333" s="53" t="s">
        <v>454</v>
      </c>
      <c r="C333" s="31">
        <v>97.4</v>
      </c>
      <c r="D333" s="36">
        <v>98.216666666666654</v>
      </c>
      <c r="E333" s="36">
        <v>96.033333333333303</v>
      </c>
      <c r="F333" s="36">
        <v>94.666666666666643</v>
      </c>
      <c r="G333" s="36">
        <v>92.483333333333292</v>
      </c>
      <c r="H333" s="36">
        <v>99.583333333333314</v>
      </c>
      <c r="I333" s="36">
        <v>101.76666666666668</v>
      </c>
      <c r="J333" s="36">
        <v>103.13333333333333</v>
      </c>
      <c r="K333" s="31">
        <v>100.4</v>
      </c>
      <c r="L333" s="31">
        <v>96.85</v>
      </c>
      <c r="M333" s="31">
        <v>841.17827</v>
      </c>
      <c r="N333" s="1"/>
      <c r="O333" s="1"/>
    </row>
    <row r="334" spans="1:15" ht="12.75" customHeight="1">
      <c r="A334" s="33">
        <v>325</v>
      </c>
      <c r="B334" s="53" t="s">
        <v>455</v>
      </c>
      <c r="C334" s="31">
        <v>229.55</v>
      </c>
      <c r="D334" s="36">
        <v>228.75</v>
      </c>
      <c r="E334" s="36">
        <v>225.5</v>
      </c>
      <c r="F334" s="36">
        <v>221.45</v>
      </c>
      <c r="G334" s="36">
        <v>218.2</v>
      </c>
      <c r="H334" s="36">
        <v>232.8</v>
      </c>
      <c r="I334" s="36">
        <v>236.05</v>
      </c>
      <c r="J334" s="36">
        <v>240.10000000000002</v>
      </c>
      <c r="K334" s="31">
        <v>232</v>
      </c>
      <c r="L334" s="31">
        <v>224.7</v>
      </c>
      <c r="M334" s="31">
        <v>47.343859999999999</v>
      </c>
      <c r="N334" s="1"/>
      <c r="O334" s="1"/>
    </row>
    <row r="335" spans="1:15" ht="12.75" customHeight="1">
      <c r="A335" s="33">
        <v>326</v>
      </c>
      <c r="B335" s="53" t="s">
        <v>186</v>
      </c>
      <c r="C335" s="31">
        <v>267.3</v>
      </c>
      <c r="D335" s="36">
        <v>267.31666666666666</v>
      </c>
      <c r="E335" s="36">
        <v>265.18333333333334</v>
      </c>
      <c r="F335" s="36">
        <v>263.06666666666666</v>
      </c>
      <c r="G335" s="36">
        <v>260.93333333333334</v>
      </c>
      <c r="H335" s="36">
        <v>269.43333333333334</v>
      </c>
      <c r="I335" s="36">
        <v>271.56666666666666</v>
      </c>
      <c r="J335" s="36">
        <v>273.68333333333334</v>
      </c>
      <c r="K335" s="31">
        <v>269.45</v>
      </c>
      <c r="L335" s="31">
        <v>265.2</v>
      </c>
      <c r="M335" s="31">
        <v>85.773480000000006</v>
      </c>
      <c r="N335" s="1"/>
      <c r="O335" s="1"/>
    </row>
    <row r="336" spans="1:15" ht="12.75" customHeight="1">
      <c r="A336" s="33">
        <v>327</v>
      </c>
      <c r="B336" s="53" t="s">
        <v>831</v>
      </c>
      <c r="C336" s="31">
        <v>62.55</v>
      </c>
      <c r="D336" s="36">
        <v>62.833333333333336</v>
      </c>
      <c r="E336" s="36">
        <v>61.916666666666671</v>
      </c>
      <c r="F336" s="36">
        <v>61.283333333333339</v>
      </c>
      <c r="G336" s="36">
        <v>60.366666666666674</v>
      </c>
      <c r="H336" s="36">
        <v>63.466666666666669</v>
      </c>
      <c r="I336" s="36">
        <v>64.38333333333334</v>
      </c>
      <c r="J336" s="36">
        <v>65.016666666666666</v>
      </c>
      <c r="K336" s="31">
        <v>63.75</v>
      </c>
      <c r="L336" s="31">
        <v>62.2</v>
      </c>
      <c r="M336" s="31">
        <v>77.059809999999999</v>
      </c>
      <c r="N336" s="1"/>
      <c r="O336" s="1"/>
    </row>
    <row r="337" spans="1:15" ht="12.75" customHeight="1">
      <c r="A337" s="33">
        <v>328</v>
      </c>
      <c r="B337" s="53" t="s">
        <v>188</v>
      </c>
      <c r="C337" s="31">
        <v>361.35</v>
      </c>
      <c r="D337" s="36">
        <v>360.5</v>
      </c>
      <c r="E337" s="36">
        <v>357.5</v>
      </c>
      <c r="F337" s="36">
        <v>353.65</v>
      </c>
      <c r="G337" s="36">
        <v>350.65</v>
      </c>
      <c r="H337" s="36">
        <v>364.35</v>
      </c>
      <c r="I337" s="36">
        <v>367.35</v>
      </c>
      <c r="J337" s="36">
        <v>371.20000000000005</v>
      </c>
      <c r="K337" s="31">
        <v>363.5</v>
      </c>
      <c r="L337" s="31">
        <v>356.65</v>
      </c>
      <c r="M337" s="31">
        <v>85.381829999999994</v>
      </c>
      <c r="N337" s="1"/>
      <c r="O337" s="1"/>
    </row>
    <row r="338" spans="1:15" ht="12.75" customHeight="1">
      <c r="A338" s="33">
        <v>329</v>
      </c>
      <c r="B338" s="53" t="s">
        <v>457</v>
      </c>
      <c r="C338" s="31">
        <v>1252.25</v>
      </c>
      <c r="D338" s="36">
        <v>1256.5</v>
      </c>
      <c r="E338" s="36">
        <v>1243.75</v>
      </c>
      <c r="F338" s="36">
        <v>1235.25</v>
      </c>
      <c r="G338" s="36">
        <v>1222.5</v>
      </c>
      <c r="H338" s="36">
        <v>1265</v>
      </c>
      <c r="I338" s="36">
        <v>1277.75</v>
      </c>
      <c r="J338" s="36">
        <v>1286.25</v>
      </c>
      <c r="K338" s="31">
        <v>1269.25</v>
      </c>
      <c r="L338" s="31">
        <v>1248</v>
      </c>
      <c r="M338" s="31">
        <v>1.18174</v>
      </c>
      <c r="N338" s="1"/>
      <c r="O338" s="1"/>
    </row>
    <row r="339" spans="1:15" ht="12.75" customHeight="1">
      <c r="A339" s="33">
        <v>330</v>
      </c>
      <c r="B339" s="53" t="s">
        <v>182</v>
      </c>
      <c r="C339" s="31">
        <v>189.5</v>
      </c>
      <c r="D339" s="36">
        <v>190.45000000000002</v>
      </c>
      <c r="E339" s="36">
        <v>187.20000000000005</v>
      </c>
      <c r="F339" s="36">
        <v>184.90000000000003</v>
      </c>
      <c r="G339" s="36">
        <v>181.65000000000006</v>
      </c>
      <c r="H339" s="36">
        <v>192.75000000000003</v>
      </c>
      <c r="I339" s="36">
        <v>195.99999999999997</v>
      </c>
      <c r="J339" s="36">
        <v>198.3</v>
      </c>
      <c r="K339" s="31">
        <v>193.7</v>
      </c>
      <c r="L339" s="31">
        <v>188.15</v>
      </c>
      <c r="M339" s="31">
        <v>168.33166</v>
      </c>
      <c r="N339" s="1"/>
      <c r="O339" s="1"/>
    </row>
    <row r="340" spans="1:15" ht="12.75" customHeight="1">
      <c r="A340" s="33">
        <v>331</v>
      </c>
      <c r="B340" s="53" t="s">
        <v>184</v>
      </c>
      <c r="C340" s="31">
        <v>3324.2</v>
      </c>
      <c r="D340" s="36">
        <v>3361.0666666666671</v>
      </c>
      <c r="E340" s="36">
        <v>3264.1333333333341</v>
      </c>
      <c r="F340" s="36">
        <v>3204.0666666666671</v>
      </c>
      <c r="G340" s="36">
        <v>3107.1333333333341</v>
      </c>
      <c r="H340" s="36">
        <v>3421.1333333333341</v>
      </c>
      <c r="I340" s="36">
        <v>3518.0666666666675</v>
      </c>
      <c r="J340" s="36">
        <v>3578.1333333333341</v>
      </c>
      <c r="K340" s="31">
        <v>3458</v>
      </c>
      <c r="L340" s="31">
        <v>3301</v>
      </c>
      <c r="M340" s="31">
        <v>5.7423299999999999</v>
      </c>
      <c r="N340" s="1"/>
      <c r="O340" s="1"/>
    </row>
    <row r="341" spans="1:15" ht="12.75" customHeight="1">
      <c r="A341" s="33">
        <v>332</v>
      </c>
      <c r="B341" s="53" t="s">
        <v>458</v>
      </c>
      <c r="C341" s="31">
        <v>609.15</v>
      </c>
      <c r="D341" s="36">
        <v>611.7166666666667</v>
      </c>
      <c r="E341" s="36">
        <v>605.43333333333339</v>
      </c>
      <c r="F341" s="36">
        <v>601.7166666666667</v>
      </c>
      <c r="G341" s="36">
        <v>595.43333333333339</v>
      </c>
      <c r="H341" s="36">
        <v>615.43333333333339</v>
      </c>
      <c r="I341" s="36">
        <v>621.7166666666667</v>
      </c>
      <c r="J341" s="36">
        <v>625.43333333333339</v>
      </c>
      <c r="K341" s="31">
        <v>618</v>
      </c>
      <c r="L341" s="31">
        <v>608</v>
      </c>
      <c r="M341" s="31">
        <v>0.99514000000000002</v>
      </c>
      <c r="N341" s="1"/>
      <c r="O341" s="1"/>
    </row>
    <row r="342" spans="1:15" ht="12.75" customHeight="1">
      <c r="A342" s="33">
        <v>333</v>
      </c>
      <c r="B342" s="53" t="s">
        <v>185</v>
      </c>
      <c r="C342" s="31">
        <v>2465</v>
      </c>
      <c r="D342" s="36">
        <v>2474.6666666666665</v>
      </c>
      <c r="E342" s="36">
        <v>2450.333333333333</v>
      </c>
      <c r="F342" s="36">
        <v>2435.6666666666665</v>
      </c>
      <c r="G342" s="36">
        <v>2411.333333333333</v>
      </c>
      <c r="H342" s="36">
        <v>2489.333333333333</v>
      </c>
      <c r="I342" s="36">
        <v>2513.6666666666661</v>
      </c>
      <c r="J342" s="36">
        <v>2528.333333333333</v>
      </c>
      <c r="K342" s="31">
        <v>2499</v>
      </c>
      <c r="L342" s="31">
        <v>2460</v>
      </c>
      <c r="M342" s="31">
        <v>4.3440599999999998</v>
      </c>
      <c r="N342" s="1"/>
      <c r="O342" s="1"/>
    </row>
    <row r="343" spans="1:15" ht="12.75" customHeight="1">
      <c r="A343" s="33">
        <v>334</v>
      </c>
      <c r="B343" s="53" t="s">
        <v>459</v>
      </c>
      <c r="C343" s="31">
        <v>80.5</v>
      </c>
      <c r="D343" s="36">
        <v>81.3</v>
      </c>
      <c r="E343" s="36">
        <v>79.399999999999991</v>
      </c>
      <c r="F343" s="36">
        <v>78.3</v>
      </c>
      <c r="G343" s="36">
        <v>76.399999999999991</v>
      </c>
      <c r="H343" s="36">
        <v>82.399999999999991</v>
      </c>
      <c r="I343" s="36">
        <v>84.3</v>
      </c>
      <c r="J343" s="36">
        <v>85.399999999999991</v>
      </c>
      <c r="K343" s="31">
        <v>83.2</v>
      </c>
      <c r="L343" s="31">
        <v>80.2</v>
      </c>
      <c r="M343" s="31">
        <v>7.9852600000000002</v>
      </c>
      <c r="N343" s="1"/>
      <c r="O343" s="1"/>
    </row>
    <row r="344" spans="1:15" ht="12.75" customHeight="1">
      <c r="A344" s="33">
        <v>335</v>
      </c>
      <c r="B344" s="53" t="s">
        <v>285</v>
      </c>
      <c r="C344" s="31">
        <v>562.15</v>
      </c>
      <c r="D344" s="36">
        <v>562.63333333333333</v>
      </c>
      <c r="E344" s="36">
        <v>557.81666666666661</v>
      </c>
      <c r="F344" s="36">
        <v>553.48333333333323</v>
      </c>
      <c r="G344" s="36">
        <v>548.66666666666652</v>
      </c>
      <c r="H344" s="36">
        <v>566.9666666666667</v>
      </c>
      <c r="I344" s="36">
        <v>571.78333333333353</v>
      </c>
      <c r="J344" s="36">
        <v>576.11666666666679</v>
      </c>
      <c r="K344" s="31">
        <v>567.45000000000005</v>
      </c>
      <c r="L344" s="31">
        <v>558.29999999999995</v>
      </c>
      <c r="M344" s="31">
        <v>3.3206600000000002</v>
      </c>
      <c r="N344" s="1"/>
      <c r="O344" s="1"/>
    </row>
    <row r="345" spans="1:15" ht="12.75" customHeight="1">
      <c r="A345" s="33">
        <v>336</v>
      </c>
      <c r="B345" s="53" t="s">
        <v>460</v>
      </c>
      <c r="C345" s="31">
        <v>318.25</v>
      </c>
      <c r="D345" s="36">
        <v>319.16666666666669</v>
      </c>
      <c r="E345" s="36">
        <v>315.08333333333337</v>
      </c>
      <c r="F345" s="36">
        <v>311.91666666666669</v>
      </c>
      <c r="G345" s="36">
        <v>307.83333333333337</v>
      </c>
      <c r="H345" s="36">
        <v>322.33333333333337</v>
      </c>
      <c r="I345" s="36">
        <v>326.41666666666674</v>
      </c>
      <c r="J345" s="36">
        <v>329.58333333333337</v>
      </c>
      <c r="K345" s="31">
        <v>323.25</v>
      </c>
      <c r="L345" s="31">
        <v>316</v>
      </c>
      <c r="M345" s="31">
        <v>1.0927899999999999</v>
      </c>
      <c r="N345" s="1"/>
      <c r="O345" s="1"/>
    </row>
    <row r="346" spans="1:15" ht="12.75" customHeight="1">
      <c r="A346" s="33">
        <v>337</v>
      </c>
      <c r="B346" s="53" t="s">
        <v>189</v>
      </c>
      <c r="C346" s="31">
        <v>1574.15</v>
      </c>
      <c r="D346" s="36">
        <v>1580.1833333333332</v>
      </c>
      <c r="E346" s="36">
        <v>1531.3166666666664</v>
      </c>
      <c r="F346" s="36">
        <v>1488.4833333333331</v>
      </c>
      <c r="G346" s="36">
        <v>1439.6166666666663</v>
      </c>
      <c r="H346" s="36">
        <v>1623.0166666666664</v>
      </c>
      <c r="I346" s="36">
        <v>1671.8833333333332</v>
      </c>
      <c r="J346" s="36">
        <v>1714.7166666666665</v>
      </c>
      <c r="K346" s="31">
        <v>1629.05</v>
      </c>
      <c r="L346" s="31">
        <v>1537.35</v>
      </c>
      <c r="M346" s="31">
        <v>53.74933</v>
      </c>
      <c r="N346" s="1"/>
      <c r="O346" s="1"/>
    </row>
    <row r="347" spans="1:15" ht="12.75" customHeight="1">
      <c r="A347" s="33">
        <v>338</v>
      </c>
      <c r="B347" s="53" t="s">
        <v>191</v>
      </c>
      <c r="C347" s="31">
        <v>273.45</v>
      </c>
      <c r="D347" s="36">
        <v>273.98333333333335</v>
      </c>
      <c r="E347" s="36">
        <v>271.9666666666667</v>
      </c>
      <c r="F347" s="36">
        <v>270.48333333333335</v>
      </c>
      <c r="G347" s="36">
        <v>268.4666666666667</v>
      </c>
      <c r="H347" s="36">
        <v>275.4666666666667</v>
      </c>
      <c r="I347" s="36">
        <v>277.48333333333335</v>
      </c>
      <c r="J347" s="36">
        <v>278.9666666666667</v>
      </c>
      <c r="K347" s="31">
        <v>276</v>
      </c>
      <c r="L347" s="31">
        <v>272.5</v>
      </c>
      <c r="M347" s="31">
        <v>63.686619999999998</v>
      </c>
      <c r="N347" s="1"/>
      <c r="O347" s="1"/>
    </row>
    <row r="348" spans="1:15" ht="12.75" customHeight="1">
      <c r="A348" s="33">
        <v>339</v>
      </c>
      <c r="B348" s="53" t="s">
        <v>286</v>
      </c>
      <c r="C348" s="31">
        <v>633.1</v>
      </c>
      <c r="D348" s="36">
        <v>629.45000000000005</v>
      </c>
      <c r="E348" s="36">
        <v>621.10000000000014</v>
      </c>
      <c r="F348" s="36">
        <v>609.10000000000014</v>
      </c>
      <c r="G348" s="36">
        <v>600.75000000000023</v>
      </c>
      <c r="H348" s="36">
        <v>641.45000000000005</v>
      </c>
      <c r="I348" s="36">
        <v>649.79999999999995</v>
      </c>
      <c r="J348" s="36">
        <v>661.8</v>
      </c>
      <c r="K348" s="31">
        <v>637.79999999999995</v>
      </c>
      <c r="L348" s="31">
        <v>617.45000000000005</v>
      </c>
      <c r="M348" s="31">
        <v>41.99091</v>
      </c>
      <c r="N348" s="1"/>
      <c r="O348" s="1"/>
    </row>
    <row r="349" spans="1:15" ht="12.75" customHeight="1">
      <c r="A349" s="33">
        <v>340</v>
      </c>
      <c r="B349" s="53" t="s">
        <v>461</v>
      </c>
      <c r="C349" s="31">
        <v>1709.7</v>
      </c>
      <c r="D349" s="36">
        <v>1690.4166666666667</v>
      </c>
      <c r="E349" s="36">
        <v>1654.4333333333334</v>
      </c>
      <c r="F349" s="36">
        <v>1599.1666666666667</v>
      </c>
      <c r="G349" s="36">
        <v>1563.1833333333334</v>
      </c>
      <c r="H349" s="36">
        <v>1745.6833333333334</v>
      </c>
      <c r="I349" s="36">
        <v>1781.6666666666665</v>
      </c>
      <c r="J349" s="36">
        <v>1836.9333333333334</v>
      </c>
      <c r="K349" s="31">
        <v>1726.4</v>
      </c>
      <c r="L349" s="31">
        <v>1635.15</v>
      </c>
      <c r="M349" s="31">
        <v>11.75309</v>
      </c>
      <c r="N349" s="1"/>
      <c r="O349" s="1"/>
    </row>
    <row r="350" spans="1:15" ht="12.75" customHeight="1">
      <c r="A350" s="33">
        <v>341</v>
      </c>
      <c r="B350" s="53" t="s">
        <v>287</v>
      </c>
      <c r="C350" s="31">
        <v>343.25</v>
      </c>
      <c r="D350" s="36">
        <v>340.9</v>
      </c>
      <c r="E350" s="36">
        <v>333.99999999999994</v>
      </c>
      <c r="F350" s="36">
        <v>324.74999999999994</v>
      </c>
      <c r="G350" s="36">
        <v>317.84999999999991</v>
      </c>
      <c r="H350" s="36">
        <v>350.15</v>
      </c>
      <c r="I350" s="36">
        <v>357.05000000000007</v>
      </c>
      <c r="J350" s="36">
        <v>366.3</v>
      </c>
      <c r="K350" s="31">
        <v>347.8</v>
      </c>
      <c r="L350" s="31">
        <v>331.65</v>
      </c>
      <c r="M350" s="31">
        <v>20.039439999999999</v>
      </c>
      <c r="N350" s="1"/>
      <c r="O350" s="1"/>
    </row>
    <row r="351" spans="1:15" ht="12.75" customHeight="1">
      <c r="A351" s="33">
        <v>342</v>
      </c>
      <c r="B351" s="53" t="s">
        <v>190</v>
      </c>
      <c r="C351" s="31">
        <v>7780.35</v>
      </c>
      <c r="D351" s="36">
        <v>7833.9333333333334</v>
      </c>
      <c r="E351" s="36">
        <v>7702.916666666667</v>
      </c>
      <c r="F351" s="36">
        <v>7625.4833333333336</v>
      </c>
      <c r="G351" s="36">
        <v>7494.4666666666672</v>
      </c>
      <c r="H351" s="36">
        <v>7911.3666666666668</v>
      </c>
      <c r="I351" s="36">
        <v>8042.3833333333332</v>
      </c>
      <c r="J351" s="36">
        <v>8119.8166666666666</v>
      </c>
      <c r="K351" s="31">
        <v>7964.95</v>
      </c>
      <c r="L351" s="31">
        <v>7756.5</v>
      </c>
      <c r="M351" s="31">
        <v>1.1549799999999999</v>
      </c>
      <c r="N351" s="1"/>
      <c r="O351" s="1"/>
    </row>
    <row r="352" spans="1:15" ht="12.75" customHeight="1">
      <c r="A352" s="33">
        <v>343</v>
      </c>
      <c r="B352" s="53" t="s">
        <v>462</v>
      </c>
      <c r="C352" s="31">
        <v>215.75</v>
      </c>
      <c r="D352" s="36">
        <v>214.88333333333333</v>
      </c>
      <c r="E352" s="36">
        <v>212.86666666666665</v>
      </c>
      <c r="F352" s="36">
        <v>209.98333333333332</v>
      </c>
      <c r="G352" s="36">
        <v>207.96666666666664</v>
      </c>
      <c r="H352" s="36">
        <v>217.76666666666665</v>
      </c>
      <c r="I352" s="36">
        <v>219.7833333333333</v>
      </c>
      <c r="J352" s="36">
        <v>222.66666666666666</v>
      </c>
      <c r="K352" s="31">
        <v>216.9</v>
      </c>
      <c r="L352" s="31">
        <v>212</v>
      </c>
      <c r="M352" s="31">
        <v>1.9195599999999999</v>
      </c>
      <c r="N352" s="1"/>
      <c r="O352" s="1"/>
    </row>
    <row r="353" spans="1:15" ht="12.75" customHeight="1">
      <c r="A353" s="33">
        <v>344</v>
      </c>
      <c r="B353" s="53" t="s">
        <v>288</v>
      </c>
      <c r="C353" s="31">
        <v>1271.6500000000001</v>
      </c>
      <c r="D353" s="36">
        <v>1269.9166666666667</v>
      </c>
      <c r="E353" s="36">
        <v>1234.7333333333336</v>
      </c>
      <c r="F353" s="36">
        <v>1197.8166666666668</v>
      </c>
      <c r="G353" s="36">
        <v>1162.6333333333337</v>
      </c>
      <c r="H353" s="36">
        <v>1306.8333333333335</v>
      </c>
      <c r="I353" s="36">
        <v>1342.0166666666664</v>
      </c>
      <c r="J353" s="36">
        <v>1378.9333333333334</v>
      </c>
      <c r="K353" s="31">
        <v>1305.0999999999999</v>
      </c>
      <c r="L353" s="31">
        <v>1233</v>
      </c>
      <c r="M353" s="31">
        <v>28.232970000000002</v>
      </c>
      <c r="N353" s="1"/>
      <c r="O353" s="1"/>
    </row>
    <row r="354" spans="1:15" ht="12.75" customHeight="1">
      <c r="A354" s="33">
        <v>345</v>
      </c>
      <c r="B354" s="53" t="s">
        <v>463</v>
      </c>
      <c r="C354" s="31">
        <v>256.35000000000002</v>
      </c>
      <c r="D354" s="36">
        <v>257.98333333333335</v>
      </c>
      <c r="E354" s="36">
        <v>253.4666666666667</v>
      </c>
      <c r="F354" s="36">
        <v>250.58333333333334</v>
      </c>
      <c r="G354" s="36">
        <v>246.06666666666669</v>
      </c>
      <c r="H354" s="36">
        <v>260.86666666666667</v>
      </c>
      <c r="I354" s="36">
        <v>265.38333333333333</v>
      </c>
      <c r="J354" s="36">
        <v>268.26666666666671</v>
      </c>
      <c r="K354" s="31">
        <v>262.5</v>
      </c>
      <c r="L354" s="31">
        <v>255.1</v>
      </c>
      <c r="M354" s="31">
        <v>10.79461</v>
      </c>
      <c r="N354" s="1"/>
      <c r="O354" s="1"/>
    </row>
    <row r="355" spans="1:15" ht="12.75" customHeight="1">
      <c r="A355" s="33">
        <v>346</v>
      </c>
      <c r="B355" s="53" t="s">
        <v>198</v>
      </c>
      <c r="C355" s="31">
        <v>3664.4</v>
      </c>
      <c r="D355" s="36">
        <v>3673.3666666666668</v>
      </c>
      <c r="E355" s="36">
        <v>3596.8333333333335</v>
      </c>
      <c r="F355" s="36">
        <v>3529.2666666666669</v>
      </c>
      <c r="G355" s="36">
        <v>3452.7333333333336</v>
      </c>
      <c r="H355" s="36">
        <v>3740.9333333333334</v>
      </c>
      <c r="I355" s="36">
        <v>3817.4666666666662</v>
      </c>
      <c r="J355" s="36">
        <v>3885.0333333333333</v>
      </c>
      <c r="K355" s="31">
        <v>3749.9</v>
      </c>
      <c r="L355" s="31">
        <v>3605.8</v>
      </c>
      <c r="M355" s="31">
        <v>3.9275699999999998</v>
      </c>
      <c r="N355" s="1"/>
      <c r="O355" s="1"/>
    </row>
    <row r="356" spans="1:15" ht="12.75" customHeight="1">
      <c r="A356" s="33">
        <v>347</v>
      </c>
      <c r="B356" s="53" t="s">
        <v>464</v>
      </c>
      <c r="C356" s="31">
        <v>736.75</v>
      </c>
      <c r="D356" s="36">
        <v>738.61666666666667</v>
      </c>
      <c r="E356" s="36">
        <v>731.48333333333335</v>
      </c>
      <c r="F356" s="36">
        <v>726.2166666666667</v>
      </c>
      <c r="G356" s="36">
        <v>719.08333333333337</v>
      </c>
      <c r="H356" s="36">
        <v>743.88333333333333</v>
      </c>
      <c r="I356" s="36">
        <v>751.01666666666677</v>
      </c>
      <c r="J356" s="36">
        <v>756.2833333333333</v>
      </c>
      <c r="K356" s="31">
        <v>745.75</v>
      </c>
      <c r="L356" s="31">
        <v>733.35</v>
      </c>
      <c r="M356" s="31">
        <v>1.75604</v>
      </c>
      <c r="N356" s="1"/>
      <c r="O356" s="1"/>
    </row>
    <row r="357" spans="1:15" ht="12.75" customHeight="1">
      <c r="A357" s="33">
        <v>348</v>
      </c>
      <c r="B357" s="53" t="s">
        <v>465</v>
      </c>
      <c r="C357" s="31">
        <v>425.15</v>
      </c>
      <c r="D357" s="36">
        <v>426.11666666666662</v>
      </c>
      <c r="E357" s="36">
        <v>422.03333333333325</v>
      </c>
      <c r="F357" s="36">
        <v>418.91666666666663</v>
      </c>
      <c r="G357" s="36">
        <v>414.83333333333326</v>
      </c>
      <c r="H357" s="36">
        <v>429.23333333333323</v>
      </c>
      <c r="I357" s="36">
        <v>433.31666666666661</v>
      </c>
      <c r="J357" s="36">
        <v>436.43333333333322</v>
      </c>
      <c r="K357" s="31">
        <v>430.2</v>
      </c>
      <c r="L357" s="31">
        <v>423</v>
      </c>
      <c r="M357" s="31">
        <v>11.148479999999999</v>
      </c>
      <c r="N357" s="1"/>
      <c r="O357" s="1"/>
    </row>
    <row r="358" spans="1:15" ht="12.75" customHeight="1">
      <c r="A358" s="33">
        <v>349</v>
      </c>
      <c r="B358" s="53" t="s">
        <v>203</v>
      </c>
      <c r="C358" s="31">
        <v>1285.2</v>
      </c>
      <c r="D358" s="36">
        <v>1285.45</v>
      </c>
      <c r="E358" s="36">
        <v>1272.25</v>
      </c>
      <c r="F358" s="36">
        <v>1259.3</v>
      </c>
      <c r="G358" s="36">
        <v>1246.0999999999999</v>
      </c>
      <c r="H358" s="36">
        <v>1298.4000000000001</v>
      </c>
      <c r="I358" s="36">
        <v>1311.6000000000004</v>
      </c>
      <c r="J358" s="36">
        <v>1324.5500000000002</v>
      </c>
      <c r="K358" s="31">
        <v>1298.6500000000001</v>
      </c>
      <c r="L358" s="31">
        <v>1272.5</v>
      </c>
      <c r="M358" s="31">
        <v>10.201000000000001</v>
      </c>
      <c r="N358" s="1"/>
      <c r="O358" s="1"/>
    </row>
    <row r="359" spans="1:15" ht="12.75" customHeight="1">
      <c r="A359" s="33">
        <v>350</v>
      </c>
      <c r="B359" s="53" t="s">
        <v>192</v>
      </c>
      <c r="C359" s="31">
        <v>35010.550000000003</v>
      </c>
      <c r="D359" s="36">
        <v>35060.9</v>
      </c>
      <c r="E359" s="36">
        <v>34721.800000000003</v>
      </c>
      <c r="F359" s="36">
        <v>34433.050000000003</v>
      </c>
      <c r="G359" s="36">
        <v>34093.950000000004</v>
      </c>
      <c r="H359" s="36">
        <v>35349.65</v>
      </c>
      <c r="I359" s="36">
        <v>35688.749999999993</v>
      </c>
      <c r="J359" s="36">
        <v>35977.5</v>
      </c>
      <c r="K359" s="31">
        <v>35400</v>
      </c>
      <c r="L359" s="31">
        <v>34772.15</v>
      </c>
      <c r="M359" s="31">
        <v>7.0379999999999998E-2</v>
      </c>
      <c r="N359" s="1"/>
      <c r="O359" s="1"/>
    </row>
    <row r="360" spans="1:15" ht="12.75" customHeight="1">
      <c r="A360" s="33">
        <v>351</v>
      </c>
      <c r="B360" s="53" t="s">
        <v>289</v>
      </c>
      <c r="C360" s="31">
        <v>1378.7</v>
      </c>
      <c r="D360" s="36">
        <v>1366.8999999999999</v>
      </c>
      <c r="E360" s="36">
        <v>1343.7999999999997</v>
      </c>
      <c r="F360" s="36">
        <v>1308.8999999999999</v>
      </c>
      <c r="G360" s="36">
        <v>1285.7999999999997</v>
      </c>
      <c r="H360" s="36">
        <v>1401.7999999999997</v>
      </c>
      <c r="I360" s="36">
        <v>1424.8999999999996</v>
      </c>
      <c r="J360" s="36">
        <v>1459.7999999999997</v>
      </c>
      <c r="K360" s="31">
        <v>1390</v>
      </c>
      <c r="L360" s="31">
        <v>1332</v>
      </c>
      <c r="M360" s="31">
        <v>7.5618400000000001</v>
      </c>
      <c r="N360" s="1"/>
      <c r="O360" s="1"/>
    </row>
    <row r="361" spans="1:15" ht="12.75" customHeight="1">
      <c r="A361" s="33">
        <v>352</v>
      </c>
      <c r="B361" s="53" t="s">
        <v>194</v>
      </c>
      <c r="C361" s="31">
        <v>3481.45</v>
      </c>
      <c r="D361" s="36">
        <v>3461.4833333333336</v>
      </c>
      <c r="E361" s="36">
        <v>3432.9666666666672</v>
      </c>
      <c r="F361" s="36">
        <v>3384.4833333333336</v>
      </c>
      <c r="G361" s="36">
        <v>3355.9666666666672</v>
      </c>
      <c r="H361" s="36">
        <v>3509.9666666666672</v>
      </c>
      <c r="I361" s="36">
        <v>3538.4833333333336</v>
      </c>
      <c r="J361" s="36">
        <v>3586.9666666666672</v>
      </c>
      <c r="K361" s="31">
        <v>3490</v>
      </c>
      <c r="L361" s="31">
        <v>3413</v>
      </c>
      <c r="M361" s="31">
        <v>6.9424999999999999</v>
      </c>
      <c r="N361" s="1"/>
      <c r="O361" s="1"/>
    </row>
    <row r="362" spans="1:15" ht="12.75" customHeight="1">
      <c r="A362" s="33">
        <v>353</v>
      </c>
      <c r="B362" s="53" t="s">
        <v>195</v>
      </c>
      <c r="C362" s="31">
        <v>307.2</v>
      </c>
      <c r="D362" s="36">
        <v>306.43333333333334</v>
      </c>
      <c r="E362" s="36">
        <v>303.86666666666667</v>
      </c>
      <c r="F362" s="36">
        <v>300.53333333333336</v>
      </c>
      <c r="G362" s="36">
        <v>297.9666666666667</v>
      </c>
      <c r="H362" s="36">
        <v>309.76666666666665</v>
      </c>
      <c r="I362" s="36">
        <v>312.33333333333337</v>
      </c>
      <c r="J362" s="36">
        <v>315.66666666666663</v>
      </c>
      <c r="K362" s="31">
        <v>309</v>
      </c>
      <c r="L362" s="31">
        <v>303.10000000000002</v>
      </c>
      <c r="M362" s="31">
        <v>31.964829999999999</v>
      </c>
      <c r="N362" s="1"/>
      <c r="O362" s="1"/>
    </row>
    <row r="363" spans="1:15" ht="12.75" customHeight="1">
      <c r="A363" s="33">
        <v>354</v>
      </c>
      <c r="B363" s="53" t="s">
        <v>466</v>
      </c>
      <c r="C363" s="31">
        <v>4314.1499999999996</v>
      </c>
      <c r="D363" s="36">
        <v>4304.5166666666664</v>
      </c>
      <c r="E363" s="36">
        <v>4261.6333333333332</v>
      </c>
      <c r="F363" s="36">
        <v>4209.1166666666668</v>
      </c>
      <c r="G363" s="36">
        <v>4166.2333333333336</v>
      </c>
      <c r="H363" s="36">
        <v>4357.0333333333328</v>
      </c>
      <c r="I363" s="36">
        <v>4399.9166666666661</v>
      </c>
      <c r="J363" s="36">
        <v>4452.4333333333325</v>
      </c>
      <c r="K363" s="31">
        <v>4347.3999999999996</v>
      </c>
      <c r="L363" s="31">
        <v>4252</v>
      </c>
      <c r="M363" s="31">
        <v>0.16958000000000001</v>
      </c>
      <c r="N363" s="1"/>
      <c r="O363" s="1"/>
    </row>
    <row r="364" spans="1:15" ht="12.75" customHeight="1">
      <c r="A364" s="33">
        <v>355</v>
      </c>
      <c r="B364" s="53" t="s">
        <v>467</v>
      </c>
      <c r="C364" s="31">
        <v>2943.1</v>
      </c>
      <c r="D364" s="36">
        <v>2969.1666666666665</v>
      </c>
      <c r="E364" s="36">
        <v>2873.8833333333332</v>
      </c>
      <c r="F364" s="36">
        <v>2804.6666666666665</v>
      </c>
      <c r="G364" s="36">
        <v>2709.3833333333332</v>
      </c>
      <c r="H364" s="36">
        <v>3038.3833333333332</v>
      </c>
      <c r="I364" s="36">
        <v>3133.666666666667</v>
      </c>
      <c r="J364" s="36">
        <v>3202.8833333333332</v>
      </c>
      <c r="K364" s="31">
        <v>3064.45</v>
      </c>
      <c r="L364" s="31">
        <v>2899.95</v>
      </c>
      <c r="M364" s="31">
        <v>5.6128999999999998</v>
      </c>
      <c r="N364" s="1"/>
      <c r="O364" s="1"/>
    </row>
    <row r="365" spans="1:15" ht="12.75" customHeight="1">
      <c r="A365" s="33">
        <v>356</v>
      </c>
      <c r="B365" s="53" t="s">
        <v>197</v>
      </c>
      <c r="C365" s="31">
        <v>2987.45</v>
      </c>
      <c r="D365" s="36">
        <v>2981.15</v>
      </c>
      <c r="E365" s="36">
        <v>2961.3</v>
      </c>
      <c r="F365" s="36">
        <v>2935.15</v>
      </c>
      <c r="G365" s="36">
        <v>2915.3</v>
      </c>
      <c r="H365" s="36">
        <v>3007.3</v>
      </c>
      <c r="I365" s="36">
        <v>3027.1499999999996</v>
      </c>
      <c r="J365" s="36">
        <v>3053.3</v>
      </c>
      <c r="K365" s="31">
        <v>3001</v>
      </c>
      <c r="L365" s="31">
        <v>2955</v>
      </c>
      <c r="M365" s="31">
        <v>3.2729400000000002</v>
      </c>
      <c r="N365" s="1"/>
      <c r="O365" s="1"/>
    </row>
    <row r="366" spans="1:15" ht="12.75" customHeight="1">
      <c r="A366" s="33">
        <v>357</v>
      </c>
      <c r="B366" s="53" t="s">
        <v>193</v>
      </c>
      <c r="C366" s="31">
        <v>825.2</v>
      </c>
      <c r="D366" s="36">
        <v>829.0333333333333</v>
      </c>
      <c r="E366" s="36">
        <v>818.16666666666663</v>
      </c>
      <c r="F366" s="36">
        <v>811.13333333333333</v>
      </c>
      <c r="G366" s="36">
        <v>800.26666666666665</v>
      </c>
      <c r="H366" s="36">
        <v>836.06666666666661</v>
      </c>
      <c r="I366" s="36">
        <v>846.93333333333339</v>
      </c>
      <c r="J366" s="36">
        <v>853.96666666666658</v>
      </c>
      <c r="K366" s="31">
        <v>839.9</v>
      </c>
      <c r="L366" s="31">
        <v>822</v>
      </c>
      <c r="M366" s="31">
        <v>5.1937300000000004</v>
      </c>
      <c r="N366" s="1"/>
      <c r="O366" s="1"/>
    </row>
    <row r="367" spans="1:15" ht="12.75" customHeight="1">
      <c r="A367" s="33">
        <v>358</v>
      </c>
      <c r="B367" s="53" t="s">
        <v>468</v>
      </c>
      <c r="C367" s="31">
        <v>149.5</v>
      </c>
      <c r="D367" s="36">
        <v>150.06666666666669</v>
      </c>
      <c r="E367" s="36">
        <v>147.53333333333339</v>
      </c>
      <c r="F367" s="36">
        <v>145.56666666666669</v>
      </c>
      <c r="G367" s="36">
        <v>143.03333333333339</v>
      </c>
      <c r="H367" s="36">
        <v>152.03333333333339</v>
      </c>
      <c r="I367" s="36">
        <v>154.56666666666669</v>
      </c>
      <c r="J367" s="36">
        <v>156.53333333333339</v>
      </c>
      <c r="K367" s="31">
        <v>152.6</v>
      </c>
      <c r="L367" s="31">
        <v>148.1</v>
      </c>
      <c r="M367" s="31">
        <v>50.472250000000003</v>
      </c>
      <c r="N367" s="1"/>
      <c r="O367" s="1"/>
    </row>
    <row r="368" spans="1:15" ht="12.75" customHeight="1">
      <c r="A368" s="33">
        <v>359</v>
      </c>
      <c r="B368" s="53" t="s">
        <v>469</v>
      </c>
      <c r="C368" s="31">
        <v>1670.3</v>
      </c>
      <c r="D368" s="36">
        <v>1682.2833333333335</v>
      </c>
      <c r="E368" s="36">
        <v>1641.5666666666671</v>
      </c>
      <c r="F368" s="36">
        <v>1612.8333333333335</v>
      </c>
      <c r="G368" s="36">
        <v>1572.116666666667</v>
      </c>
      <c r="H368" s="36">
        <v>1711.0166666666671</v>
      </c>
      <c r="I368" s="36">
        <v>1751.7333333333338</v>
      </c>
      <c r="J368" s="36">
        <v>1780.4666666666672</v>
      </c>
      <c r="K368" s="31">
        <v>1723</v>
      </c>
      <c r="L368" s="31">
        <v>1653.55</v>
      </c>
      <c r="M368" s="31">
        <v>0.57699</v>
      </c>
      <c r="N368" s="1"/>
      <c r="O368" s="1"/>
    </row>
    <row r="369" spans="1:15" ht="12.75" customHeight="1">
      <c r="A369" s="33">
        <v>360</v>
      </c>
      <c r="B369" s="53" t="s">
        <v>200</v>
      </c>
      <c r="C369" s="31">
        <v>6466.9</v>
      </c>
      <c r="D369" s="36">
        <v>6428.6499999999987</v>
      </c>
      <c r="E369" s="36">
        <v>6322.5999999999976</v>
      </c>
      <c r="F369" s="36">
        <v>6178.2999999999993</v>
      </c>
      <c r="G369" s="36">
        <v>6072.2499999999982</v>
      </c>
      <c r="H369" s="36">
        <v>6572.9499999999971</v>
      </c>
      <c r="I369" s="36">
        <v>6678.9999999999982</v>
      </c>
      <c r="J369" s="36">
        <v>6823.2999999999965</v>
      </c>
      <c r="K369" s="31">
        <v>6534.7</v>
      </c>
      <c r="L369" s="31">
        <v>6284.35</v>
      </c>
      <c r="M369" s="31">
        <v>6.7142400000000002</v>
      </c>
      <c r="N369" s="1"/>
      <c r="O369" s="1"/>
    </row>
    <row r="370" spans="1:15" ht="12.75" customHeight="1">
      <c r="A370" s="33">
        <v>361</v>
      </c>
      <c r="B370" s="53" t="s">
        <v>470</v>
      </c>
      <c r="C370" s="31">
        <v>848.05</v>
      </c>
      <c r="D370" s="36">
        <v>851.35</v>
      </c>
      <c r="E370" s="36">
        <v>841.7</v>
      </c>
      <c r="F370" s="36">
        <v>835.35</v>
      </c>
      <c r="G370" s="36">
        <v>825.7</v>
      </c>
      <c r="H370" s="36">
        <v>857.7</v>
      </c>
      <c r="I370" s="36">
        <v>867.34999999999991</v>
      </c>
      <c r="J370" s="36">
        <v>873.7</v>
      </c>
      <c r="K370" s="31">
        <v>861</v>
      </c>
      <c r="L370" s="31">
        <v>845</v>
      </c>
      <c r="M370" s="31">
        <v>0.56181000000000003</v>
      </c>
      <c r="N370" s="1"/>
      <c r="O370" s="1"/>
    </row>
    <row r="371" spans="1:15" ht="12.75" customHeight="1">
      <c r="A371" s="33">
        <v>362</v>
      </c>
      <c r="B371" s="53" t="s">
        <v>290</v>
      </c>
      <c r="C371" s="31">
        <v>465.95</v>
      </c>
      <c r="D371" s="36">
        <v>468.3</v>
      </c>
      <c r="E371" s="36">
        <v>462.05</v>
      </c>
      <c r="F371" s="36">
        <v>458.15</v>
      </c>
      <c r="G371" s="36">
        <v>451.9</v>
      </c>
      <c r="H371" s="36">
        <v>472.20000000000005</v>
      </c>
      <c r="I371" s="36">
        <v>478.45000000000005</v>
      </c>
      <c r="J371" s="36">
        <v>482.35000000000008</v>
      </c>
      <c r="K371" s="31">
        <v>474.55</v>
      </c>
      <c r="L371" s="31">
        <v>464.4</v>
      </c>
      <c r="M371" s="31">
        <v>7.4261900000000001</v>
      </c>
      <c r="N371" s="1"/>
      <c r="O371" s="1"/>
    </row>
    <row r="372" spans="1:15" ht="12.75" customHeight="1">
      <c r="A372" s="33">
        <v>363</v>
      </c>
      <c r="B372" s="53" t="s">
        <v>196</v>
      </c>
      <c r="C372" s="31">
        <v>436.55</v>
      </c>
      <c r="D372" s="36">
        <v>433.55</v>
      </c>
      <c r="E372" s="36">
        <v>425.70000000000005</v>
      </c>
      <c r="F372" s="36">
        <v>414.85</v>
      </c>
      <c r="G372" s="36">
        <v>407.00000000000006</v>
      </c>
      <c r="H372" s="36">
        <v>444.40000000000003</v>
      </c>
      <c r="I372" s="36">
        <v>452.25000000000006</v>
      </c>
      <c r="J372" s="36">
        <v>463.1</v>
      </c>
      <c r="K372" s="31">
        <v>441.4</v>
      </c>
      <c r="L372" s="31">
        <v>422.7</v>
      </c>
      <c r="M372" s="31">
        <v>293.19985000000003</v>
      </c>
      <c r="N372" s="1"/>
      <c r="O372" s="1"/>
    </row>
    <row r="373" spans="1:15" ht="12.75" customHeight="1">
      <c r="A373" s="33">
        <v>364</v>
      </c>
      <c r="B373" s="53" t="s">
        <v>201</v>
      </c>
      <c r="C373" s="31">
        <v>314.85000000000002</v>
      </c>
      <c r="D373" s="36">
        <v>313.33333333333337</v>
      </c>
      <c r="E373" s="36">
        <v>310.36666666666673</v>
      </c>
      <c r="F373" s="36">
        <v>305.88333333333338</v>
      </c>
      <c r="G373" s="36">
        <v>302.91666666666674</v>
      </c>
      <c r="H373" s="36">
        <v>317.81666666666672</v>
      </c>
      <c r="I373" s="36">
        <v>320.78333333333342</v>
      </c>
      <c r="J373" s="36">
        <v>325.26666666666671</v>
      </c>
      <c r="K373" s="31">
        <v>316.3</v>
      </c>
      <c r="L373" s="31">
        <v>308.85000000000002</v>
      </c>
      <c r="M373" s="31">
        <v>113.97656000000001</v>
      </c>
      <c r="N373" s="1"/>
      <c r="O373" s="1"/>
    </row>
    <row r="374" spans="1:15" ht="12.75" customHeight="1">
      <c r="A374" s="33">
        <v>365</v>
      </c>
      <c r="B374" s="53" t="s">
        <v>471</v>
      </c>
      <c r="C374" s="31">
        <v>522.95000000000005</v>
      </c>
      <c r="D374" s="36">
        <v>518.95000000000005</v>
      </c>
      <c r="E374" s="36">
        <v>511.05000000000007</v>
      </c>
      <c r="F374" s="36">
        <v>499.15000000000003</v>
      </c>
      <c r="G374" s="36">
        <v>491.25000000000006</v>
      </c>
      <c r="H374" s="36">
        <v>530.85000000000014</v>
      </c>
      <c r="I374" s="36">
        <v>538.75000000000023</v>
      </c>
      <c r="J374" s="36">
        <v>550.65000000000009</v>
      </c>
      <c r="K374" s="31">
        <v>526.85</v>
      </c>
      <c r="L374" s="31">
        <v>507.05</v>
      </c>
      <c r="M374" s="31">
        <v>5.7220199999999997</v>
      </c>
      <c r="N374" s="1"/>
      <c r="O374" s="1"/>
    </row>
    <row r="375" spans="1:15" ht="12.75" customHeight="1">
      <c r="A375" s="33">
        <v>366</v>
      </c>
      <c r="B375" s="53" t="s">
        <v>291</v>
      </c>
      <c r="C375" s="31">
        <v>1545.05</v>
      </c>
      <c r="D375" s="36">
        <v>1527.3666666666668</v>
      </c>
      <c r="E375" s="36">
        <v>1497.7333333333336</v>
      </c>
      <c r="F375" s="36">
        <v>1450.4166666666667</v>
      </c>
      <c r="G375" s="36">
        <v>1420.7833333333335</v>
      </c>
      <c r="H375" s="36">
        <v>1574.6833333333336</v>
      </c>
      <c r="I375" s="36">
        <v>1604.3166666666668</v>
      </c>
      <c r="J375" s="36">
        <v>1651.6333333333337</v>
      </c>
      <c r="K375" s="31">
        <v>1557</v>
      </c>
      <c r="L375" s="31">
        <v>1480.05</v>
      </c>
      <c r="M375" s="31">
        <v>10.72564</v>
      </c>
      <c r="N375" s="1"/>
      <c r="O375" s="1"/>
    </row>
    <row r="376" spans="1:15" ht="12.75" customHeight="1">
      <c r="A376" s="33">
        <v>367</v>
      </c>
      <c r="B376" s="53" t="s">
        <v>472</v>
      </c>
      <c r="C376" s="31">
        <v>647.85</v>
      </c>
      <c r="D376" s="36">
        <v>649.86666666666667</v>
      </c>
      <c r="E376" s="36">
        <v>643.98333333333335</v>
      </c>
      <c r="F376" s="36">
        <v>640.11666666666667</v>
      </c>
      <c r="G376" s="36">
        <v>634.23333333333335</v>
      </c>
      <c r="H376" s="36">
        <v>653.73333333333335</v>
      </c>
      <c r="I376" s="36">
        <v>659.61666666666679</v>
      </c>
      <c r="J376" s="36">
        <v>663.48333333333335</v>
      </c>
      <c r="K376" s="31">
        <v>655.75</v>
      </c>
      <c r="L376" s="31">
        <v>646</v>
      </c>
      <c r="M376" s="31">
        <v>1.25583</v>
      </c>
      <c r="N376" s="1"/>
      <c r="O376" s="1"/>
    </row>
    <row r="377" spans="1:15" ht="12.75" customHeight="1">
      <c r="A377" s="33">
        <v>368</v>
      </c>
      <c r="B377" s="53" t="s">
        <v>473</v>
      </c>
      <c r="C377" s="31">
        <v>152.1</v>
      </c>
      <c r="D377" s="36">
        <v>152.41666666666666</v>
      </c>
      <c r="E377" s="36">
        <v>150.68333333333331</v>
      </c>
      <c r="F377" s="36">
        <v>149.26666666666665</v>
      </c>
      <c r="G377" s="36">
        <v>147.5333333333333</v>
      </c>
      <c r="H377" s="36">
        <v>153.83333333333331</v>
      </c>
      <c r="I377" s="36">
        <v>155.56666666666666</v>
      </c>
      <c r="J377" s="36">
        <v>156.98333333333332</v>
      </c>
      <c r="K377" s="31">
        <v>154.15</v>
      </c>
      <c r="L377" s="31">
        <v>151</v>
      </c>
      <c r="M377" s="31">
        <v>1.58246</v>
      </c>
      <c r="N377" s="1"/>
      <c r="O377" s="1"/>
    </row>
    <row r="378" spans="1:15" ht="12.75" customHeight="1">
      <c r="A378" s="33">
        <v>369</v>
      </c>
      <c r="B378" s="53" t="s">
        <v>865</v>
      </c>
      <c r="C378" s="31">
        <v>4788.7</v>
      </c>
      <c r="D378" s="36">
        <v>4768.9833333333336</v>
      </c>
      <c r="E378" s="36">
        <v>4735.9666666666672</v>
      </c>
      <c r="F378" s="36">
        <v>4683.2333333333336</v>
      </c>
      <c r="G378" s="36">
        <v>4650.2166666666672</v>
      </c>
      <c r="H378" s="36">
        <v>4821.7166666666672</v>
      </c>
      <c r="I378" s="36">
        <v>4854.7333333333336</v>
      </c>
      <c r="J378" s="36">
        <v>4907.4666666666672</v>
      </c>
      <c r="K378" s="31">
        <v>4802</v>
      </c>
      <c r="L378" s="31">
        <v>4716.25</v>
      </c>
      <c r="M378" s="31">
        <v>4.0300000000000002E-2</v>
      </c>
      <c r="N378" s="1"/>
      <c r="O378" s="1"/>
    </row>
    <row r="379" spans="1:15" ht="12.75" customHeight="1">
      <c r="A379" s="33">
        <v>370</v>
      </c>
      <c r="B379" s="53" t="s">
        <v>292</v>
      </c>
      <c r="C379" s="31">
        <v>15784.45</v>
      </c>
      <c r="D379" s="36">
        <v>15762.933333333334</v>
      </c>
      <c r="E379" s="36">
        <v>15685.166666666668</v>
      </c>
      <c r="F379" s="36">
        <v>15585.883333333333</v>
      </c>
      <c r="G379" s="36">
        <v>15508.116666666667</v>
      </c>
      <c r="H379" s="36">
        <v>15862.216666666669</v>
      </c>
      <c r="I379" s="36">
        <v>15939.983333333335</v>
      </c>
      <c r="J379" s="36">
        <v>16039.26666666667</v>
      </c>
      <c r="K379" s="31">
        <v>15840.7</v>
      </c>
      <c r="L379" s="31">
        <v>15663.65</v>
      </c>
      <c r="M379" s="31">
        <v>1.866E-2</v>
      </c>
      <c r="N379" s="1"/>
      <c r="O379" s="1"/>
    </row>
    <row r="380" spans="1:15" ht="12.75" customHeight="1">
      <c r="A380" s="33">
        <v>371</v>
      </c>
      <c r="B380" s="53" t="s">
        <v>199</v>
      </c>
      <c r="C380" s="31">
        <v>124.3</v>
      </c>
      <c r="D380" s="36">
        <v>125.35000000000001</v>
      </c>
      <c r="E380" s="36">
        <v>122.95000000000002</v>
      </c>
      <c r="F380" s="36">
        <v>121.60000000000001</v>
      </c>
      <c r="G380" s="36">
        <v>119.20000000000002</v>
      </c>
      <c r="H380" s="36">
        <v>126.70000000000002</v>
      </c>
      <c r="I380" s="36">
        <v>129.10000000000002</v>
      </c>
      <c r="J380" s="36">
        <v>130.45000000000002</v>
      </c>
      <c r="K380" s="31">
        <v>127.75</v>
      </c>
      <c r="L380" s="31">
        <v>124</v>
      </c>
      <c r="M380" s="31">
        <v>472.53149000000002</v>
      </c>
      <c r="N380" s="1"/>
      <c r="O380" s="1"/>
    </row>
    <row r="381" spans="1:15" ht="12.75" customHeight="1">
      <c r="A381" s="33">
        <v>372</v>
      </c>
      <c r="B381" s="53" t="s">
        <v>474</v>
      </c>
      <c r="C381" s="31">
        <v>637.20000000000005</v>
      </c>
      <c r="D381" s="36">
        <v>640.73333333333335</v>
      </c>
      <c r="E381" s="36">
        <v>631.4666666666667</v>
      </c>
      <c r="F381" s="36">
        <v>625.73333333333335</v>
      </c>
      <c r="G381" s="36">
        <v>616.4666666666667</v>
      </c>
      <c r="H381" s="36">
        <v>646.4666666666667</v>
      </c>
      <c r="I381" s="36">
        <v>655.73333333333335</v>
      </c>
      <c r="J381" s="36">
        <v>661.4666666666667</v>
      </c>
      <c r="K381" s="31">
        <v>650</v>
      </c>
      <c r="L381" s="31">
        <v>635</v>
      </c>
      <c r="M381" s="31">
        <v>2.0019499999999999</v>
      </c>
      <c r="N381" s="1"/>
      <c r="O381" s="1"/>
    </row>
    <row r="382" spans="1:15" ht="12.75" customHeight="1">
      <c r="A382" s="33">
        <v>373</v>
      </c>
      <c r="B382" s="53" t="s">
        <v>206</v>
      </c>
      <c r="C382" s="31">
        <v>249.7</v>
      </c>
      <c r="D382" s="36">
        <v>250.31666666666669</v>
      </c>
      <c r="E382" s="36">
        <v>248.38333333333338</v>
      </c>
      <c r="F382" s="36">
        <v>247.06666666666669</v>
      </c>
      <c r="G382" s="36">
        <v>245.13333333333338</v>
      </c>
      <c r="H382" s="36">
        <v>251.63333333333338</v>
      </c>
      <c r="I382" s="36">
        <v>253.56666666666672</v>
      </c>
      <c r="J382" s="36">
        <v>254.88333333333338</v>
      </c>
      <c r="K382" s="31">
        <v>252.25</v>
      </c>
      <c r="L382" s="31">
        <v>249</v>
      </c>
      <c r="M382" s="31">
        <v>26.188400000000001</v>
      </c>
      <c r="N382" s="1"/>
      <c r="O382" s="1"/>
    </row>
    <row r="383" spans="1:15" ht="12.75" customHeight="1">
      <c r="A383" s="33">
        <v>374</v>
      </c>
      <c r="B383" s="53" t="s">
        <v>207</v>
      </c>
      <c r="C383" s="31">
        <v>528.70000000000005</v>
      </c>
      <c r="D383" s="36">
        <v>528.80000000000007</v>
      </c>
      <c r="E383" s="36">
        <v>521.90000000000009</v>
      </c>
      <c r="F383" s="36">
        <v>515.1</v>
      </c>
      <c r="G383" s="36">
        <v>508.20000000000005</v>
      </c>
      <c r="H383" s="36">
        <v>535.60000000000014</v>
      </c>
      <c r="I383" s="36">
        <v>542.5</v>
      </c>
      <c r="J383" s="36">
        <v>549.30000000000018</v>
      </c>
      <c r="K383" s="31">
        <v>535.70000000000005</v>
      </c>
      <c r="L383" s="31">
        <v>522</v>
      </c>
      <c r="M383" s="31">
        <v>143.66755000000001</v>
      </c>
      <c r="N383" s="1"/>
      <c r="O383" s="1"/>
    </row>
    <row r="384" spans="1:15" ht="12.75" customHeight="1">
      <c r="A384" s="33">
        <v>375</v>
      </c>
      <c r="B384" s="53" t="s">
        <v>475</v>
      </c>
      <c r="C384" s="31">
        <v>642.65</v>
      </c>
      <c r="D384" s="36">
        <v>642.73333333333323</v>
      </c>
      <c r="E384" s="36">
        <v>636.81666666666649</v>
      </c>
      <c r="F384" s="36">
        <v>630.98333333333323</v>
      </c>
      <c r="G384" s="36">
        <v>625.06666666666649</v>
      </c>
      <c r="H384" s="36">
        <v>648.56666666666649</v>
      </c>
      <c r="I384" s="36">
        <v>654.48333333333323</v>
      </c>
      <c r="J384" s="36">
        <v>660.31666666666649</v>
      </c>
      <c r="K384" s="31">
        <v>648.65</v>
      </c>
      <c r="L384" s="31">
        <v>636.9</v>
      </c>
      <c r="M384" s="31">
        <v>2.8660199999999998</v>
      </c>
      <c r="N384" s="1"/>
      <c r="O384" s="1"/>
    </row>
    <row r="385" spans="1:15" ht="12.75" customHeight="1">
      <c r="A385" s="33">
        <v>376</v>
      </c>
      <c r="B385" s="53" t="s">
        <v>476</v>
      </c>
      <c r="C385" s="31">
        <v>664.05</v>
      </c>
      <c r="D385" s="36">
        <v>667.76666666666665</v>
      </c>
      <c r="E385" s="36">
        <v>656.5333333333333</v>
      </c>
      <c r="F385" s="36">
        <v>649.01666666666665</v>
      </c>
      <c r="G385" s="36">
        <v>637.7833333333333</v>
      </c>
      <c r="H385" s="36">
        <v>675.2833333333333</v>
      </c>
      <c r="I385" s="36">
        <v>686.51666666666665</v>
      </c>
      <c r="J385" s="36">
        <v>694.0333333333333</v>
      </c>
      <c r="K385" s="31">
        <v>679</v>
      </c>
      <c r="L385" s="31">
        <v>660.25</v>
      </c>
      <c r="M385" s="31">
        <v>6.4336799999999998</v>
      </c>
      <c r="N385" s="1"/>
      <c r="O385" s="1"/>
    </row>
    <row r="386" spans="1:15" ht="12.75" customHeight="1">
      <c r="A386" s="33">
        <v>377</v>
      </c>
      <c r="B386" s="53" t="s">
        <v>477</v>
      </c>
      <c r="C386" s="31">
        <v>1617.6</v>
      </c>
      <c r="D386" s="36">
        <v>1632.8</v>
      </c>
      <c r="E386" s="36">
        <v>1594.8</v>
      </c>
      <c r="F386" s="36">
        <v>1572</v>
      </c>
      <c r="G386" s="36">
        <v>1534</v>
      </c>
      <c r="H386" s="36">
        <v>1655.6</v>
      </c>
      <c r="I386" s="36">
        <v>1693.6</v>
      </c>
      <c r="J386" s="36">
        <v>1716.3999999999999</v>
      </c>
      <c r="K386" s="31">
        <v>1670.8</v>
      </c>
      <c r="L386" s="31">
        <v>1610</v>
      </c>
      <c r="M386" s="31">
        <v>5.0873699999999999</v>
      </c>
      <c r="N386" s="1"/>
      <c r="O386" s="1"/>
    </row>
    <row r="387" spans="1:15" ht="12.75" customHeight="1">
      <c r="A387" s="33">
        <v>378</v>
      </c>
      <c r="B387" s="53" t="s">
        <v>478</v>
      </c>
      <c r="C387" s="31">
        <v>275.60000000000002</v>
      </c>
      <c r="D387" s="36">
        <v>275</v>
      </c>
      <c r="E387" s="36">
        <v>272</v>
      </c>
      <c r="F387" s="36">
        <v>268.39999999999998</v>
      </c>
      <c r="G387" s="36">
        <v>265.39999999999998</v>
      </c>
      <c r="H387" s="36">
        <v>278.60000000000002</v>
      </c>
      <c r="I387" s="36">
        <v>281.60000000000002</v>
      </c>
      <c r="J387" s="36">
        <v>285.20000000000005</v>
      </c>
      <c r="K387" s="31">
        <v>278</v>
      </c>
      <c r="L387" s="31">
        <v>271.39999999999998</v>
      </c>
      <c r="M387" s="31">
        <v>88.779200000000003</v>
      </c>
      <c r="N387" s="1"/>
      <c r="O387" s="1"/>
    </row>
    <row r="388" spans="1:15" ht="12.75" customHeight="1">
      <c r="A388" s="33">
        <v>379</v>
      </c>
      <c r="B388" s="53" t="s">
        <v>204</v>
      </c>
      <c r="C388" s="31">
        <v>161.65</v>
      </c>
      <c r="D388" s="36">
        <v>162.88333333333333</v>
      </c>
      <c r="E388" s="36">
        <v>159.76666666666665</v>
      </c>
      <c r="F388" s="36">
        <v>157.88333333333333</v>
      </c>
      <c r="G388" s="36">
        <v>154.76666666666665</v>
      </c>
      <c r="H388" s="36">
        <v>164.76666666666665</v>
      </c>
      <c r="I388" s="36">
        <v>167.88333333333333</v>
      </c>
      <c r="J388" s="36">
        <v>169.76666666666665</v>
      </c>
      <c r="K388" s="31">
        <v>166</v>
      </c>
      <c r="L388" s="31">
        <v>161</v>
      </c>
      <c r="M388" s="31">
        <v>9.7303200000000007</v>
      </c>
      <c r="N388" s="1"/>
      <c r="O388" s="1"/>
    </row>
    <row r="389" spans="1:15" ht="12.75" customHeight="1">
      <c r="A389" s="33">
        <v>380</v>
      </c>
      <c r="B389" s="53" t="s">
        <v>479</v>
      </c>
      <c r="C389" s="31">
        <v>1333.15</v>
      </c>
      <c r="D389" s="36">
        <v>1340.0333333333335</v>
      </c>
      <c r="E389" s="36">
        <v>1314.0666666666671</v>
      </c>
      <c r="F389" s="36">
        <v>1294.9833333333336</v>
      </c>
      <c r="G389" s="36">
        <v>1269.0166666666671</v>
      </c>
      <c r="H389" s="36">
        <v>1359.116666666667</v>
      </c>
      <c r="I389" s="36">
        <v>1385.0833333333337</v>
      </c>
      <c r="J389" s="36">
        <v>1404.166666666667</v>
      </c>
      <c r="K389" s="31">
        <v>1366</v>
      </c>
      <c r="L389" s="31">
        <v>1320.95</v>
      </c>
      <c r="M389" s="31">
        <v>1.00885</v>
      </c>
      <c r="N389" s="1"/>
      <c r="O389" s="1"/>
    </row>
    <row r="390" spans="1:15" ht="12.75" customHeight="1">
      <c r="A390" s="33">
        <v>381</v>
      </c>
      <c r="B390" s="53" t="s">
        <v>480</v>
      </c>
      <c r="C390" s="31">
        <v>301.7</v>
      </c>
      <c r="D390" s="36">
        <v>302.18333333333334</v>
      </c>
      <c r="E390" s="36">
        <v>298.91666666666669</v>
      </c>
      <c r="F390" s="36">
        <v>296.13333333333333</v>
      </c>
      <c r="G390" s="36">
        <v>292.86666666666667</v>
      </c>
      <c r="H390" s="36">
        <v>304.9666666666667</v>
      </c>
      <c r="I390" s="36">
        <v>308.23333333333335</v>
      </c>
      <c r="J390" s="36">
        <v>311.01666666666671</v>
      </c>
      <c r="K390" s="31">
        <v>305.45</v>
      </c>
      <c r="L390" s="31">
        <v>299.39999999999998</v>
      </c>
      <c r="M390" s="31">
        <v>2.5712600000000001</v>
      </c>
      <c r="N390" s="1"/>
      <c r="O390" s="1"/>
    </row>
    <row r="391" spans="1:15" ht="12.75" customHeight="1">
      <c r="A391" s="33">
        <v>382</v>
      </c>
      <c r="B391" s="53" t="s">
        <v>481</v>
      </c>
      <c r="C391" s="31">
        <v>275.7</v>
      </c>
      <c r="D391" s="36">
        <v>272.95</v>
      </c>
      <c r="E391" s="36">
        <v>267.89999999999998</v>
      </c>
      <c r="F391" s="36">
        <v>260.09999999999997</v>
      </c>
      <c r="G391" s="36">
        <v>255.04999999999995</v>
      </c>
      <c r="H391" s="36">
        <v>280.75</v>
      </c>
      <c r="I391" s="36">
        <v>285.80000000000007</v>
      </c>
      <c r="J391" s="36">
        <v>293.60000000000002</v>
      </c>
      <c r="K391" s="31">
        <v>278</v>
      </c>
      <c r="L391" s="31">
        <v>265.14999999999998</v>
      </c>
      <c r="M391" s="31">
        <v>11.486499999999999</v>
      </c>
      <c r="N391" s="1"/>
      <c r="O391" s="1"/>
    </row>
    <row r="392" spans="1:15" ht="12.75" customHeight="1">
      <c r="A392" s="33">
        <v>383</v>
      </c>
      <c r="B392" s="53" t="s">
        <v>482</v>
      </c>
      <c r="C392" s="31">
        <v>145.69999999999999</v>
      </c>
      <c r="D392" s="36">
        <v>146.08333333333334</v>
      </c>
      <c r="E392" s="36">
        <v>144.11666666666667</v>
      </c>
      <c r="F392" s="36">
        <v>142.53333333333333</v>
      </c>
      <c r="G392" s="36">
        <v>140.56666666666666</v>
      </c>
      <c r="H392" s="36">
        <v>147.66666666666669</v>
      </c>
      <c r="I392" s="36">
        <v>149.63333333333333</v>
      </c>
      <c r="J392" s="36">
        <v>151.2166666666667</v>
      </c>
      <c r="K392" s="31">
        <v>148.05000000000001</v>
      </c>
      <c r="L392" s="31">
        <v>144.5</v>
      </c>
      <c r="M392" s="31">
        <v>23.953340000000001</v>
      </c>
      <c r="N392" s="1"/>
      <c r="O392" s="1"/>
    </row>
    <row r="393" spans="1:15" ht="12.75" customHeight="1">
      <c r="A393" s="33">
        <v>384</v>
      </c>
      <c r="B393" s="53" t="s">
        <v>483</v>
      </c>
      <c r="C393" s="31">
        <v>3153.4</v>
      </c>
      <c r="D393" s="36">
        <v>3154.4666666666667</v>
      </c>
      <c r="E393" s="36">
        <v>3128.9333333333334</v>
      </c>
      <c r="F393" s="36">
        <v>3104.4666666666667</v>
      </c>
      <c r="G393" s="36">
        <v>3078.9333333333334</v>
      </c>
      <c r="H393" s="36">
        <v>3178.9333333333334</v>
      </c>
      <c r="I393" s="36">
        <v>3204.4666666666672</v>
      </c>
      <c r="J393" s="36">
        <v>3228.9333333333334</v>
      </c>
      <c r="K393" s="31">
        <v>3180</v>
      </c>
      <c r="L393" s="31">
        <v>3130</v>
      </c>
      <c r="M393" s="31">
        <v>0.13866000000000001</v>
      </c>
      <c r="N393" s="1"/>
      <c r="O393" s="1"/>
    </row>
    <row r="394" spans="1:15" ht="12.75" customHeight="1">
      <c r="A394" s="33">
        <v>385</v>
      </c>
      <c r="B394" s="53" t="s">
        <v>484</v>
      </c>
      <c r="C394" s="31">
        <v>72.349999999999994</v>
      </c>
      <c r="D394" s="36">
        <v>71.833333333333329</v>
      </c>
      <c r="E394" s="36">
        <v>70.816666666666663</v>
      </c>
      <c r="F394" s="36">
        <v>69.283333333333331</v>
      </c>
      <c r="G394" s="36">
        <v>68.266666666666666</v>
      </c>
      <c r="H394" s="36">
        <v>73.36666666666666</v>
      </c>
      <c r="I394" s="36">
        <v>74.38333333333334</v>
      </c>
      <c r="J394" s="36">
        <v>75.916666666666657</v>
      </c>
      <c r="K394" s="31">
        <v>72.849999999999994</v>
      </c>
      <c r="L394" s="31">
        <v>70.3</v>
      </c>
      <c r="M394" s="31">
        <v>22.718630000000001</v>
      </c>
      <c r="N394" s="1"/>
      <c r="O394" s="1"/>
    </row>
    <row r="395" spans="1:15" ht="12.75" customHeight="1">
      <c r="A395" s="33">
        <v>386</v>
      </c>
      <c r="B395" s="53" t="s">
        <v>485</v>
      </c>
      <c r="C395" s="31">
        <v>2160.3000000000002</v>
      </c>
      <c r="D395" s="36">
        <v>2159.0333333333333</v>
      </c>
      <c r="E395" s="36">
        <v>2138.2666666666664</v>
      </c>
      <c r="F395" s="36">
        <v>2116.2333333333331</v>
      </c>
      <c r="G395" s="36">
        <v>2095.4666666666662</v>
      </c>
      <c r="H395" s="36">
        <v>2181.0666666666666</v>
      </c>
      <c r="I395" s="36">
        <v>2201.8333333333339</v>
      </c>
      <c r="J395" s="36">
        <v>2223.8666666666668</v>
      </c>
      <c r="K395" s="31">
        <v>2179.8000000000002</v>
      </c>
      <c r="L395" s="31">
        <v>2137</v>
      </c>
      <c r="M395" s="31">
        <v>1.24726</v>
      </c>
      <c r="N395" s="1"/>
      <c r="O395" s="1"/>
    </row>
    <row r="396" spans="1:15" ht="12.75" customHeight="1">
      <c r="A396" s="33">
        <v>387</v>
      </c>
      <c r="B396" s="53" t="s">
        <v>486</v>
      </c>
      <c r="C396" s="31">
        <v>215.3</v>
      </c>
      <c r="D396" s="36">
        <v>215.4666666666667</v>
      </c>
      <c r="E396" s="36">
        <v>212.28333333333339</v>
      </c>
      <c r="F396" s="36">
        <v>209.26666666666668</v>
      </c>
      <c r="G396" s="36">
        <v>206.08333333333337</v>
      </c>
      <c r="H396" s="36">
        <v>218.48333333333341</v>
      </c>
      <c r="I396" s="36">
        <v>221.66666666666669</v>
      </c>
      <c r="J396" s="36">
        <v>224.68333333333342</v>
      </c>
      <c r="K396" s="31">
        <v>218.65</v>
      </c>
      <c r="L396" s="31">
        <v>212.45</v>
      </c>
      <c r="M396" s="31">
        <v>11.49701</v>
      </c>
      <c r="N396" s="1"/>
      <c r="O396" s="1"/>
    </row>
    <row r="397" spans="1:15" ht="12.75" customHeight="1">
      <c r="A397" s="33">
        <v>388</v>
      </c>
      <c r="B397" s="53" t="s">
        <v>487</v>
      </c>
      <c r="C397" s="31">
        <v>826.65</v>
      </c>
      <c r="D397" s="36">
        <v>829.6</v>
      </c>
      <c r="E397" s="36">
        <v>823.05000000000007</v>
      </c>
      <c r="F397" s="36">
        <v>819.45</v>
      </c>
      <c r="G397" s="36">
        <v>812.90000000000009</v>
      </c>
      <c r="H397" s="36">
        <v>833.2</v>
      </c>
      <c r="I397" s="36">
        <v>839.75</v>
      </c>
      <c r="J397" s="36">
        <v>843.35</v>
      </c>
      <c r="K397" s="31">
        <v>836.15</v>
      </c>
      <c r="L397" s="31">
        <v>826</v>
      </c>
      <c r="M397" s="31">
        <v>0.86602999999999997</v>
      </c>
      <c r="N397" s="1"/>
      <c r="O397" s="1"/>
    </row>
    <row r="398" spans="1:15" ht="12.75" customHeight="1">
      <c r="A398" s="33">
        <v>389</v>
      </c>
      <c r="B398" s="53" t="s">
        <v>208</v>
      </c>
      <c r="C398" s="31">
        <v>2832.55</v>
      </c>
      <c r="D398" s="36">
        <v>2839.5166666666664</v>
      </c>
      <c r="E398" s="36">
        <v>2819.083333333333</v>
      </c>
      <c r="F398" s="36">
        <v>2805.6166666666668</v>
      </c>
      <c r="G398" s="36">
        <v>2785.1833333333334</v>
      </c>
      <c r="H398" s="36">
        <v>2852.9833333333327</v>
      </c>
      <c r="I398" s="36">
        <v>2873.4166666666661</v>
      </c>
      <c r="J398" s="36">
        <v>2886.8833333333323</v>
      </c>
      <c r="K398" s="31">
        <v>2859.95</v>
      </c>
      <c r="L398" s="31">
        <v>2826.05</v>
      </c>
      <c r="M398" s="31">
        <v>25.232669999999999</v>
      </c>
      <c r="N398" s="1"/>
      <c r="O398" s="1"/>
    </row>
    <row r="399" spans="1:15" ht="12.75" customHeight="1">
      <c r="A399" s="33">
        <v>390</v>
      </c>
      <c r="B399" s="53" t="s">
        <v>488</v>
      </c>
      <c r="C399" s="31">
        <v>103</v>
      </c>
      <c r="D399" s="36">
        <v>103.58333333333333</v>
      </c>
      <c r="E399" s="36">
        <v>101.91666666666666</v>
      </c>
      <c r="F399" s="36">
        <v>100.83333333333333</v>
      </c>
      <c r="G399" s="36">
        <v>99.166666666666657</v>
      </c>
      <c r="H399" s="36">
        <v>104.66666666666666</v>
      </c>
      <c r="I399" s="36">
        <v>106.33333333333331</v>
      </c>
      <c r="J399" s="36">
        <v>107.41666666666666</v>
      </c>
      <c r="K399" s="31">
        <v>105.25</v>
      </c>
      <c r="L399" s="31">
        <v>102.5</v>
      </c>
      <c r="M399" s="31">
        <v>5.2989699999999997</v>
      </c>
      <c r="N399" s="1"/>
      <c r="O399" s="1"/>
    </row>
    <row r="400" spans="1:15" ht="12.75" customHeight="1">
      <c r="A400" s="33">
        <v>391</v>
      </c>
      <c r="B400" s="53" t="s">
        <v>489</v>
      </c>
      <c r="C400" s="31">
        <v>701.6</v>
      </c>
      <c r="D400" s="36">
        <v>702.76666666666677</v>
      </c>
      <c r="E400" s="36">
        <v>697.43333333333351</v>
      </c>
      <c r="F400" s="36">
        <v>693.26666666666677</v>
      </c>
      <c r="G400" s="36">
        <v>687.93333333333351</v>
      </c>
      <c r="H400" s="36">
        <v>706.93333333333351</v>
      </c>
      <c r="I400" s="36">
        <v>712.26666666666677</v>
      </c>
      <c r="J400" s="36">
        <v>716.43333333333351</v>
      </c>
      <c r="K400" s="31">
        <v>708.1</v>
      </c>
      <c r="L400" s="31">
        <v>698.6</v>
      </c>
      <c r="M400" s="31">
        <v>0.51829999999999998</v>
      </c>
      <c r="N400" s="1"/>
      <c r="O400" s="1"/>
    </row>
    <row r="401" spans="1:15" ht="12.75" customHeight="1">
      <c r="A401" s="33">
        <v>392</v>
      </c>
      <c r="B401" s="53" t="s">
        <v>490</v>
      </c>
      <c r="C401" s="31">
        <v>1421.15</v>
      </c>
      <c r="D401" s="36">
        <v>1424.5</v>
      </c>
      <c r="E401" s="36">
        <v>1411.85</v>
      </c>
      <c r="F401" s="36">
        <v>1402.55</v>
      </c>
      <c r="G401" s="36">
        <v>1389.8999999999999</v>
      </c>
      <c r="H401" s="36">
        <v>1433.8</v>
      </c>
      <c r="I401" s="36">
        <v>1446.45</v>
      </c>
      <c r="J401" s="36">
        <v>1455.75</v>
      </c>
      <c r="K401" s="31">
        <v>1437.15</v>
      </c>
      <c r="L401" s="31">
        <v>1415.2</v>
      </c>
      <c r="M401" s="31">
        <v>0.39968999999999999</v>
      </c>
      <c r="N401" s="1"/>
      <c r="O401" s="1"/>
    </row>
    <row r="402" spans="1:15" ht="12.75" customHeight="1">
      <c r="A402" s="33">
        <v>393</v>
      </c>
      <c r="B402" s="53" t="s">
        <v>210</v>
      </c>
      <c r="C402" s="31">
        <v>713.45</v>
      </c>
      <c r="D402" s="36">
        <v>716.38333333333333</v>
      </c>
      <c r="E402" s="36">
        <v>709.66666666666663</v>
      </c>
      <c r="F402" s="36">
        <v>705.88333333333333</v>
      </c>
      <c r="G402" s="36">
        <v>699.16666666666663</v>
      </c>
      <c r="H402" s="36">
        <v>720.16666666666663</v>
      </c>
      <c r="I402" s="36">
        <v>726.88333333333333</v>
      </c>
      <c r="J402" s="36">
        <v>730.66666666666663</v>
      </c>
      <c r="K402" s="31">
        <v>723.1</v>
      </c>
      <c r="L402" s="31">
        <v>712.6</v>
      </c>
      <c r="M402" s="31">
        <v>5.9659700000000004</v>
      </c>
      <c r="N402" s="1"/>
      <c r="O402" s="1"/>
    </row>
    <row r="403" spans="1:15" ht="12.75" customHeight="1">
      <c r="A403" s="33">
        <v>394</v>
      </c>
      <c r="B403" s="53" t="s">
        <v>211</v>
      </c>
      <c r="C403" s="31">
        <v>1430.1</v>
      </c>
      <c r="D403" s="36">
        <v>1433.2333333333333</v>
      </c>
      <c r="E403" s="36">
        <v>1422.6166666666668</v>
      </c>
      <c r="F403" s="36">
        <v>1415.1333333333334</v>
      </c>
      <c r="G403" s="36">
        <v>1404.5166666666669</v>
      </c>
      <c r="H403" s="36">
        <v>1440.7166666666667</v>
      </c>
      <c r="I403" s="36">
        <v>1451.333333333333</v>
      </c>
      <c r="J403" s="36">
        <v>1458.8166666666666</v>
      </c>
      <c r="K403" s="31">
        <v>1443.85</v>
      </c>
      <c r="L403" s="31">
        <v>1425.75</v>
      </c>
      <c r="M403" s="31">
        <v>2.5464600000000002</v>
      </c>
      <c r="N403" s="1"/>
      <c r="O403" s="1"/>
    </row>
    <row r="404" spans="1:15" ht="12.75" customHeight="1">
      <c r="A404" s="33">
        <v>395</v>
      </c>
      <c r="B404" s="53" t="s">
        <v>491</v>
      </c>
      <c r="C404" s="31">
        <v>129.30000000000001</v>
      </c>
      <c r="D404" s="36">
        <v>129.98333333333335</v>
      </c>
      <c r="E404" s="36">
        <v>128.16666666666669</v>
      </c>
      <c r="F404" s="36">
        <v>127.03333333333333</v>
      </c>
      <c r="G404" s="36">
        <v>125.21666666666667</v>
      </c>
      <c r="H404" s="36">
        <v>131.1166666666667</v>
      </c>
      <c r="I404" s="36">
        <v>132.93333333333337</v>
      </c>
      <c r="J404" s="36">
        <v>134.06666666666672</v>
      </c>
      <c r="K404" s="31">
        <v>131.80000000000001</v>
      </c>
      <c r="L404" s="31">
        <v>128.85</v>
      </c>
      <c r="M404" s="31">
        <v>105.58011999999999</v>
      </c>
      <c r="N404" s="1"/>
      <c r="O404" s="1"/>
    </row>
    <row r="405" spans="1:15" ht="12.75" customHeight="1">
      <c r="A405" s="33">
        <v>396</v>
      </c>
      <c r="B405" s="53" t="s">
        <v>492</v>
      </c>
      <c r="C405" s="31">
        <v>5328.75</v>
      </c>
      <c r="D405" s="36">
        <v>5250.916666666667</v>
      </c>
      <c r="E405" s="36">
        <v>5126.8333333333339</v>
      </c>
      <c r="F405" s="36">
        <v>4924.916666666667</v>
      </c>
      <c r="G405" s="36">
        <v>4800.8333333333339</v>
      </c>
      <c r="H405" s="36">
        <v>5452.8333333333339</v>
      </c>
      <c r="I405" s="36">
        <v>5576.9166666666679</v>
      </c>
      <c r="J405" s="36">
        <v>5778.8333333333339</v>
      </c>
      <c r="K405" s="31">
        <v>5375</v>
      </c>
      <c r="L405" s="31">
        <v>5049</v>
      </c>
      <c r="M405" s="31">
        <v>1.5487500000000001</v>
      </c>
      <c r="N405" s="1"/>
      <c r="O405" s="1"/>
    </row>
    <row r="406" spans="1:15" ht="12.75" customHeight="1">
      <c r="A406" s="33">
        <v>397</v>
      </c>
      <c r="B406" s="53" t="s">
        <v>215</v>
      </c>
      <c r="C406" s="31">
        <v>2288.1999999999998</v>
      </c>
      <c r="D406" s="36">
        <v>2296.4333333333329</v>
      </c>
      <c r="E406" s="36">
        <v>2273.8666666666659</v>
      </c>
      <c r="F406" s="36">
        <v>2259.5333333333328</v>
      </c>
      <c r="G406" s="36">
        <v>2236.9666666666658</v>
      </c>
      <c r="H406" s="36">
        <v>2310.766666666666</v>
      </c>
      <c r="I406" s="36">
        <v>2333.3333333333326</v>
      </c>
      <c r="J406" s="36">
        <v>2347.6666666666661</v>
      </c>
      <c r="K406" s="31">
        <v>2319</v>
      </c>
      <c r="L406" s="31">
        <v>2282.1</v>
      </c>
      <c r="M406" s="31">
        <v>6.80715</v>
      </c>
      <c r="N406" s="1"/>
      <c r="O406" s="1"/>
    </row>
    <row r="407" spans="1:15" ht="12.75" customHeight="1">
      <c r="A407" s="33">
        <v>398</v>
      </c>
      <c r="B407" s="53" t="s">
        <v>866</v>
      </c>
      <c r="C407" s="31">
        <v>2022.1</v>
      </c>
      <c r="D407" s="36">
        <v>2010.9166666666667</v>
      </c>
      <c r="E407" s="36">
        <v>1977.2333333333336</v>
      </c>
      <c r="F407" s="36">
        <v>1932.3666666666668</v>
      </c>
      <c r="G407" s="36">
        <v>1898.6833333333336</v>
      </c>
      <c r="H407" s="36">
        <v>2055.7833333333338</v>
      </c>
      <c r="I407" s="36">
        <v>2089.4666666666662</v>
      </c>
      <c r="J407" s="36">
        <v>2134.3333333333335</v>
      </c>
      <c r="K407" s="31">
        <v>2044.6</v>
      </c>
      <c r="L407" s="31">
        <v>1966.05</v>
      </c>
      <c r="M407" s="31">
        <v>0.39456999999999998</v>
      </c>
      <c r="N407" s="1"/>
      <c r="O407" s="1"/>
    </row>
    <row r="408" spans="1:15" ht="12.75" customHeight="1">
      <c r="A408" s="33">
        <v>399</v>
      </c>
      <c r="B408" t="s">
        <v>178</v>
      </c>
      <c r="C408" s="31">
        <v>126.35</v>
      </c>
      <c r="D408" s="36">
        <v>126.66666666666667</v>
      </c>
      <c r="E408" s="36">
        <v>125.03333333333333</v>
      </c>
      <c r="F408" s="36">
        <v>123.71666666666665</v>
      </c>
      <c r="G408" s="36">
        <v>122.08333333333331</v>
      </c>
      <c r="H408" s="36">
        <v>127.98333333333335</v>
      </c>
      <c r="I408" s="36">
        <v>129.6166666666667</v>
      </c>
      <c r="J408" s="36">
        <v>130.93333333333337</v>
      </c>
      <c r="K408" s="31">
        <v>128.30000000000001</v>
      </c>
      <c r="L408" s="31">
        <v>125.35</v>
      </c>
      <c r="M408" s="31">
        <v>82.930589999999995</v>
      </c>
      <c r="N408" s="1"/>
      <c r="O408" s="1"/>
    </row>
    <row r="409" spans="1:15" ht="12.75" customHeight="1">
      <c r="A409" s="33">
        <v>400</v>
      </c>
      <c r="B409" s="53" t="s">
        <v>493</v>
      </c>
      <c r="C409" s="31">
        <v>8352.25</v>
      </c>
      <c r="D409" s="36">
        <v>8299.7833333333328</v>
      </c>
      <c r="E409" s="36">
        <v>8002.5666666666657</v>
      </c>
      <c r="F409" s="36">
        <v>7652.8833333333332</v>
      </c>
      <c r="G409" s="36">
        <v>7355.6666666666661</v>
      </c>
      <c r="H409" s="36">
        <v>8649.4666666666653</v>
      </c>
      <c r="I409" s="36">
        <v>8946.6833333333325</v>
      </c>
      <c r="J409" s="36">
        <v>9296.366666666665</v>
      </c>
      <c r="K409" s="31">
        <v>8597</v>
      </c>
      <c r="L409" s="31">
        <v>7950.1</v>
      </c>
      <c r="M409" s="31">
        <v>0.53373000000000004</v>
      </c>
      <c r="N409" s="1"/>
      <c r="O409" s="1"/>
    </row>
    <row r="410" spans="1:15" ht="12.75" customHeight="1">
      <c r="A410" s="33">
        <v>401</v>
      </c>
      <c r="B410" s="53" t="s">
        <v>494</v>
      </c>
      <c r="C410" s="31">
        <v>1374.45</v>
      </c>
      <c r="D410" s="36">
        <v>1379.4833333333333</v>
      </c>
      <c r="E410" s="36">
        <v>1353.9666666666667</v>
      </c>
      <c r="F410" s="36">
        <v>1333.4833333333333</v>
      </c>
      <c r="G410" s="36">
        <v>1307.9666666666667</v>
      </c>
      <c r="H410" s="36">
        <v>1399.9666666666667</v>
      </c>
      <c r="I410" s="36">
        <v>1425.4833333333336</v>
      </c>
      <c r="J410" s="36">
        <v>1445.9666666666667</v>
      </c>
      <c r="K410" s="31">
        <v>1405</v>
      </c>
      <c r="L410" s="31">
        <v>1359</v>
      </c>
      <c r="M410" s="31">
        <v>2.2044199999999998</v>
      </c>
      <c r="N410" s="1"/>
      <c r="O410" s="1"/>
    </row>
    <row r="411" spans="1:15" ht="12.75" customHeight="1">
      <c r="A411" s="33">
        <v>402</v>
      </c>
      <c r="B411" s="53" t="s">
        <v>867</v>
      </c>
      <c r="C411" s="31">
        <v>424.6</v>
      </c>
      <c r="D411" s="36">
        <v>426.68333333333334</v>
      </c>
      <c r="E411" s="36">
        <v>421.41666666666669</v>
      </c>
      <c r="F411" s="36">
        <v>418.23333333333335</v>
      </c>
      <c r="G411" s="36">
        <v>412.9666666666667</v>
      </c>
      <c r="H411" s="36">
        <v>429.86666666666667</v>
      </c>
      <c r="I411" s="36">
        <v>435.13333333333333</v>
      </c>
      <c r="J411" s="36">
        <v>438.31666666666666</v>
      </c>
      <c r="K411" s="31">
        <v>431.95</v>
      </c>
      <c r="L411" s="31">
        <v>423.5</v>
      </c>
      <c r="M411" s="31">
        <v>1.21932</v>
      </c>
      <c r="N411" s="1"/>
      <c r="O411" s="1"/>
    </row>
    <row r="412" spans="1:15" ht="12.75" customHeight="1">
      <c r="A412" s="33">
        <v>403</v>
      </c>
      <c r="B412" s="53" t="s">
        <v>495</v>
      </c>
      <c r="C412" s="31">
        <v>3927.3</v>
      </c>
      <c r="D412" s="36">
        <v>3922.1</v>
      </c>
      <c r="E412" s="36">
        <v>3834.2</v>
      </c>
      <c r="F412" s="36">
        <v>3741.1</v>
      </c>
      <c r="G412" s="36">
        <v>3653.2</v>
      </c>
      <c r="H412" s="36">
        <v>4015.2</v>
      </c>
      <c r="I412" s="36">
        <v>4103.1000000000004</v>
      </c>
      <c r="J412" s="36">
        <v>4196.2</v>
      </c>
      <c r="K412" s="31">
        <v>4010</v>
      </c>
      <c r="L412" s="31">
        <v>3829</v>
      </c>
      <c r="M412" s="31">
        <v>3.1093299999999999</v>
      </c>
      <c r="N412" s="1"/>
      <c r="O412" s="1"/>
    </row>
    <row r="413" spans="1:15" ht="12.75" customHeight="1">
      <c r="A413" s="33">
        <v>404</v>
      </c>
      <c r="B413" s="53" t="s">
        <v>496</v>
      </c>
      <c r="C413" s="31">
        <v>410.8</v>
      </c>
      <c r="D413" s="36">
        <v>410.23333333333329</v>
      </c>
      <c r="E413" s="36">
        <v>401.46666666666658</v>
      </c>
      <c r="F413" s="36">
        <v>392.13333333333327</v>
      </c>
      <c r="G413" s="36">
        <v>383.36666666666656</v>
      </c>
      <c r="H413" s="36">
        <v>419.56666666666661</v>
      </c>
      <c r="I413" s="36">
        <v>428.33333333333337</v>
      </c>
      <c r="J413" s="36">
        <v>437.66666666666663</v>
      </c>
      <c r="K413" s="31">
        <v>419</v>
      </c>
      <c r="L413" s="31">
        <v>400.9</v>
      </c>
      <c r="M413" s="31">
        <v>4.0651099999999998</v>
      </c>
      <c r="N413" s="1"/>
      <c r="O413" s="1"/>
    </row>
    <row r="414" spans="1:15" ht="12.75" customHeight="1">
      <c r="A414" s="33">
        <v>405</v>
      </c>
      <c r="B414" s="53" t="s">
        <v>868</v>
      </c>
      <c r="C414" s="31">
        <v>918.3</v>
      </c>
      <c r="D414" s="36">
        <v>916.38333333333333</v>
      </c>
      <c r="E414" s="36">
        <v>910.76666666666665</v>
      </c>
      <c r="F414" s="36">
        <v>903.23333333333335</v>
      </c>
      <c r="G414" s="36">
        <v>897.61666666666667</v>
      </c>
      <c r="H414" s="36">
        <v>923.91666666666663</v>
      </c>
      <c r="I414" s="36">
        <v>929.53333333333319</v>
      </c>
      <c r="J414" s="36">
        <v>937.06666666666661</v>
      </c>
      <c r="K414" s="31">
        <v>922</v>
      </c>
      <c r="L414" s="31">
        <v>908.85</v>
      </c>
      <c r="M414" s="31">
        <v>0.28512999999999999</v>
      </c>
      <c r="N414" s="1"/>
      <c r="O414" s="1"/>
    </row>
    <row r="415" spans="1:15" ht="12.75" customHeight="1">
      <c r="A415" s="33">
        <v>406</v>
      </c>
      <c r="B415" s="53" t="s">
        <v>497</v>
      </c>
      <c r="C415" s="31">
        <v>728.7</v>
      </c>
      <c r="D415" s="36">
        <v>728.88333333333333</v>
      </c>
      <c r="E415" s="36">
        <v>722.81666666666661</v>
      </c>
      <c r="F415" s="36">
        <v>716.93333333333328</v>
      </c>
      <c r="G415" s="36">
        <v>710.86666666666656</v>
      </c>
      <c r="H415" s="36">
        <v>734.76666666666665</v>
      </c>
      <c r="I415" s="36">
        <v>740.83333333333348</v>
      </c>
      <c r="J415" s="36">
        <v>746.7166666666667</v>
      </c>
      <c r="K415" s="31">
        <v>734.95</v>
      </c>
      <c r="L415" s="31">
        <v>723</v>
      </c>
      <c r="M415" s="31">
        <v>0.11291</v>
      </c>
      <c r="N415" s="1"/>
      <c r="O415" s="1"/>
    </row>
    <row r="416" spans="1:15" ht="12.75" customHeight="1">
      <c r="A416" s="33">
        <v>407</v>
      </c>
      <c r="B416" s="53" t="s">
        <v>213</v>
      </c>
      <c r="C416" s="31">
        <v>25819.65</v>
      </c>
      <c r="D416" s="36">
        <v>26096.766666666666</v>
      </c>
      <c r="E416" s="36">
        <v>25368.683333333334</v>
      </c>
      <c r="F416" s="36">
        <v>24917.716666666667</v>
      </c>
      <c r="G416" s="36">
        <v>24189.633333333335</v>
      </c>
      <c r="H416" s="36">
        <v>26547.733333333334</v>
      </c>
      <c r="I416" s="36">
        <v>27275.816666666669</v>
      </c>
      <c r="J416" s="36">
        <v>27726.783333333333</v>
      </c>
      <c r="K416" s="31">
        <v>26824.85</v>
      </c>
      <c r="L416" s="31">
        <v>25645.8</v>
      </c>
      <c r="M416" s="31">
        <v>2.2448100000000002</v>
      </c>
      <c r="N416" s="1"/>
      <c r="O416" s="1"/>
    </row>
    <row r="417" spans="1:15" ht="12.75" customHeight="1">
      <c r="A417" s="33">
        <v>408</v>
      </c>
      <c r="B417" s="53" t="s">
        <v>498</v>
      </c>
      <c r="C417" s="31">
        <v>42</v>
      </c>
      <c r="D417" s="36">
        <v>42.06666666666667</v>
      </c>
      <c r="E417" s="36">
        <v>41.683333333333337</v>
      </c>
      <c r="F417" s="36">
        <v>41.366666666666667</v>
      </c>
      <c r="G417" s="36">
        <v>40.983333333333334</v>
      </c>
      <c r="H417" s="36">
        <v>42.38333333333334</v>
      </c>
      <c r="I417" s="36">
        <v>42.76666666666668</v>
      </c>
      <c r="J417" s="36">
        <v>43.083333333333343</v>
      </c>
      <c r="K417" s="31">
        <v>42.45</v>
      </c>
      <c r="L417" s="31">
        <v>41.75</v>
      </c>
      <c r="M417" s="31">
        <v>27.437180000000001</v>
      </c>
      <c r="N417" s="1"/>
      <c r="O417" s="1"/>
    </row>
    <row r="418" spans="1:15" ht="12.75" customHeight="1">
      <c r="A418" s="33">
        <v>409</v>
      </c>
      <c r="B418" s="53" t="s">
        <v>216</v>
      </c>
      <c r="C418" s="31">
        <v>2320</v>
      </c>
      <c r="D418" s="36">
        <v>2321.6833333333334</v>
      </c>
      <c r="E418" s="36">
        <v>2301.3666666666668</v>
      </c>
      <c r="F418" s="36">
        <v>2282.7333333333336</v>
      </c>
      <c r="G418" s="36">
        <v>2262.416666666667</v>
      </c>
      <c r="H418" s="36">
        <v>2340.3166666666666</v>
      </c>
      <c r="I418" s="36">
        <v>2360.6333333333332</v>
      </c>
      <c r="J418" s="36">
        <v>2379.2666666666664</v>
      </c>
      <c r="K418" s="31">
        <v>2342</v>
      </c>
      <c r="L418" s="31">
        <v>2303.0500000000002</v>
      </c>
      <c r="M418" s="31">
        <v>8.5393600000000003</v>
      </c>
      <c r="N418" s="1"/>
      <c r="O418" s="1"/>
    </row>
    <row r="419" spans="1:15" ht="12.75" customHeight="1">
      <c r="A419" s="33">
        <v>410</v>
      </c>
      <c r="B419" s="53" t="s">
        <v>499</v>
      </c>
      <c r="C419" s="31">
        <v>604.1</v>
      </c>
      <c r="D419" s="36">
        <v>606.11666666666667</v>
      </c>
      <c r="E419" s="36">
        <v>595.98333333333335</v>
      </c>
      <c r="F419" s="36">
        <v>587.86666666666667</v>
      </c>
      <c r="G419" s="36">
        <v>577.73333333333335</v>
      </c>
      <c r="H419" s="36">
        <v>614.23333333333335</v>
      </c>
      <c r="I419" s="36">
        <v>624.36666666666679</v>
      </c>
      <c r="J419" s="36">
        <v>632.48333333333335</v>
      </c>
      <c r="K419" s="31">
        <v>616.25</v>
      </c>
      <c r="L419" s="31">
        <v>598</v>
      </c>
      <c r="M419" s="31">
        <v>3.8345199999999999</v>
      </c>
      <c r="N419" s="1"/>
      <c r="O419" s="1"/>
    </row>
    <row r="420" spans="1:15" ht="12.75" customHeight="1">
      <c r="A420" s="33">
        <v>411</v>
      </c>
      <c r="B420" s="53" t="s">
        <v>214</v>
      </c>
      <c r="C420" s="31">
        <v>7119.3</v>
      </c>
      <c r="D420" s="36">
        <v>7095.0999999999995</v>
      </c>
      <c r="E420" s="36">
        <v>6950.1999999999989</v>
      </c>
      <c r="F420" s="36">
        <v>6781.0999999999995</v>
      </c>
      <c r="G420" s="36">
        <v>6636.1999999999989</v>
      </c>
      <c r="H420" s="36">
        <v>7264.1999999999989</v>
      </c>
      <c r="I420" s="36">
        <v>7409.0999999999985</v>
      </c>
      <c r="J420" s="36">
        <v>7578.1999999999989</v>
      </c>
      <c r="K420" s="31">
        <v>7240</v>
      </c>
      <c r="L420" s="31">
        <v>6926</v>
      </c>
      <c r="M420" s="31">
        <v>27.932490000000001</v>
      </c>
      <c r="N420" s="1"/>
      <c r="O420" s="1"/>
    </row>
    <row r="421" spans="1:15" ht="12.75" customHeight="1">
      <c r="A421" s="33">
        <v>412</v>
      </c>
      <c r="B421" s="53" t="s">
        <v>500</v>
      </c>
      <c r="C421" s="31">
        <v>1788.3</v>
      </c>
      <c r="D421" s="36">
        <v>1771.7666666666667</v>
      </c>
      <c r="E421" s="36">
        <v>1741.5333333333333</v>
      </c>
      <c r="F421" s="36">
        <v>1694.7666666666667</v>
      </c>
      <c r="G421" s="36">
        <v>1664.5333333333333</v>
      </c>
      <c r="H421" s="36">
        <v>1818.5333333333333</v>
      </c>
      <c r="I421" s="36">
        <v>1848.7666666666664</v>
      </c>
      <c r="J421" s="36">
        <v>1895.5333333333333</v>
      </c>
      <c r="K421" s="31">
        <v>1802</v>
      </c>
      <c r="L421" s="31">
        <v>1725</v>
      </c>
      <c r="M421" s="31">
        <v>2.59138</v>
      </c>
      <c r="N421" s="1"/>
      <c r="O421" s="1"/>
    </row>
    <row r="422" spans="1:15" ht="12.75" customHeight="1">
      <c r="A422" s="33">
        <v>413</v>
      </c>
      <c r="B422" s="53" t="s">
        <v>501</v>
      </c>
      <c r="C422" s="31">
        <v>8355.4</v>
      </c>
      <c r="D422" s="36">
        <v>8430.6999999999989</v>
      </c>
      <c r="E422" s="36">
        <v>8225.6999999999971</v>
      </c>
      <c r="F422" s="36">
        <v>8095.9999999999982</v>
      </c>
      <c r="G422" s="36">
        <v>7890.9999999999964</v>
      </c>
      <c r="H422" s="36">
        <v>8560.3999999999978</v>
      </c>
      <c r="I422" s="36">
        <v>8765.4000000000015</v>
      </c>
      <c r="J422" s="36">
        <v>8895.0999999999985</v>
      </c>
      <c r="K422" s="31">
        <v>8635.7000000000007</v>
      </c>
      <c r="L422" s="31">
        <v>8301</v>
      </c>
      <c r="M422" s="31">
        <v>2.4436300000000002</v>
      </c>
      <c r="N422" s="1"/>
      <c r="O422" s="1"/>
    </row>
    <row r="423" spans="1:15" ht="12.75" customHeight="1">
      <c r="A423" s="33">
        <v>414</v>
      </c>
      <c r="B423" s="53" t="s">
        <v>293</v>
      </c>
      <c r="C423" s="31">
        <v>604.54999999999995</v>
      </c>
      <c r="D423" s="36">
        <v>597.98333333333323</v>
      </c>
      <c r="E423" s="36">
        <v>587.96666666666647</v>
      </c>
      <c r="F423" s="36">
        <v>571.38333333333321</v>
      </c>
      <c r="G423" s="36">
        <v>561.36666666666645</v>
      </c>
      <c r="H423" s="36">
        <v>614.56666666666649</v>
      </c>
      <c r="I423" s="36">
        <v>624.58333333333314</v>
      </c>
      <c r="J423" s="36">
        <v>641.16666666666652</v>
      </c>
      <c r="K423" s="31">
        <v>608</v>
      </c>
      <c r="L423" s="31">
        <v>581.4</v>
      </c>
      <c r="M423" s="31">
        <v>36.131799999999998</v>
      </c>
      <c r="N423" s="1"/>
      <c r="O423" s="1"/>
    </row>
    <row r="424" spans="1:15" ht="12.75" customHeight="1">
      <c r="A424" s="33">
        <v>415</v>
      </c>
      <c r="B424" s="53" t="s">
        <v>502</v>
      </c>
      <c r="C424" s="31">
        <v>527.85</v>
      </c>
      <c r="D424" s="36">
        <v>526.33333333333337</v>
      </c>
      <c r="E424" s="36">
        <v>512.66666666666674</v>
      </c>
      <c r="F424" s="36">
        <v>497.48333333333335</v>
      </c>
      <c r="G424" s="36">
        <v>483.81666666666672</v>
      </c>
      <c r="H424" s="36">
        <v>541.51666666666677</v>
      </c>
      <c r="I424" s="36">
        <v>555.18333333333351</v>
      </c>
      <c r="J424" s="36">
        <v>570.36666666666679</v>
      </c>
      <c r="K424" s="31">
        <v>540</v>
      </c>
      <c r="L424" s="31">
        <v>511.15</v>
      </c>
      <c r="M424" s="31">
        <v>20.978190000000001</v>
      </c>
      <c r="N424" s="1"/>
      <c r="O424" s="1"/>
    </row>
    <row r="425" spans="1:15" ht="12.75" customHeight="1">
      <c r="A425" s="33">
        <v>416</v>
      </c>
      <c r="B425" s="53" t="s">
        <v>503</v>
      </c>
      <c r="C425" s="31">
        <v>542.75</v>
      </c>
      <c r="D425" s="36">
        <v>540.28333333333342</v>
      </c>
      <c r="E425" s="36">
        <v>535.41666666666686</v>
      </c>
      <c r="F425" s="36">
        <v>528.08333333333348</v>
      </c>
      <c r="G425" s="36">
        <v>523.21666666666692</v>
      </c>
      <c r="H425" s="36">
        <v>547.61666666666679</v>
      </c>
      <c r="I425" s="36">
        <v>552.48333333333335</v>
      </c>
      <c r="J425" s="36">
        <v>559.81666666666672</v>
      </c>
      <c r="K425" s="31">
        <v>545.15</v>
      </c>
      <c r="L425" s="31">
        <v>532.95000000000005</v>
      </c>
      <c r="M425" s="31">
        <v>8.4840499999999999</v>
      </c>
      <c r="N425" s="1"/>
      <c r="O425" s="1"/>
    </row>
    <row r="426" spans="1:15" ht="12.75" customHeight="1">
      <c r="A426" s="33">
        <v>417</v>
      </c>
      <c r="B426" s="53" t="s">
        <v>212</v>
      </c>
      <c r="C426" s="31">
        <v>820.3</v>
      </c>
      <c r="D426" s="36">
        <v>821.21666666666658</v>
      </c>
      <c r="E426" s="36">
        <v>817.13333333333321</v>
      </c>
      <c r="F426" s="36">
        <v>813.96666666666658</v>
      </c>
      <c r="G426" s="36">
        <v>809.88333333333321</v>
      </c>
      <c r="H426" s="36">
        <v>824.38333333333321</v>
      </c>
      <c r="I426" s="36">
        <v>828.46666666666647</v>
      </c>
      <c r="J426" s="36">
        <v>831.63333333333321</v>
      </c>
      <c r="K426" s="31">
        <v>825.3</v>
      </c>
      <c r="L426" s="31">
        <v>818.05</v>
      </c>
      <c r="M426" s="31">
        <v>97.550619999999995</v>
      </c>
      <c r="N426" s="1"/>
      <c r="O426" s="1"/>
    </row>
    <row r="427" spans="1:15" ht="12.75" customHeight="1">
      <c r="A427" s="33">
        <v>418</v>
      </c>
      <c r="B427" s="53" t="s">
        <v>209</v>
      </c>
      <c r="C427" s="31">
        <v>166.4</v>
      </c>
      <c r="D427" s="36">
        <v>166.70000000000002</v>
      </c>
      <c r="E427" s="36">
        <v>164.70000000000005</v>
      </c>
      <c r="F427" s="36">
        <v>163.00000000000003</v>
      </c>
      <c r="G427" s="36">
        <v>161.00000000000006</v>
      </c>
      <c r="H427" s="36">
        <v>168.40000000000003</v>
      </c>
      <c r="I427" s="36">
        <v>170.39999999999998</v>
      </c>
      <c r="J427" s="36">
        <v>172.10000000000002</v>
      </c>
      <c r="K427" s="31">
        <v>168.7</v>
      </c>
      <c r="L427" s="31">
        <v>165</v>
      </c>
      <c r="M427" s="31">
        <v>249.90810999999999</v>
      </c>
      <c r="N427" s="1"/>
      <c r="O427" s="1"/>
    </row>
    <row r="428" spans="1:15" ht="12.75" customHeight="1">
      <c r="A428" s="33">
        <v>419</v>
      </c>
      <c r="B428" s="53" t="s">
        <v>504</v>
      </c>
      <c r="C428" s="31">
        <v>759.5</v>
      </c>
      <c r="D428" s="36">
        <v>750.1</v>
      </c>
      <c r="E428" s="36">
        <v>740.7</v>
      </c>
      <c r="F428" s="36">
        <v>721.9</v>
      </c>
      <c r="G428" s="36">
        <v>712.5</v>
      </c>
      <c r="H428" s="36">
        <v>768.90000000000009</v>
      </c>
      <c r="I428" s="36">
        <v>778.3</v>
      </c>
      <c r="J428" s="36">
        <v>797.10000000000014</v>
      </c>
      <c r="K428" s="31">
        <v>759.5</v>
      </c>
      <c r="L428" s="31">
        <v>731.3</v>
      </c>
      <c r="M428" s="31">
        <v>40.961939999999998</v>
      </c>
      <c r="N428" s="1"/>
      <c r="O428" s="1"/>
    </row>
    <row r="429" spans="1:15" ht="12.75" customHeight="1">
      <c r="A429" s="33">
        <v>420</v>
      </c>
      <c r="B429" s="53" t="s">
        <v>505</v>
      </c>
      <c r="C429" s="31">
        <v>125.75</v>
      </c>
      <c r="D429" s="36">
        <v>125.84999999999998</v>
      </c>
      <c r="E429" s="36">
        <v>123.99999999999996</v>
      </c>
      <c r="F429" s="36">
        <v>122.24999999999997</v>
      </c>
      <c r="G429" s="36">
        <v>120.39999999999995</v>
      </c>
      <c r="H429" s="36">
        <v>127.59999999999997</v>
      </c>
      <c r="I429" s="36">
        <v>129.44999999999999</v>
      </c>
      <c r="J429" s="36">
        <v>131.19999999999999</v>
      </c>
      <c r="K429" s="31">
        <v>127.7</v>
      </c>
      <c r="L429" s="31">
        <v>124.1</v>
      </c>
      <c r="M429" s="31">
        <v>16.592099999999999</v>
      </c>
      <c r="N429" s="1"/>
      <c r="O429" s="1"/>
    </row>
    <row r="430" spans="1:15" ht="12.75" customHeight="1">
      <c r="A430" s="33">
        <v>421</v>
      </c>
      <c r="B430" s="53" t="s">
        <v>506</v>
      </c>
      <c r="C430" s="31">
        <v>393.55</v>
      </c>
      <c r="D430" s="36">
        <v>395.59999999999997</v>
      </c>
      <c r="E430" s="36">
        <v>389.14999999999992</v>
      </c>
      <c r="F430" s="36">
        <v>384.74999999999994</v>
      </c>
      <c r="G430" s="36">
        <v>378.2999999999999</v>
      </c>
      <c r="H430" s="36">
        <v>399.99999999999994</v>
      </c>
      <c r="I430" s="36">
        <v>406.45</v>
      </c>
      <c r="J430" s="36">
        <v>410.84999999999997</v>
      </c>
      <c r="K430" s="31">
        <v>402.05</v>
      </c>
      <c r="L430" s="31">
        <v>391.2</v>
      </c>
      <c r="M430" s="31">
        <v>2.4280200000000001</v>
      </c>
      <c r="N430" s="1"/>
      <c r="O430" s="1"/>
    </row>
    <row r="431" spans="1:15" ht="12.75" customHeight="1">
      <c r="A431" s="33">
        <v>422</v>
      </c>
      <c r="B431" s="53" t="s">
        <v>507</v>
      </c>
      <c r="C431" s="31">
        <v>217.4</v>
      </c>
      <c r="D431" s="36">
        <v>218.03333333333333</v>
      </c>
      <c r="E431" s="36">
        <v>215.36666666666667</v>
      </c>
      <c r="F431" s="36">
        <v>213.33333333333334</v>
      </c>
      <c r="G431" s="36">
        <v>210.66666666666669</v>
      </c>
      <c r="H431" s="36">
        <v>220.06666666666666</v>
      </c>
      <c r="I431" s="36">
        <v>222.73333333333335</v>
      </c>
      <c r="J431" s="36">
        <v>224.76666666666665</v>
      </c>
      <c r="K431" s="31">
        <v>220.7</v>
      </c>
      <c r="L431" s="31">
        <v>216</v>
      </c>
      <c r="M431" s="31">
        <v>5.2264099999999996</v>
      </c>
      <c r="N431" s="1"/>
      <c r="O431" s="1"/>
    </row>
    <row r="432" spans="1:15" ht="12.75" customHeight="1">
      <c r="A432" s="33">
        <v>423</v>
      </c>
      <c r="B432" s="53" t="s">
        <v>217</v>
      </c>
      <c r="C432" s="31">
        <v>1527.4</v>
      </c>
      <c r="D432" s="36">
        <v>1532.6666666666667</v>
      </c>
      <c r="E432" s="36">
        <v>1515.0833333333335</v>
      </c>
      <c r="F432" s="36">
        <v>1502.7666666666667</v>
      </c>
      <c r="G432" s="36">
        <v>1485.1833333333334</v>
      </c>
      <c r="H432" s="36">
        <v>1544.9833333333336</v>
      </c>
      <c r="I432" s="36">
        <v>1562.5666666666671</v>
      </c>
      <c r="J432" s="36">
        <v>1574.8833333333337</v>
      </c>
      <c r="K432" s="31">
        <v>1550.25</v>
      </c>
      <c r="L432" s="31">
        <v>1520.35</v>
      </c>
      <c r="M432" s="31">
        <v>12.07536</v>
      </c>
      <c r="N432" s="1"/>
      <c r="O432" s="1"/>
    </row>
    <row r="433" spans="1:15" ht="12.75" customHeight="1">
      <c r="A433" s="33">
        <v>424</v>
      </c>
      <c r="B433" s="53" t="s">
        <v>218</v>
      </c>
      <c r="C433" s="31">
        <v>660.85</v>
      </c>
      <c r="D433" s="36">
        <v>665.63333333333333</v>
      </c>
      <c r="E433" s="36">
        <v>653.51666666666665</v>
      </c>
      <c r="F433" s="36">
        <v>646.18333333333328</v>
      </c>
      <c r="G433" s="36">
        <v>634.06666666666661</v>
      </c>
      <c r="H433" s="36">
        <v>672.9666666666667</v>
      </c>
      <c r="I433" s="36">
        <v>685.08333333333326</v>
      </c>
      <c r="J433" s="36">
        <v>692.41666666666674</v>
      </c>
      <c r="K433" s="31">
        <v>677.75</v>
      </c>
      <c r="L433" s="31">
        <v>658.3</v>
      </c>
      <c r="M433" s="31">
        <v>2.8572000000000002</v>
      </c>
      <c r="N433" s="1"/>
      <c r="O433" s="1"/>
    </row>
    <row r="434" spans="1:15" ht="12.75" customHeight="1">
      <c r="A434" s="33">
        <v>425</v>
      </c>
      <c r="B434" s="53" t="s">
        <v>508</v>
      </c>
      <c r="C434" s="31">
        <v>4743.95</v>
      </c>
      <c r="D434" s="36">
        <v>4742.4333333333334</v>
      </c>
      <c r="E434" s="36">
        <v>4694.8666666666668</v>
      </c>
      <c r="F434" s="36">
        <v>4645.7833333333338</v>
      </c>
      <c r="G434" s="36">
        <v>4598.2166666666672</v>
      </c>
      <c r="H434" s="36">
        <v>4791.5166666666664</v>
      </c>
      <c r="I434" s="36">
        <v>4839.0833333333339</v>
      </c>
      <c r="J434" s="36">
        <v>4888.1666666666661</v>
      </c>
      <c r="K434" s="31">
        <v>4790</v>
      </c>
      <c r="L434" s="31">
        <v>4693.3500000000004</v>
      </c>
      <c r="M434" s="31">
        <v>3.8423099999999999</v>
      </c>
      <c r="N434" s="1"/>
      <c r="O434" s="1"/>
    </row>
    <row r="435" spans="1:15" ht="12.75" customHeight="1">
      <c r="A435" s="33">
        <v>426</v>
      </c>
      <c r="B435" s="53" t="s">
        <v>509</v>
      </c>
      <c r="C435" s="31">
        <v>1210.7</v>
      </c>
      <c r="D435" s="36">
        <v>1190.4833333333333</v>
      </c>
      <c r="E435" s="36">
        <v>1155.9666666666667</v>
      </c>
      <c r="F435" s="36">
        <v>1101.2333333333333</v>
      </c>
      <c r="G435" s="36">
        <v>1066.7166666666667</v>
      </c>
      <c r="H435" s="36">
        <v>1245.2166666666667</v>
      </c>
      <c r="I435" s="36">
        <v>1279.7333333333336</v>
      </c>
      <c r="J435" s="36">
        <v>1334.4666666666667</v>
      </c>
      <c r="K435" s="31">
        <v>1225</v>
      </c>
      <c r="L435" s="31">
        <v>1135.75</v>
      </c>
      <c r="M435" s="31">
        <v>3.1520199999999998</v>
      </c>
      <c r="N435" s="1"/>
      <c r="O435" s="1"/>
    </row>
    <row r="436" spans="1:15" ht="12.75" customHeight="1">
      <c r="A436" s="33">
        <v>427</v>
      </c>
      <c r="B436" s="53" t="s">
        <v>510</v>
      </c>
      <c r="C436" s="31">
        <v>427</v>
      </c>
      <c r="D436" s="36">
        <v>426.68333333333334</v>
      </c>
      <c r="E436" s="36">
        <v>423.36666666666667</v>
      </c>
      <c r="F436" s="36">
        <v>419.73333333333335</v>
      </c>
      <c r="G436" s="36">
        <v>416.41666666666669</v>
      </c>
      <c r="H436" s="36">
        <v>430.31666666666666</v>
      </c>
      <c r="I436" s="36">
        <v>433.63333333333338</v>
      </c>
      <c r="J436" s="36">
        <v>437.26666666666665</v>
      </c>
      <c r="K436" s="31">
        <v>430</v>
      </c>
      <c r="L436" s="31">
        <v>423.05</v>
      </c>
      <c r="M436" s="31">
        <v>2.0172500000000002</v>
      </c>
      <c r="N436" s="1"/>
      <c r="O436" s="1"/>
    </row>
    <row r="437" spans="1:15" ht="12.75" customHeight="1">
      <c r="A437" s="33">
        <v>428</v>
      </c>
      <c r="B437" s="53" t="s">
        <v>511</v>
      </c>
      <c r="C437" s="31">
        <v>411.5</v>
      </c>
      <c r="D437" s="36">
        <v>411.15000000000003</v>
      </c>
      <c r="E437" s="36">
        <v>407.35000000000008</v>
      </c>
      <c r="F437" s="36">
        <v>403.20000000000005</v>
      </c>
      <c r="G437" s="36">
        <v>399.40000000000009</v>
      </c>
      <c r="H437" s="36">
        <v>415.30000000000007</v>
      </c>
      <c r="I437" s="36">
        <v>419.1</v>
      </c>
      <c r="J437" s="36">
        <v>423.25000000000006</v>
      </c>
      <c r="K437" s="31">
        <v>414.95</v>
      </c>
      <c r="L437" s="31">
        <v>407</v>
      </c>
      <c r="M437" s="31">
        <v>1.3479699999999999</v>
      </c>
      <c r="N437" s="1"/>
      <c r="O437" s="1"/>
    </row>
    <row r="438" spans="1:15" ht="12.75" customHeight="1">
      <c r="A438" s="33">
        <v>429</v>
      </c>
      <c r="B438" s="53" t="s">
        <v>512</v>
      </c>
      <c r="C438" s="31">
        <v>5393.75</v>
      </c>
      <c r="D438" s="36">
        <v>5337.9333333333334</v>
      </c>
      <c r="E438" s="36">
        <v>5225.8666666666668</v>
      </c>
      <c r="F438" s="36">
        <v>5057.9833333333336</v>
      </c>
      <c r="G438" s="36">
        <v>4945.916666666667</v>
      </c>
      <c r="H438" s="36">
        <v>5505.8166666666666</v>
      </c>
      <c r="I438" s="36">
        <v>5617.8833333333341</v>
      </c>
      <c r="J438" s="36">
        <v>5785.7666666666664</v>
      </c>
      <c r="K438" s="31">
        <v>5450</v>
      </c>
      <c r="L438" s="31">
        <v>5170.05</v>
      </c>
      <c r="M438" s="31">
        <v>2.0581999999999998</v>
      </c>
      <c r="N438" s="1"/>
      <c r="O438" s="1"/>
    </row>
    <row r="439" spans="1:15" ht="12.75" customHeight="1">
      <c r="A439" s="33">
        <v>430</v>
      </c>
      <c r="B439" s="53" t="s">
        <v>513</v>
      </c>
      <c r="C439" s="31">
        <v>648.35</v>
      </c>
      <c r="D439" s="36">
        <v>652.73333333333335</v>
      </c>
      <c r="E439" s="36">
        <v>641.16666666666674</v>
      </c>
      <c r="F439" s="36">
        <v>633.98333333333335</v>
      </c>
      <c r="G439" s="36">
        <v>622.41666666666674</v>
      </c>
      <c r="H439" s="36">
        <v>659.91666666666674</v>
      </c>
      <c r="I439" s="36">
        <v>671.48333333333335</v>
      </c>
      <c r="J439" s="36">
        <v>678.66666666666674</v>
      </c>
      <c r="K439" s="31">
        <v>664.3</v>
      </c>
      <c r="L439" s="31">
        <v>645.54999999999995</v>
      </c>
      <c r="M439" s="31">
        <v>1.0868500000000001</v>
      </c>
      <c r="N439" s="1"/>
      <c r="O439" s="1"/>
    </row>
    <row r="440" spans="1:15" ht="12.75" customHeight="1">
      <c r="A440" s="33">
        <v>431</v>
      </c>
      <c r="B440" s="53" t="s">
        <v>514</v>
      </c>
      <c r="C440" s="31">
        <v>42.2</v>
      </c>
      <c r="D440" s="36">
        <v>41.483333333333334</v>
      </c>
      <c r="E440" s="36">
        <v>40.766666666666666</v>
      </c>
      <c r="F440" s="36">
        <v>39.333333333333329</v>
      </c>
      <c r="G440" s="36">
        <v>38.61666666666666</v>
      </c>
      <c r="H440" s="36">
        <v>42.916666666666671</v>
      </c>
      <c r="I440" s="36">
        <v>43.63333333333334</v>
      </c>
      <c r="J440" s="36">
        <v>45.066666666666677</v>
      </c>
      <c r="K440" s="31">
        <v>42.2</v>
      </c>
      <c r="L440" s="31">
        <v>40.049999999999997</v>
      </c>
      <c r="M440" s="31">
        <v>427.47507000000002</v>
      </c>
      <c r="N440" s="1"/>
      <c r="O440" s="1"/>
    </row>
    <row r="441" spans="1:15" ht="12.75" customHeight="1">
      <c r="A441" s="33">
        <v>432</v>
      </c>
      <c r="B441" s="53" t="s">
        <v>515</v>
      </c>
      <c r="C441" s="31">
        <v>582.29999999999995</v>
      </c>
      <c r="D441" s="36">
        <v>581.94999999999993</v>
      </c>
      <c r="E441" s="36">
        <v>573.69999999999982</v>
      </c>
      <c r="F441" s="36">
        <v>565.09999999999991</v>
      </c>
      <c r="G441" s="36">
        <v>556.8499999999998</v>
      </c>
      <c r="H441" s="36">
        <v>590.54999999999984</v>
      </c>
      <c r="I441" s="36">
        <v>598.80000000000007</v>
      </c>
      <c r="J441" s="36">
        <v>607.39999999999986</v>
      </c>
      <c r="K441" s="31">
        <v>590.20000000000005</v>
      </c>
      <c r="L441" s="31">
        <v>573.35</v>
      </c>
      <c r="M441" s="31">
        <v>25.53115</v>
      </c>
      <c r="N441" s="1"/>
      <c r="O441" s="1"/>
    </row>
    <row r="442" spans="1:15" ht="12.75" customHeight="1">
      <c r="A442" s="33">
        <v>433</v>
      </c>
      <c r="B442" s="53" t="s">
        <v>869</v>
      </c>
      <c r="C442" s="31">
        <v>995.45</v>
      </c>
      <c r="D442" s="36">
        <v>1001.6833333333334</v>
      </c>
      <c r="E442" s="36">
        <v>988.61666666666679</v>
      </c>
      <c r="F442" s="36">
        <v>981.78333333333342</v>
      </c>
      <c r="G442" s="36">
        <v>968.71666666666681</v>
      </c>
      <c r="H442" s="36">
        <v>1008.5166666666668</v>
      </c>
      <c r="I442" s="36">
        <v>1021.5833333333334</v>
      </c>
      <c r="J442" s="36">
        <v>1028.4166666666667</v>
      </c>
      <c r="K442" s="31">
        <v>1014.75</v>
      </c>
      <c r="L442" s="31">
        <v>994.85</v>
      </c>
      <c r="M442" s="31">
        <v>1.53322</v>
      </c>
      <c r="N442" s="1"/>
      <c r="O442" s="1"/>
    </row>
    <row r="443" spans="1:15" ht="12.75" customHeight="1">
      <c r="A443" s="33">
        <v>434</v>
      </c>
      <c r="B443" s="53" t="s">
        <v>219</v>
      </c>
      <c r="C443" s="31">
        <v>673.5</v>
      </c>
      <c r="D443" s="36">
        <v>672.66666666666663</v>
      </c>
      <c r="E443" s="36">
        <v>668.93333333333328</v>
      </c>
      <c r="F443" s="36">
        <v>664.36666666666667</v>
      </c>
      <c r="G443" s="36">
        <v>660.63333333333333</v>
      </c>
      <c r="H443" s="36">
        <v>677.23333333333323</v>
      </c>
      <c r="I443" s="36">
        <v>680.96666666666658</v>
      </c>
      <c r="J443" s="36">
        <v>685.53333333333319</v>
      </c>
      <c r="K443" s="31">
        <v>676.4</v>
      </c>
      <c r="L443" s="31">
        <v>668.1</v>
      </c>
      <c r="M443" s="31">
        <v>9.4837000000000007</v>
      </c>
      <c r="N443" s="1"/>
      <c r="O443" s="1"/>
    </row>
    <row r="444" spans="1:15" ht="12.75" customHeight="1">
      <c r="A444" s="33">
        <v>435</v>
      </c>
      <c r="B444" s="53" t="s">
        <v>870</v>
      </c>
      <c r="C444" s="31">
        <v>399.15</v>
      </c>
      <c r="D444" s="36">
        <v>402.41666666666669</v>
      </c>
      <c r="E444" s="36">
        <v>394.83333333333337</v>
      </c>
      <c r="F444" s="36">
        <v>390.51666666666671</v>
      </c>
      <c r="G444" s="36">
        <v>382.93333333333339</v>
      </c>
      <c r="H444" s="36">
        <v>406.73333333333335</v>
      </c>
      <c r="I444" s="36">
        <v>414.31666666666672</v>
      </c>
      <c r="J444" s="36">
        <v>418.63333333333333</v>
      </c>
      <c r="K444" s="31">
        <v>410</v>
      </c>
      <c r="L444" s="31">
        <v>398.1</v>
      </c>
      <c r="M444" s="31">
        <v>10.54809</v>
      </c>
      <c r="N444" s="1"/>
      <c r="O444" s="1"/>
    </row>
    <row r="445" spans="1:15" ht="12.75" customHeight="1">
      <c r="A445" s="33">
        <v>436</v>
      </c>
      <c r="B445" s="53" t="s">
        <v>516</v>
      </c>
      <c r="C445" s="31">
        <v>704.35</v>
      </c>
      <c r="D445" s="36">
        <v>707.16666666666663</v>
      </c>
      <c r="E445" s="36">
        <v>699.38333333333321</v>
      </c>
      <c r="F445" s="36">
        <v>694.41666666666663</v>
      </c>
      <c r="G445" s="36">
        <v>686.63333333333321</v>
      </c>
      <c r="H445" s="36">
        <v>712.13333333333321</v>
      </c>
      <c r="I445" s="36">
        <v>719.91666666666674</v>
      </c>
      <c r="J445" s="36">
        <v>724.88333333333321</v>
      </c>
      <c r="K445" s="31">
        <v>714.95</v>
      </c>
      <c r="L445" s="31">
        <v>702.2</v>
      </c>
      <c r="M445" s="31">
        <v>0.18467</v>
      </c>
      <c r="N445" s="1"/>
      <c r="O445" s="1"/>
    </row>
    <row r="446" spans="1:15" ht="12.75" customHeight="1">
      <c r="A446" s="33">
        <v>437</v>
      </c>
      <c r="B446" s="53" t="s">
        <v>517</v>
      </c>
      <c r="C446" s="31">
        <v>43.1</v>
      </c>
      <c r="D446" s="36">
        <v>43.133333333333333</v>
      </c>
      <c r="E446" s="36">
        <v>42.466666666666669</v>
      </c>
      <c r="F446" s="36">
        <v>41.833333333333336</v>
      </c>
      <c r="G446" s="36">
        <v>41.166666666666671</v>
      </c>
      <c r="H446" s="36">
        <v>43.766666666666666</v>
      </c>
      <c r="I446" s="36">
        <v>44.433333333333337</v>
      </c>
      <c r="J446" s="36">
        <v>45.066666666666663</v>
      </c>
      <c r="K446" s="31">
        <v>43.8</v>
      </c>
      <c r="L446" s="31">
        <v>42.5</v>
      </c>
      <c r="M446" s="31">
        <v>22.798110000000001</v>
      </c>
      <c r="N446" s="1"/>
      <c r="O446" s="1"/>
    </row>
    <row r="447" spans="1:15" ht="12.75" customHeight="1">
      <c r="A447" s="33">
        <v>438</v>
      </c>
      <c r="B447" s="53" t="s">
        <v>231</v>
      </c>
      <c r="C447" s="31">
        <v>2099.9499999999998</v>
      </c>
      <c r="D447" s="36">
        <v>2111.6166666666668</v>
      </c>
      <c r="E447" s="36">
        <v>2073.3333333333335</v>
      </c>
      <c r="F447" s="36">
        <v>2046.7166666666667</v>
      </c>
      <c r="G447" s="36">
        <v>2008.4333333333334</v>
      </c>
      <c r="H447" s="36">
        <v>2138.2333333333336</v>
      </c>
      <c r="I447" s="36">
        <v>2176.5166666666664</v>
      </c>
      <c r="J447" s="36">
        <v>2203.1333333333337</v>
      </c>
      <c r="K447" s="31">
        <v>2149.9</v>
      </c>
      <c r="L447" s="31">
        <v>2085</v>
      </c>
      <c r="M447" s="31">
        <v>7.2431900000000002</v>
      </c>
      <c r="N447" s="1"/>
      <c r="O447" s="1"/>
    </row>
    <row r="448" spans="1:15" ht="12.75" customHeight="1">
      <c r="A448" s="33">
        <v>439</v>
      </c>
      <c r="B448" s="53" t="s">
        <v>518</v>
      </c>
      <c r="C448" s="31">
        <v>898.85</v>
      </c>
      <c r="D448" s="36">
        <v>897.0333333333333</v>
      </c>
      <c r="E448" s="36">
        <v>885.66666666666663</v>
      </c>
      <c r="F448" s="36">
        <v>872.48333333333335</v>
      </c>
      <c r="G448" s="36">
        <v>861.11666666666667</v>
      </c>
      <c r="H448" s="36">
        <v>910.21666666666658</v>
      </c>
      <c r="I448" s="36">
        <v>921.58333333333337</v>
      </c>
      <c r="J448" s="36">
        <v>934.76666666666654</v>
      </c>
      <c r="K448" s="31">
        <v>908.4</v>
      </c>
      <c r="L448" s="31">
        <v>883.85</v>
      </c>
      <c r="M448" s="31">
        <v>4.2051299999999996</v>
      </c>
      <c r="N448" s="1"/>
      <c r="O448" s="1"/>
    </row>
    <row r="449" spans="1:15" ht="12.75" customHeight="1">
      <c r="A449" s="33">
        <v>440</v>
      </c>
      <c r="B449" s="53" t="s">
        <v>220</v>
      </c>
      <c r="C449" s="31">
        <v>1072.45</v>
      </c>
      <c r="D449" s="36">
        <v>1079.9333333333332</v>
      </c>
      <c r="E449" s="36">
        <v>1058.3666666666663</v>
      </c>
      <c r="F449" s="36">
        <v>1044.2833333333331</v>
      </c>
      <c r="G449" s="36">
        <v>1022.7166666666662</v>
      </c>
      <c r="H449" s="36">
        <v>1094.0166666666664</v>
      </c>
      <c r="I449" s="36">
        <v>1115.5833333333335</v>
      </c>
      <c r="J449" s="36">
        <v>1129.6666666666665</v>
      </c>
      <c r="K449" s="31">
        <v>1101.5</v>
      </c>
      <c r="L449" s="31">
        <v>1065.8499999999999</v>
      </c>
      <c r="M449" s="31">
        <v>9.6242999999999999</v>
      </c>
      <c r="N449" s="1"/>
      <c r="O449" s="1"/>
    </row>
    <row r="450" spans="1:15" ht="12.75" customHeight="1">
      <c r="A450" s="33">
        <v>441</v>
      </c>
      <c r="B450" s="53" t="s">
        <v>221</v>
      </c>
      <c r="C450" s="31">
        <v>1768.85</v>
      </c>
      <c r="D450" s="36">
        <v>1767.5166666666667</v>
      </c>
      <c r="E450" s="36">
        <v>1753.3333333333333</v>
      </c>
      <c r="F450" s="36">
        <v>1737.8166666666666</v>
      </c>
      <c r="G450" s="36">
        <v>1723.6333333333332</v>
      </c>
      <c r="H450" s="36">
        <v>1783.0333333333333</v>
      </c>
      <c r="I450" s="36">
        <v>1797.2166666666667</v>
      </c>
      <c r="J450" s="36">
        <v>1812.7333333333333</v>
      </c>
      <c r="K450" s="31">
        <v>1781.7</v>
      </c>
      <c r="L450" s="31">
        <v>1752</v>
      </c>
      <c r="M450" s="31">
        <v>2.59897</v>
      </c>
      <c r="N450" s="1"/>
      <c r="O450" s="1"/>
    </row>
    <row r="451" spans="1:15" ht="12.75" customHeight="1">
      <c r="A451" s="33">
        <v>442</v>
      </c>
      <c r="B451" s="53" t="s">
        <v>226</v>
      </c>
      <c r="C451" s="31">
        <v>3880.4</v>
      </c>
      <c r="D451" s="36">
        <v>3894.2833333333333</v>
      </c>
      <c r="E451" s="36">
        <v>3861.6166666666668</v>
      </c>
      <c r="F451" s="36">
        <v>3842.8333333333335</v>
      </c>
      <c r="G451" s="36">
        <v>3810.166666666667</v>
      </c>
      <c r="H451" s="36">
        <v>3913.0666666666666</v>
      </c>
      <c r="I451" s="36">
        <v>3945.7333333333336</v>
      </c>
      <c r="J451" s="36">
        <v>3964.5166666666664</v>
      </c>
      <c r="K451" s="31">
        <v>3926.95</v>
      </c>
      <c r="L451" s="31">
        <v>3875.5</v>
      </c>
      <c r="M451" s="31">
        <v>11.15021</v>
      </c>
      <c r="N451" s="1"/>
      <c r="O451" s="1"/>
    </row>
    <row r="452" spans="1:15" ht="12.75" customHeight="1">
      <c r="A452" s="33">
        <v>443</v>
      </c>
      <c r="B452" s="53" t="s">
        <v>222</v>
      </c>
      <c r="C452" s="31">
        <v>1068.9000000000001</v>
      </c>
      <c r="D452" s="36">
        <v>1071.9166666666667</v>
      </c>
      <c r="E452" s="36">
        <v>1052.9833333333336</v>
      </c>
      <c r="F452" s="36">
        <v>1037.0666666666668</v>
      </c>
      <c r="G452" s="36">
        <v>1018.1333333333337</v>
      </c>
      <c r="H452" s="36">
        <v>1087.8333333333335</v>
      </c>
      <c r="I452" s="36">
        <v>1106.7666666666664</v>
      </c>
      <c r="J452" s="36">
        <v>1122.6833333333334</v>
      </c>
      <c r="K452" s="31">
        <v>1090.8499999999999</v>
      </c>
      <c r="L452" s="31">
        <v>1056</v>
      </c>
      <c r="M452" s="31">
        <v>19.200810000000001</v>
      </c>
      <c r="N452" s="1"/>
      <c r="O452" s="1"/>
    </row>
    <row r="453" spans="1:15" ht="12.75" customHeight="1">
      <c r="A453" s="33">
        <v>444</v>
      </c>
      <c r="B453" s="53" t="s">
        <v>294</v>
      </c>
      <c r="C453" s="31">
        <v>7222.25</v>
      </c>
      <c r="D453" s="36">
        <v>7186.083333333333</v>
      </c>
      <c r="E453" s="36">
        <v>7101.1666666666661</v>
      </c>
      <c r="F453" s="36">
        <v>6980.083333333333</v>
      </c>
      <c r="G453" s="36">
        <v>6895.1666666666661</v>
      </c>
      <c r="H453" s="36">
        <v>7307.1666666666661</v>
      </c>
      <c r="I453" s="36">
        <v>7392.0833333333321</v>
      </c>
      <c r="J453" s="36">
        <v>7513.1666666666661</v>
      </c>
      <c r="K453" s="31">
        <v>7271</v>
      </c>
      <c r="L453" s="31">
        <v>7065</v>
      </c>
      <c r="M453" s="31">
        <v>1.2631699999999999</v>
      </c>
      <c r="N453" s="1"/>
      <c r="O453" s="1"/>
    </row>
    <row r="454" spans="1:15" ht="12.75" customHeight="1">
      <c r="A454" s="33">
        <v>445</v>
      </c>
      <c r="B454" s="53" t="s">
        <v>519</v>
      </c>
      <c r="C454" s="31">
        <v>6597</v>
      </c>
      <c r="D454" s="36">
        <v>6613.333333333333</v>
      </c>
      <c r="E454" s="36">
        <v>6538.6666666666661</v>
      </c>
      <c r="F454" s="36">
        <v>6480.333333333333</v>
      </c>
      <c r="G454" s="36">
        <v>6405.6666666666661</v>
      </c>
      <c r="H454" s="36">
        <v>6671.6666666666661</v>
      </c>
      <c r="I454" s="36">
        <v>6746.3333333333321</v>
      </c>
      <c r="J454" s="36">
        <v>6804.6666666666661</v>
      </c>
      <c r="K454" s="31">
        <v>6688</v>
      </c>
      <c r="L454" s="31">
        <v>6555</v>
      </c>
      <c r="M454" s="31">
        <v>0.18254000000000001</v>
      </c>
      <c r="N454" s="1"/>
      <c r="O454" s="1"/>
    </row>
    <row r="455" spans="1:15" ht="12.75" customHeight="1">
      <c r="A455" s="33">
        <v>446</v>
      </c>
      <c r="B455" s="53" t="s">
        <v>520</v>
      </c>
      <c r="C455" s="31">
        <v>637.29999999999995</v>
      </c>
      <c r="D455" s="36">
        <v>642.31666666666661</v>
      </c>
      <c r="E455" s="36">
        <v>630.63333333333321</v>
      </c>
      <c r="F455" s="36">
        <v>623.96666666666658</v>
      </c>
      <c r="G455" s="36">
        <v>612.28333333333319</v>
      </c>
      <c r="H455" s="36">
        <v>648.98333333333323</v>
      </c>
      <c r="I455" s="36">
        <v>660.66666666666663</v>
      </c>
      <c r="J455" s="36">
        <v>667.33333333333326</v>
      </c>
      <c r="K455" s="31">
        <v>654</v>
      </c>
      <c r="L455" s="31">
        <v>635.65</v>
      </c>
      <c r="M455" s="31">
        <v>26.473379999999999</v>
      </c>
      <c r="N455" s="1"/>
      <c r="O455" s="1"/>
    </row>
    <row r="456" spans="1:15" ht="12.75" customHeight="1">
      <c r="A456" s="33">
        <v>447</v>
      </c>
      <c r="B456" s="53" t="s">
        <v>223</v>
      </c>
      <c r="C456" s="31">
        <v>947.3</v>
      </c>
      <c r="D456" s="36">
        <v>955.11666666666667</v>
      </c>
      <c r="E456" s="36">
        <v>937.2833333333333</v>
      </c>
      <c r="F456" s="36">
        <v>927.26666666666665</v>
      </c>
      <c r="G456" s="36">
        <v>909.43333333333328</v>
      </c>
      <c r="H456" s="36">
        <v>965.13333333333333</v>
      </c>
      <c r="I456" s="36">
        <v>982.96666666666658</v>
      </c>
      <c r="J456" s="36">
        <v>992.98333333333335</v>
      </c>
      <c r="K456" s="31">
        <v>972.95</v>
      </c>
      <c r="L456" s="31">
        <v>945.1</v>
      </c>
      <c r="M456" s="31">
        <v>196.68239</v>
      </c>
      <c r="N456" s="1"/>
      <c r="O456" s="1"/>
    </row>
    <row r="457" spans="1:15" ht="12.75" customHeight="1">
      <c r="A457" s="33">
        <v>448</v>
      </c>
      <c r="B457" s="53" t="s">
        <v>224</v>
      </c>
      <c r="C457" s="31">
        <v>431.3</v>
      </c>
      <c r="D457" s="36">
        <v>433.86666666666662</v>
      </c>
      <c r="E457" s="36">
        <v>427.78333333333325</v>
      </c>
      <c r="F457" s="36">
        <v>424.26666666666665</v>
      </c>
      <c r="G457" s="36">
        <v>418.18333333333328</v>
      </c>
      <c r="H457" s="36">
        <v>437.38333333333321</v>
      </c>
      <c r="I457" s="36">
        <v>443.46666666666658</v>
      </c>
      <c r="J457" s="36">
        <v>446.98333333333318</v>
      </c>
      <c r="K457" s="31">
        <v>439.95</v>
      </c>
      <c r="L457" s="31">
        <v>430.35</v>
      </c>
      <c r="M457" s="31">
        <v>138.04148000000001</v>
      </c>
      <c r="N457" s="1"/>
      <c r="O457" s="1"/>
    </row>
    <row r="458" spans="1:15" ht="12.75" customHeight="1">
      <c r="A458" s="33">
        <v>449</v>
      </c>
      <c r="B458" s="53" t="s">
        <v>225</v>
      </c>
      <c r="C458" s="31">
        <v>165.6</v>
      </c>
      <c r="D458" s="36">
        <v>166.03333333333333</v>
      </c>
      <c r="E458" s="36">
        <v>164.51666666666665</v>
      </c>
      <c r="F458" s="36">
        <v>163.43333333333331</v>
      </c>
      <c r="G458" s="36">
        <v>161.91666666666663</v>
      </c>
      <c r="H458" s="36">
        <v>167.11666666666667</v>
      </c>
      <c r="I458" s="36">
        <v>168.63333333333338</v>
      </c>
      <c r="J458" s="36">
        <v>169.7166666666667</v>
      </c>
      <c r="K458" s="31">
        <v>167.55</v>
      </c>
      <c r="L458" s="31">
        <v>164.95</v>
      </c>
      <c r="M458" s="31">
        <v>296.01303999999999</v>
      </c>
      <c r="N458" s="1"/>
      <c r="O458" s="1"/>
    </row>
    <row r="459" spans="1:15" ht="12.75" customHeight="1">
      <c r="A459" s="33">
        <v>450</v>
      </c>
      <c r="B459" s="53" t="s">
        <v>295</v>
      </c>
      <c r="C459" s="31">
        <v>77.650000000000006</v>
      </c>
      <c r="D459" s="36">
        <v>78.216666666666683</v>
      </c>
      <c r="E459" s="36">
        <v>76.733333333333363</v>
      </c>
      <c r="F459" s="36">
        <v>75.816666666666677</v>
      </c>
      <c r="G459" s="36">
        <v>74.333333333333357</v>
      </c>
      <c r="H459" s="36">
        <v>79.133333333333368</v>
      </c>
      <c r="I459" s="36">
        <v>80.616666666666688</v>
      </c>
      <c r="J459" s="36">
        <v>81.533333333333374</v>
      </c>
      <c r="K459" s="31">
        <v>79.7</v>
      </c>
      <c r="L459" s="31">
        <v>77.3</v>
      </c>
      <c r="M459" s="31">
        <v>20.371089999999999</v>
      </c>
      <c r="N459" s="1"/>
      <c r="O459" s="1"/>
    </row>
    <row r="460" spans="1:15" ht="12.75" customHeight="1">
      <c r="A460" s="33">
        <v>451</v>
      </c>
      <c r="B460" s="53" t="s">
        <v>521</v>
      </c>
      <c r="C460" s="31">
        <v>3285.15</v>
      </c>
      <c r="D460" s="36">
        <v>3264.8000000000006</v>
      </c>
      <c r="E460" s="36">
        <v>3230.3000000000011</v>
      </c>
      <c r="F460" s="36">
        <v>3175.4500000000003</v>
      </c>
      <c r="G460" s="36">
        <v>3140.9500000000007</v>
      </c>
      <c r="H460" s="36">
        <v>3319.6500000000015</v>
      </c>
      <c r="I460" s="36">
        <v>3354.1500000000005</v>
      </c>
      <c r="J460" s="36">
        <v>3409.0000000000018</v>
      </c>
      <c r="K460" s="31">
        <v>3299.3</v>
      </c>
      <c r="L460" s="31">
        <v>3209.95</v>
      </c>
      <c r="M460" s="31">
        <v>3.9149999999999997E-2</v>
      </c>
      <c r="N460" s="1"/>
      <c r="O460" s="1"/>
    </row>
    <row r="461" spans="1:15" ht="12.75" customHeight="1">
      <c r="A461" s="33">
        <v>452</v>
      </c>
      <c r="B461" s="53" t="s">
        <v>227</v>
      </c>
      <c r="C461" s="31">
        <v>1274.5</v>
      </c>
      <c r="D461" s="36">
        <v>1274.1499999999999</v>
      </c>
      <c r="E461" s="36">
        <v>1265.3499999999997</v>
      </c>
      <c r="F461" s="36">
        <v>1256.1999999999998</v>
      </c>
      <c r="G461" s="36">
        <v>1247.3999999999996</v>
      </c>
      <c r="H461" s="36">
        <v>1283.2999999999997</v>
      </c>
      <c r="I461" s="36">
        <v>1292.0999999999999</v>
      </c>
      <c r="J461" s="36">
        <v>1301.2499999999998</v>
      </c>
      <c r="K461" s="31">
        <v>1282.95</v>
      </c>
      <c r="L461" s="31">
        <v>1265</v>
      </c>
      <c r="M461" s="31">
        <v>10.081049999999999</v>
      </c>
      <c r="N461" s="1"/>
      <c r="O461" s="1"/>
    </row>
    <row r="462" spans="1:15" ht="12.75" customHeight="1">
      <c r="A462" s="33">
        <v>453</v>
      </c>
      <c r="B462" s="53" t="s">
        <v>522</v>
      </c>
      <c r="C462" s="31">
        <v>1197.3499999999999</v>
      </c>
      <c r="D462" s="36">
        <v>1185.0333333333335</v>
      </c>
      <c r="E462" s="36">
        <v>1165.366666666667</v>
      </c>
      <c r="F462" s="36">
        <v>1133.3833333333334</v>
      </c>
      <c r="G462" s="36">
        <v>1113.7166666666669</v>
      </c>
      <c r="H462" s="36">
        <v>1217.0166666666671</v>
      </c>
      <c r="I462" s="36">
        <v>1236.6833333333336</v>
      </c>
      <c r="J462" s="36">
        <v>1268.6666666666672</v>
      </c>
      <c r="K462" s="31">
        <v>1204.7</v>
      </c>
      <c r="L462" s="31">
        <v>1153.05</v>
      </c>
      <c r="M462" s="31">
        <v>6.0533999999999999</v>
      </c>
      <c r="N462" s="1"/>
      <c r="O462" s="1"/>
    </row>
    <row r="463" spans="1:15" ht="12.75" customHeight="1">
      <c r="A463" s="33">
        <v>454</v>
      </c>
      <c r="B463" s="53" t="s">
        <v>523</v>
      </c>
      <c r="C463" s="31">
        <v>233.7</v>
      </c>
      <c r="D463" s="36">
        <v>233.68333333333331</v>
      </c>
      <c r="E463" s="36">
        <v>225.36666666666662</v>
      </c>
      <c r="F463" s="36">
        <v>217.0333333333333</v>
      </c>
      <c r="G463" s="36">
        <v>208.71666666666661</v>
      </c>
      <c r="H463" s="36">
        <v>242.01666666666662</v>
      </c>
      <c r="I463" s="36">
        <v>250.33333333333329</v>
      </c>
      <c r="J463" s="36">
        <v>258.66666666666663</v>
      </c>
      <c r="K463" s="31">
        <v>242</v>
      </c>
      <c r="L463" s="31">
        <v>225.35</v>
      </c>
      <c r="M463" s="31">
        <v>29.052420000000001</v>
      </c>
      <c r="N463" s="1"/>
      <c r="O463" s="1"/>
    </row>
    <row r="464" spans="1:15" ht="12.75" customHeight="1">
      <c r="A464" s="33">
        <v>455</v>
      </c>
      <c r="B464" s="53" t="s">
        <v>205</v>
      </c>
      <c r="C464" s="31">
        <v>763.4</v>
      </c>
      <c r="D464" s="36">
        <v>765.85</v>
      </c>
      <c r="E464" s="36">
        <v>757.55000000000007</v>
      </c>
      <c r="F464" s="36">
        <v>751.7</v>
      </c>
      <c r="G464" s="36">
        <v>743.40000000000009</v>
      </c>
      <c r="H464" s="36">
        <v>771.7</v>
      </c>
      <c r="I464" s="36">
        <v>780</v>
      </c>
      <c r="J464" s="36">
        <v>785.85</v>
      </c>
      <c r="K464" s="31">
        <v>774.15</v>
      </c>
      <c r="L464" s="31">
        <v>760</v>
      </c>
      <c r="M464" s="31">
        <v>4.2803899999999997</v>
      </c>
      <c r="N464" s="1"/>
      <c r="O464" s="1"/>
    </row>
    <row r="465" spans="1:15" ht="12.75" customHeight="1">
      <c r="A465" s="33">
        <v>456</v>
      </c>
      <c r="B465" s="53" t="s">
        <v>524</v>
      </c>
      <c r="C465" s="31">
        <v>5087.8</v>
      </c>
      <c r="D465" s="36">
        <v>5064.7166666666672</v>
      </c>
      <c r="E465" s="36">
        <v>4747.0333333333347</v>
      </c>
      <c r="F465" s="36">
        <v>4406.2666666666673</v>
      </c>
      <c r="G465" s="36">
        <v>4088.5833333333348</v>
      </c>
      <c r="H465" s="36">
        <v>5405.4833333333345</v>
      </c>
      <c r="I465" s="36">
        <v>5723.166666666667</v>
      </c>
      <c r="J465" s="36">
        <v>6063.9333333333343</v>
      </c>
      <c r="K465" s="31">
        <v>5382.4</v>
      </c>
      <c r="L465" s="31">
        <v>4723.95</v>
      </c>
      <c r="M465" s="31">
        <v>10.78129</v>
      </c>
      <c r="N465" s="1"/>
      <c r="O465" s="1"/>
    </row>
    <row r="466" spans="1:15" ht="12.75" customHeight="1">
      <c r="A466" s="33">
        <v>457</v>
      </c>
      <c r="B466" s="53" t="s">
        <v>525</v>
      </c>
      <c r="C466" s="31">
        <v>3972.45</v>
      </c>
      <c r="D466" s="36">
        <v>3889.5833333333335</v>
      </c>
      <c r="E466" s="36">
        <v>3759.2166666666672</v>
      </c>
      <c r="F466" s="36">
        <v>3545.9833333333336</v>
      </c>
      <c r="G466" s="36">
        <v>3415.6166666666672</v>
      </c>
      <c r="H466" s="36">
        <v>4102.8166666666675</v>
      </c>
      <c r="I466" s="36">
        <v>4233.1833333333325</v>
      </c>
      <c r="J466" s="36">
        <v>4446.416666666667</v>
      </c>
      <c r="K466" s="31">
        <v>4019.95</v>
      </c>
      <c r="L466" s="31">
        <v>3676.35</v>
      </c>
      <c r="M466" s="31">
        <v>4.7438500000000001</v>
      </c>
      <c r="N466" s="1"/>
      <c r="O466" s="1"/>
    </row>
    <row r="467" spans="1:15" ht="12.75" customHeight="1">
      <c r="A467" s="33">
        <v>458</v>
      </c>
      <c r="B467" s="53" t="s">
        <v>228</v>
      </c>
      <c r="C467" s="31">
        <v>3268.55</v>
      </c>
      <c r="D467" s="36">
        <v>3278.3333333333335</v>
      </c>
      <c r="E467" s="36">
        <v>3250.2166666666672</v>
      </c>
      <c r="F467" s="36">
        <v>3231.8833333333337</v>
      </c>
      <c r="G467" s="36">
        <v>3203.7666666666673</v>
      </c>
      <c r="H467" s="36">
        <v>3296.666666666667</v>
      </c>
      <c r="I467" s="36">
        <v>3324.7833333333328</v>
      </c>
      <c r="J467" s="36">
        <v>3343.1166666666668</v>
      </c>
      <c r="K467" s="31">
        <v>3306.45</v>
      </c>
      <c r="L467" s="31">
        <v>3260</v>
      </c>
      <c r="M467" s="31">
        <v>6.57036</v>
      </c>
      <c r="N467" s="1"/>
      <c r="O467" s="1"/>
    </row>
    <row r="468" spans="1:15" ht="12.75" customHeight="1">
      <c r="A468" s="33">
        <v>459</v>
      </c>
      <c r="B468" s="53" t="s">
        <v>229</v>
      </c>
      <c r="C468" s="31">
        <v>2648.95</v>
      </c>
      <c r="D468" s="36">
        <v>2641.15</v>
      </c>
      <c r="E468" s="36">
        <v>2627.1000000000004</v>
      </c>
      <c r="F468" s="36">
        <v>2605.2500000000005</v>
      </c>
      <c r="G468" s="36">
        <v>2591.2000000000007</v>
      </c>
      <c r="H468" s="36">
        <v>2663</v>
      </c>
      <c r="I468" s="36">
        <v>2677.05</v>
      </c>
      <c r="J468" s="36">
        <v>2698.8999999999996</v>
      </c>
      <c r="K468" s="31">
        <v>2655.2</v>
      </c>
      <c r="L468" s="31">
        <v>2619.3000000000002</v>
      </c>
      <c r="M468" s="31">
        <v>0.98936999999999997</v>
      </c>
      <c r="N468" s="1"/>
      <c r="O468" s="1"/>
    </row>
    <row r="469" spans="1:15" ht="12.75" customHeight="1">
      <c r="A469" s="33">
        <v>460</v>
      </c>
      <c r="B469" s="53" t="s">
        <v>296</v>
      </c>
      <c r="C469" s="31">
        <v>1365.8</v>
      </c>
      <c r="D469" s="36">
        <v>1371.25</v>
      </c>
      <c r="E469" s="36">
        <v>1351.7</v>
      </c>
      <c r="F469" s="36">
        <v>1337.6000000000001</v>
      </c>
      <c r="G469" s="36">
        <v>1318.0500000000002</v>
      </c>
      <c r="H469" s="36">
        <v>1385.35</v>
      </c>
      <c r="I469" s="36">
        <v>1404.9</v>
      </c>
      <c r="J469" s="36">
        <v>1418.9999999999998</v>
      </c>
      <c r="K469" s="31">
        <v>1390.8</v>
      </c>
      <c r="L469" s="31">
        <v>1357.15</v>
      </c>
      <c r="M469" s="31">
        <v>9.7191200000000002</v>
      </c>
      <c r="N469" s="1"/>
      <c r="O469" s="1"/>
    </row>
    <row r="470" spans="1:15" ht="12.75" customHeight="1">
      <c r="A470" s="33">
        <v>461</v>
      </c>
      <c r="B470" s="53" t="s">
        <v>230</v>
      </c>
      <c r="C470" s="31">
        <v>4527</v>
      </c>
      <c r="D470" s="36">
        <v>4538.5666666666666</v>
      </c>
      <c r="E470" s="36">
        <v>4497.6333333333332</v>
      </c>
      <c r="F470" s="36">
        <v>4468.2666666666664</v>
      </c>
      <c r="G470" s="36">
        <v>4427.333333333333</v>
      </c>
      <c r="H470" s="36">
        <v>4567.9333333333334</v>
      </c>
      <c r="I470" s="36">
        <v>4608.8666666666659</v>
      </c>
      <c r="J470" s="36">
        <v>4638.2333333333336</v>
      </c>
      <c r="K470" s="31">
        <v>4579.5</v>
      </c>
      <c r="L470" s="31">
        <v>4509.2</v>
      </c>
      <c r="M470" s="31">
        <v>4.1377699999999997</v>
      </c>
      <c r="N470" s="1"/>
      <c r="O470" s="1"/>
    </row>
    <row r="471" spans="1:15" ht="12.75" customHeight="1">
      <c r="A471" s="33">
        <v>462</v>
      </c>
      <c r="B471" s="53" t="s">
        <v>297</v>
      </c>
      <c r="C471" s="31">
        <v>38.549999999999997</v>
      </c>
      <c r="D471" s="36">
        <v>38.733333333333334</v>
      </c>
      <c r="E471" s="36">
        <v>38.116666666666667</v>
      </c>
      <c r="F471" s="36">
        <v>37.68333333333333</v>
      </c>
      <c r="G471" s="36">
        <v>37.066666666666663</v>
      </c>
      <c r="H471" s="36">
        <v>39.166666666666671</v>
      </c>
      <c r="I471" s="36">
        <v>39.783333333333346</v>
      </c>
      <c r="J471" s="36">
        <v>40.216666666666676</v>
      </c>
      <c r="K471" s="31">
        <v>39.35</v>
      </c>
      <c r="L471" s="31">
        <v>38.299999999999997</v>
      </c>
      <c r="M471" s="31">
        <v>97.259550000000004</v>
      </c>
      <c r="N471" s="1"/>
      <c r="O471" s="1"/>
    </row>
    <row r="472" spans="1:15" ht="12.75" customHeight="1">
      <c r="A472" s="33">
        <v>463</v>
      </c>
      <c r="B472" s="53" t="s">
        <v>527</v>
      </c>
      <c r="C472" s="31">
        <v>355.45</v>
      </c>
      <c r="D472" s="36">
        <v>354.31666666666666</v>
      </c>
      <c r="E472" s="36">
        <v>350.88333333333333</v>
      </c>
      <c r="F472" s="36">
        <v>346.31666666666666</v>
      </c>
      <c r="G472" s="36">
        <v>342.88333333333333</v>
      </c>
      <c r="H472" s="36">
        <v>358.88333333333333</v>
      </c>
      <c r="I472" s="36">
        <v>362.31666666666661</v>
      </c>
      <c r="J472" s="36">
        <v>366.88333333333333</v>
      </c>
      <c r="K472" s="31">
        <v>357.75</v>
      </c>
      <c r="L472" s="31">
        <v>349.75</v>
      </c>
      <c r="M472" s="31">
        <v>3.4531399999999999</v>
      </c>
      <c r="N472" s="1"/>
      <c r="O472" s="1"/>
    </row>
    <row r="473" spans="1:15" ht="12.75" customHeight="1">
      <c r="A473" s="33">
        <v>464</v>
      </c>
      <c r="B473" s="53" t="s">
        <v>528</v>
      </c>
      <c r="C473" s="31">
        <v>584.65</v>
      </c>
      <c r="D473" s="36">
        <v>575.84999999999991</v>
      </c>
      <c r="E473" s="36">
        <v>564.89999999999986</v>
      </c>
      <c r="F473" s="36">
        <v>545.15</v>
      </c>
      <c r="G473" s="36">
        <v>534.19999999999993</v>
      </c>
      <c r="H473" s="36">
        <v>595.5999999999998</v>
      </c>
      <c r="I473" s="36">
        <v>606.54999999999984</v>
      </c>
      <c r="J473" s="36">
        <v>626.29999999999973</v>
      </c>
      <c r="K473" s="31">
        <v>586.79999999999995</v>
      </c>
      <c r="L473" s="31">
        <v>556.1</v>
      </c>
      <c r="M473" s="31">
        <v>10.56094</v>
      </c>
      <c r="N473" s="1"/>
      <c r="O473" s="1"/>
    </row>
    <row r="474" spans="1:15" ht="12.75" customHeight="1">
      <c r="A474" s="33">
        <v>465</v>
      </c>
      <c r="B474" s="53" t="s">
        <v>298</v>
      </c>
      <c r="C474" s="31">
        <v>3786.8</v>
      </c>
      <c r="D474" s="36">
        <v>3768.4500000000003</v>
      </c>
      <c r="E474" s="36">
        <v>3724.6000000000004</v>
      </c>
      <c r="F474" s="36">
        <v>3662.4</v>
      </c>
      <c r="G474" s="36">
        <v>3618.55</v>
      </c>
      <c r="H474" s="36">
        <v>3830.6500000000005</v>
      </c>
      <c r="I474" s="36">
        <v>3874.5</v>
      </c>
      <c r="J474" s="36">
        <v>3936.7000000000007</v>
      </c>
      <c r="K474" s="31">
        <v>3812.3</v>
      </c>
      <c r="L474" s="31">
        <v>3706.25</v>
      </c>
      <c r="M474" s="31">
        <v>3.2500200000000001</v>
      </c>
      <c r="N474" s="1"/>
      <c r="O474" s="1"/>
    </row>
    <row r="475" spans="1:15" ht="12.75" customHeight="1">
      <c r="A475" s="33">
        <v>466</v>
      </c>
      <c r="B475" s="53" t="s">
        <v>529</v>
      </c>
      <c r="C475" s="31">
        <v>52.75</v>
      </c>
      <c r="D475" s="36">
        <v>52.966666666666669</v>
      </c>
      <c r="E475" s="36">
        <v>52.183333333333337</v>
      </c>
      <c r="F475" s="36">
        <v>51.616666666666667</v>
      </c>
      <c r="G475" s="36">
        <v>50.833333333333336</v>
      </c>
      <c r="H475" s="36">
        <v>53.533333333333339</v>
      </c>
      <c r="I475" s="36">
        <v>54.31666666666667</v>
      </c>
      <c r="J475" s="36">
        <v>54.88333333333334</v>
      </c>
      <c r="K475" s="31">
        <v>53.75</v>
      </c>
      <c r="L475" s="31">
        <v>52.4</v>
      </c>
      <c r="M475" s="31">
        <v>70.339330000000004</v>
      </c>
      <c r="N475" s="1"/>
      <c r="O475" s="1"/>
    </row>
    <row r="476" spans="1:15" ht="12.75" customHeight="1">
      <c r="A476" s="33">
        <v>467</v>
      </c>
      <c r="B476" s="53" t="s">
        <v>530</v>
      </c>
      <c r="C476" s="31">
        <v>730.05</v>
      </c>
      <c r="D476" s="36">
        <v>731.2833333333333</v>
      </c>
      <c r="E476" s="36">
        <v>719.76666666666665</v>
      </c>
      <c r="F476" s="36">
        <v>709.48333333333335</v>
      </c>
      <c r="G476" s="36">
        <v>697.9666666666667</v>
      </c>
      <c r="H476" s="36">
        <v>741.56666666666661</v>
      </c>
      <c r="I476" s="36">
        <v>753.08333333333326</v>
      </c>
      <c r="J476" s="36">
        <v>763.36666666666656</v>
      </c>
      <c r="K476" s="31">
        <v>742.8</v>
      </c>
      <c r="L476" s="31">
        <v>721</v>
      </c>
      <c r="M476" s="31">
        <v>6.6949399999999999</v>
      </c>
      <c r="N476" s="1"/>
      <c r="O476" s="1"/>
    </row>
    <row r="477" spans="1:15" ht="12.75" customHeight="1">
      <c r="A477" s="33">
        <v>468</v>
      </c>
      <c r="B477" s="31" t="s">
        <v>234</v>
      </c>
      <c r="C477" s="36">
        <v>514.79999999999995</v>
      </c>
      <c r="D477" s="36">
        <v>515.38333333333333</v>
      </c>
      <c r="E477" s="36">
        <v>509.4666666666667</v>
      </c>
      <c r="F477" s="36">
        <v>504.13333333333338</v>
      </c>
      <c r="G477" s="36">
        <v>498.21666666666675</v>
      </c>
      <c r="H477" s="36">
        <v>520.7166666666667</v>
      </c>
      <c r="I477" s="36">
        <v>526.63333333333344</v>
      </c>
      <c r="J477" s="31">
        <v>531.96666666666658</v>
      </c>
      <c r="K477" s="31">
        <v>521.29999999999995</v>
      </c>
      <c r="L477" s="31">
        <v>510.05</v>
      </c>
      <c r="M477" s="53">
        <v>42.342149999999997</v>
      </c>
      <c r="N477" s="1"/>
      <c r="O477" s="1"/>
    </row>
    <row r="478" spans="1:15" ht="12.75" customHeight="1">
      <c r="A478" s="33">
        <v>469</v>
      </c>
      <c r="B478" s="31" t="s">
        <v>531</v>
      </c>
      <c r="C478" s="36">
        <v>905.15</v>
      </c>
      <c r="D478" s="36">
        <v>911.38333333333333</v>
      </c>
      <c r="E478" s="36">
        <v>896.76666666666665</v>
      </c>
      <c r="F478" s="36">
        <v>888.38333333333333</v>
      </c>
      <c r="G478" s="36">
        <v>873.76666666666665</v>
      </c>
      <c r="H478" s="36">
        <v>919.76666666666665</v>
      </c>
      <c r="I478" s="36">
        <v>934.38333333333321</v>
      </c>
      <c r="J478" s="31">
        <v>942.76666666666665</v>
      </c>
      <c r="K478" s="31">
        <v>926</v>
      </c>
      <c r="L478" s="31">
        <v>903</v>
      </c>
      <c r="M478" s="53">
        <v>0.69491999999999998</v>
      </c>
      <c r="N478" s="1"/>
      <c r="O478" s="1"/>
    </row>
    <row r="479" spans="1:15" ht="12.75" customHeight="1">
      <c r="A479" s="33">
        <v>470</v>
      </c>
      <c r="B479" s="31" t="s">
        <v>871</v>
      </c>
      <c r="C479" s="31">
        <v>53.25</v>
      </c>
      <c r="D479" s="36">
        <v>53.266666666666673</v>
      </c>
      <c r="E479" s="36">
        <v>52.783333333333346</v>
      </c>
      <c r="F479" s="36">
        <v>52.31666666666667</v>
      </c>
      <c r="G479" s="36">
        <v>51.833333333333343</v>
      </c>
      <c r="H479" s="36">
        <v>53.733333333333348</v>
      </c>
      <c r="I479" s="36">
        <v>54.216666666666683</v>
      </c>
      <c r="J479" s="36">
        <v>54.683333333333351</v>
      </c>
      <c r="K479" s="31">
        <v>53.75</v>
      </c>
      <c r="L479" s="31">
        <v>52.8</v>
      </c>
      <c r="M479" s="31">
        <v>37.53087</v>
      </c>
      <c r="N479" s="1"/>
      <c r="O479" s="1"/>
    </row>
    <row r="480" spans="1:15" ht="12.75" customHeight="1">
      <c r="A480" s="33">
        <v>471</v>
      </c>
      <c r="B480" s="31" t="s">
        <v>233</v>
      </c>
      <c r="C480" s="36">
        <v>9614.1</v>
      </c>
      <c r="D480" s="36">
        <v>9622.4166666666661</v>
      </c>
      <c r="E480" s="36">
        <v>9551.6833333333325</v>
      </c>
      <c r="F480" s="36">
        <v>9489.2666666666664</v>
      </c>
      <c r="G480" s="36">
        <v>9418.5333333333328</v>
      </c>
      <c r="H480" s="36">
        <v>9684.8333333333321</v>
      </c>
      <c r="I480" s="36">
        <v>9755.5666666666657</v>
      </c>
      <c r="J480" s="31">
        <v>9817.9833333333318</v>
      </c>
      <c r="K480" s="31">
        <v>9693.15</v>
      </c>
      <c r="L480" s="31">
        <v>9560</v>
      </c>
      <c r="M480" s="53">
        <v>1.61067</v>
      </c>
      <c r="N480" s="1"/>
      <c r="O480" s="1"/>
    </row>
    <row r="481" spans="1:15" ht="12.75" customHeight="1">
      <c r="A481" s="33">
        <v>472</v>
      </c>
      <c r="B481" s="31" t="s">
        <v>299</v>
      </c>
      <c r="C481" s="31">
        <v>138.94999999999999</v>
      </c>
      <c r="D481" s="36">
        <v>138.11666666666665</v>
      </c>
      <c r="E481" s="36">
        <v>135.6333333333333</v>
      </c>
      <c r="F481" s="36">
        <v>132.31666666666666</v>
      </c>
      <c r="G481" s="36">
        <v>129.83333333333331</v>
      </c>
      <c r="H481" s="36">
        <v>141.43333333333328</v>
      </c>
      <c r="I481" s="36">
        <v>143.91666666666663</v>
      </c>
      <c r="J481" s="36">
        <v>147.23333333333326</v>
      </c>
      <c r="K481" s="31">
        <v>140.6</v>
      </c>
      <c r="L481" s="31">
        <v>134.80000000000001</v>
      </c>
      <c r="M481" s="31">
        <v>191.40584999999999</v>
      </c>
      <c r="N481" s="1"/>
      <c r="O481" s="1"/>
    </row>
    <row r="482" spans="1:15" ht="12.75" customHeight="1">
      <c r="A482" s="33">
        <v>473</v>
      </c>
      <c r="B482" s="31" t="s">
        <v>232</v>
      </c>
      <c r="C482" s="36">
        <v>1887.2</v>
      </c>
      <c r="D482" s="36">
        <v>1899.3</v>
      </c>
      <c r="E482" s="36">
        <v>1868.6</v>
      </c>
      <c r="F482" s="36">
        <v>1850</v>
      </c>
      <c r="G482" s="36">
        <v>1819.3</v>
      </c>
      <c r="H482" s="36">
        <v>1917.8999999999999</v>
      </c>
      <c r="I482" s="36">
        <v>1948.6000000000001</v>
      </c>
      <c r="J482" s="36">
        <v>1967.1999999999998</v>
      </c>
      <c r="K482" s="31">
        <v>1930</v>
      </c>
      <c r="L482" s="31">
        <v>1880.7</v>
      </c>
      <c r="M482" s="31">
        <v>1.2901499999999999</v>
      </c>
      <c r="N482" s="1"/>
      <c r="O482" s="1"/>
    </row>
    <row r="483" spans="1:15" ht="12.75" customHeight="1">
      <c r="A483" s="33">
        <v>474</v>
      </c>
      <c r="B483" s="31" t="s">
        <v>173</v>
      </c>
      <c r="C483" s="31">
        <v>1174.25</v>
      </c>
      <c r="D483" s="36">
        <v>1174.9166666666667</v>
      </c>
      <c r="E483" s="36">
        <v>1164.6333333333334</v>
      </c>
      <c r="F483" s="36">
        <v>1155.0166666666667</v>
      </c>
      <c r="G483" s="36">
        <v>1144.7333333333333</v>
      </c>
      <c r="H483" s="36">
        <v>1184.5333333333335</v>
      </c>
      <c r="I483" s="36">
        <v>1194.8166666666668</v>
      </c>
      <c r="J483" s="36">
        <v>1204.4333333333336</v>
      </c>
      <c r="K483" s="31">
        <v>1185.2</v>
      </c>
      <c r="L483" s="31">
        <v>1165.3</v>
      </c>
      <c r="M483" s="31">
        <v>5.7344999999999997</v>
      </c>
      <c r="N483" s="1"/>
      <c r="O483" s="1"/>
    </row>
    <row r="484" spans="1:15" ht="12.75" customHeight="1">
      <c r="A484" s="33">
        <v>475</v>
      </c>
      <c r="B484" s="31" t="s">
        <v>872</v>
      </c>
      <c r="C484" s="36">
        <v>336.05</v>
      </c>
      <c r="D484" s="36">
        <v>339.43333333333334</v>
      </c>
      <c r="E484" s="36">
        <v>330.16666666666669</v>
      </c>
      <c r="F484" s="36">
        <v>324.28333333333336</v>
      </c>
      <c r="G484" s="36">
        <v>315.01666666666671</v>
      </c>
      <c r="H484" s="36">
        <v>345.31666666666666</v>
      </c>
      <c r="I484" s="36">
        <v>354.58333333333331</v>
      </c>
      <c r="J484" s="36">
        <v>360.46666666666664</v>
      </c>
      <c r="K484" s="31">
        <v>348.7</v>
      </c>
      <c r="L484" s="31">
        <v>333.55</v>
      </c>
      <c r="M484" s="31">
        <v>5.9905200000000001</v>
      </c>
      <c r="N484" s="1"/>
      <c r="O484" s="1"/>
    </row>
    <row r="485" spans="1:15" ht="12.75" customHeight="1">
      <c r="A485" s="33">
        <v>476</v>
      </c>
      <c r="B485" s="53" t="s">
        <v>532</v>
      </c>
      <c r="C485" s="31">
        <v>366.85</v>
      </c>
      <c r="D485" s="36">
        <v>366.93333333333334</v>
      </c>
      <c r="E485" s="36">
        <v>354.91666666666669</v>
      </c>
      <c r="F485" s="36">
        <v>342.98333333333335</v>
      </c>
      <c r="G485" s="36">
        <v>330.9666666666667</v>
      </c>
      <c r="H485" s="36">
        <v>378.86666666666667</v>
      </c>
      <c r="I485" s="36">
        <v>390.88333333333333</v>
      </c>
      <c r="J485" s="36">
        <v>402.81666666666666</v>
      </c>
      <c r="K485" s="31">
        <v>378.95</v>
      </c>
      <c r="L485" s="31">
        <v>355</v>
      </c>
      <c r="M485" s="31">
        <v>22.751139999999999</v>
      </c>
      <c r="N485" s="1"/>
      <c r="O485" s="1"/>
    </row>
    <row r="486" spans="1:15" ht="12.75" customHeight="1">
      <c r="A486" s="33">
        <v>477</v>
      </c>
      <c r="B486" s="53" t="s">
        <v>533</v>
      </c>
      <c r="C486" s="36">
        <v>2146.5</v>
      </c>
      <c r="D486" s="36">
        <v>2205.1</v>
      </c>
      <c r="E486" s="36">
        <v>2076.3999999999996</v>
      </c>
      <c r="F486" s="36">
        <v>2006.2999999999997</v>
      </c>
      <c r="G486" s="36">
        <v>1877.5999999999995</v>
      </c>
      <c r="H486" s="36">
        <v>2275.1999999999998</v>
      </c>
      <c r="I486" s="36">
        <v>2403.8999999999996</v>
      </c>
      <c r="J486" s="36">
        <v>2474</v>
      </c>
      <c r="K486" s="31">
        <v>2333.8000000000002</v>
      </c>
      <c r="L486" s="31">
        <v>2135</v>
      </c>
      <c r="M486" s="31">
        <v>2.3027600000000001</v>
      </c>
      <c r="N486" s="1"/>
      <c r="O486" s="1"/>
    </row>
    <row r="487" spans="1:15" ht="12.75" customHeight="1">
      <c r="A487" s="33">
        <v>478</v>
      </c>
      <c r="B487" s="53" t="s">
        <v>534</v>
      </c>
      <c r="C487" s="31">
        <v>504.85</v>
      </c>
      <c r="D487" s="36">
        <v>507.61666666666662</v>
      </c>
      <c r="E487" s="36">
        <v>500.23333333333323</v>
      </c>
      <c r="F487" s="36">
        <v>495.61666666666662</v>
      </c>
      <c r="G487" s="36">
        <v>488.23333333333323</v>
      </c>
      <c r="H487" s="36">
        <v>512.23333333333323</v>
      </c>
      <c r="I487" s="36">
        <v>519.61666666666656</v>
      </c>
      <c r="J487" s="36">
        <v>524.23333333333323</v>
      </c>
      <c r="K487" s="31">
        <v>515</v>
      </c>
      <c r="L487" s="31">
        <v>503</v>
      </c>
      <c r="M487" s="31">
        <v>1.8634299999999999</v>
      </c>
      <c r="N487" s="1"/>
      <c r="O487" s="1"/>
    </row>
    <row r="488" spans="1:15" ht="12.75" customHeight="1">
      <c r="A488" s="33">
        <v>479</v>
      </c>
      <c r="B488" s="53" t="s">
        <v>535</v>
      </c>
      <c r="C488" s="36">
        <v>363.1</v>
      </c>
      <c r="D488" s="36">
        <v>366.7</v>
      </c>
      <c r="E488" s="36">
        <v>355.45</v>
      </c>
      <c r="F488" s="36">
        <v>347.8</v>
      </c>
      <c r="G488" s="36">
        <v>336.55</v>
      </c>
      <c r="H488" s="36">
        <v>374.34999999999997</v>
      </c>
      <c r="I488" s="36">
        <v>385.59999999999997</v>
      </c>
      <c r="J488" s="36">
        <v>393.24999999999994</v>
      </c>
      <c r="K488" s="31">
        <v>377.95</v>
      </c>
      <c r="L488" s="31">
        <v>359.05</v>
      </c>
      <c r="M488" s="31">
        <v>3.3469699999999998</v>
      </c>
      <c r="N488" s="1"/>
      <c r="O488" s="1"/>
    </row>
    <row r="489" spans="1:15" ht="12.75" customHeight="1">
      <c r="A489" s="33">
        <v>480</v>
      </c>
      <c r="B489" s="53" t="s">
        <v>536</v>
      </c>
      <c r="C489" s="36">
        <v>456.25</v>
      </c>
      <c r="D489" s="36">
        <v>453.5333333333333</v>
      </c>
      <c r="E489" s="36">
        <v>447.06666666666661</v>
      </c>
      <c r="F489" s="36">
        <v>437.88333333333333</v>
      </c>
      <c r="G489" s="36">
        <v>431.41666666666663</v>
      </c>
      <c r="H489" s="36">
        <v>462.71666666666658</v>
      </c>
      <c r="I489" s="36">
        <v>469.18333333333328</v>
      </c>
      <c r="J489" s="36">
        <v>478.36666666666656</v>
      </c>
      <c r="K489" s="31">
        <v>460</v>
      </c>
      <c r="L489" s="31">
        <v>444.35</v>
      </c>
      <c r="M489" s="31">
        <v>1.6788400000000001</v>
      </c>
      <c r="N489" s="1"/>
      <c r="O489" s="1"/>
    </row>
    <row r="490" spans="1:15" ht="12.75" customHeight="1">
      <c r="A490" s="33">
        <v>481</v>
      </c>
      <c r="B490" s="53" t="s">
        <v>537</v>
      </c>
      <c r="C490" s="36">
        <v>547.04999999999995</v>
      </c>
      <c r="D490" s="36">
        <v>538.19999999999993</v>
      </c>
      <c r="E490" s="36">
        <v>524.89999999999986</v>
      </c>
      <c r="F490" s="36">
        <v>502.74999999999989</v>
      </c>
      <c r="G490" s="36">
        <v>489.44999999999982</v>
      </c>
      <c r="H490" s="36">
        <v>560.34999999999991</v>
      </c>
      <c r="I490" s="36">
        <v>573.64999999999986</v>
      </c>
      <c r="J490" s="36">
        <v>595.79999999999995</v>
      </c>
      <c r="K490" s="31">
        <v>551.5</v>
      </c>
      <c r="L490" s="31">
        <v>516.04999999999995</v>
      </c>
      <c r="M490" s="31">
        <v>6.87575</v>
      </c>
      <c r="N490" s="1"/>
      <c r="O490" s="1"/>
    </row>
    <row r="491" spans="1:15" ht="12.75" customHeight="1">
      <c r="A491" s="33">
        <v>482</v>
      </c>
      <c r="B491" s="53" t="s">
        <v>300</v>
      </c>
      <c r="C491" s="36">
        <v>1499.4</v>
      </c>
      <c r="D491" s="36">
        <v>1500.7833333333335</v>
      </c>
      <c r="E491" s="36">
        <v>1484.616666666667</v>
      </c>
      <c r="F491" s="36">
        <v>1469.8333333333335</v>
      </c>
      <c r="G491" s="36">
        <v>1453.666666666667</v>
      </c>
      <c r="H491" s="36">
        <v>1515.5666666666671</v>
      </c>
      <c r="I491" s="36">
        <v>1531.7333333333336</v>
      </c>
      <c r="J491" s="36">
        <v>1546.5166666666671</v>
      </c>
      <c r="K491" s="31">
        <v>1516.95</v>
      </c>
      <c r="L491" s="31">
        <v>1486</v>
      </c>
      <c r="M491" s="31">
        <v>20.949100000000001</v>
      </c>
      <c r="N491" s="1"/>
      <c r="O491" s="1"/>
    </row>
    <row r="492" spans="1:15" ht="12.75" customHeight="1">
      <c r="A492" s="33">
        <v>483</v>
      </c>
      <c r="B492" s="53" t="s">
        <v>538</v>
      </c>
      <c r="C492" s="36">
        <v>1041.05</v>
      </c>
      <c r="D492" s="36">
        <v>1031.9833333333333</v>
      </c>
      <c r="E492" s="36">
        <v>1017.7166666666667</v>
      </c>
      <c r="F492" s="36">
        <v>994.38333333333333</v>
      </c>
      <c r="G492" s="36">
        <v>980.11666666666667</v>
      </c>
      <c r="H492" s="36">
        <v>1055.3166666666666</v>
      </c>
      <c r="I492" s="36">
        <v>1069.5833333333335</v>
      </c>
      <c r="J492" s="36">
        <v>1092.9166666666667</v>
      </c>
      <c r="K492" s="31">
        <v>1046.25</v>
      </c>
      <c r="L492" s="31">
        <v>1008.65</v>
      </c>
      <c r="M492" s="31">
        <v>4.3788099999999996</v>
      </c>
      <c r="N492" s="1"/>
      <c r="O492" s="1"/>
    </row>
    <row r="493" spans="1:15" ht="12.75" customHeight="1">
      <c r="A493" s="33">
        <v>484</v>
      </c>
      <c r="B493" s="53" t="s">
        <v>235</v>
      </c>
      <c r="C493" s="36">
        <v>437.4</v>
      </c>
      <c r="D493" s="36">
        <v>440.38333333333338</v>
      </c>
      <c r="E493" s="36">
        <v>431.76666666666677</v>
      </c>
      <c r="F493" s="36">
        <v>426.13333333333338</v>
      </c>
      <c r="G493" s="36">
        <v>417.51666666666677</v>
      </c>
      <c r="H493" s="36">
        <v>446.01666666666677</v>
      </c>
      <c r="I493" s="36">
        <v>454.63333333333344</v>
      </c>
      <c r="J493" s="36">
        <v>460.26666666666677</v>
      </c>
      <c r="K493" s="31">
        <v>449</v>
      </c>
      <c r="L493" s="31">
        <v>434.75</v>
      </c>
      <c r="M493" s="31">
        <v>201.15790999999999</v>
      </c>
      <c r="N493" s="1"/>
      <c r="O493" s="1"/>
    </row>
    <row r="494" spans="1:15" ht="12.75" customHeight="1">
      <c r="A494" s="33">
        <v>485</v>
      </c>
      <c r="B494" s="53" t="s">
        <v>539</v>
      </c>
      <c r="C494" s="36">
        <v>802.35</v>
      </c>
      <c r="D494" s="36">
        <v>801.61666666666679</v>
      </c>
      <c r="E494" s="36">
        <v>765.28333333333353</v>
      </c>
      <c r="F494" s="36">
        <v>728.2166666666667</v>
      </c>
      <c r="G494" s="36">
        <v>691.88333333333344</v>
      </c>
      <c r="H494" s="36">
        <v>838.68333333333362</v>
      </c>
      <c r="I494" s="36">
        <v>875.01666666666688</v>
      </c>
      <c r="J494" s="36">
        <v>912.08333333333371</v>
      </c>
      <c r="K494" s="31">
        <v>837.95</v>
      </c>
      <c r="L494" s="31">
        <v>764.55</v>
      </c>
      <c r="M494" s="31">
        <v>28.701239999999999</v>
      </c>
      <c r="N494" s="1"/>
      <c r="O494" s="1"/>
    </row>
    <row r="495" spans="1:15" ht="12.75" customHeight="1">
      <c r="A495" s="33">
        <v>486</v>
      </c>
      <c r="B495" s="53" t="s">
        <v>540</v>
      </c>
      <c r="C495" s="53">
        <v>1571.8</v>
      </c>
      <c r="D495" s="36">
        <v>1570.3333333333333</v>
      </c>
      <c r="E495" s="36">
        <v>1559.2666666666664</v>
      </c>
      <c r="F495" s="36">
        <v>1546.7333333333331</v>
      </c>
      <c r="G495" s="36">
        <v>1535.6666666666663</v>
      </c>
      <c r="H495" s="36">
        <v>1582.8666666666666</v>
      </c>
      <c r="I495" s="36">
        <v>1593.9333333333336</v>
      </c>
      <c r="J495" s="36">
        <v>1606.4666666666667</v>
      </c>
      <c r="K495" s="31">
        <v>1581.4</v>
      </c>
      <c r="L495" s="31">
        <v>1557.8</v>
      </c>
      <c r="M495" s="31">
        <v>0.49367</v>
      </c>
      <c r="N495" s="1"/>
      <c r="O495" s="1"/>
    </row>
    <row r="496" spans="1:15" ht="12.75" customHeight="1">
      <c r="A496" s="33">
        <v>487</v>
      </c>
      <c r="B496" s="53" t="s">
        <v>139</v>
      </c>
      <c r="C496" s="53">
        <v>13.2</v>
      </c>
      <c r="D496" s="36">
        <v>13.233333333333334</v>
      </c>
      <c r="E496" s="36">
        <v>13.066666666666668</v>
      </c>
      <c r="F496" s="36">
        <v>12.933333333333334</v>
      </c>
      <c r="G496" s="36">
        <v>12.766666666666667</v>
      </c>
      <c r="H496" s="36">
        <v>13.366666666666669</v>
      </c>
      <c r="I496" s="36">
        <v>13.533333333333333</v>
      </c>
      <c r="J496" s="36">
        <v>13.66666666666667</v>
      </c>
      <c r="K496" s="31">
        <v>13.4</v>
      </c>
      <c r="L496" s="31">
        <v>13.1</v>
      </c>
      <c r="M496" s="31">
        <v>3994.1203</v>
      </c>
      <c r="N496" s="1"/>
      <c r="O496" s="1"/>
    </row>
    <row r="497" spans="1:15" ht="12.75" customHeight="1">
      <c r="A497" s="33">
        <v>488</v>
      </c>
      <c r="B497" s="53" t="s">
        <v>236</v>
      </c>
      <c r="C497" s="53">
        <v>1303.45</v>
      </c>
      <c r="D497" s="36">
        <v>1306.8</v>
      </c>
      <c r="E497" s="36">
        <v>1296.3</v>
      </c>
      <c r="F497" s="36">
        <v>1289.1500000000001</v>
      </c>
      <c r="G497" s="36">
        <v>1278.6500000000001</v>
      </c>
      <c r="H497" s="36">
        <v>1313.9499999999998</v>
      </c>
      <c r="I497" s="36">
        <v>1324.4499999999998</v>
      </c>
      <c r="J497" s="36">
        <v>1331.5999999999997</v>
      </c>
      <c r="K497" s="31">
        <v>1317.3</v>
      </c>
      <c r="L497" s="31">
        <v>1299.6500000000001</v>
      </c>
      <c r="M497" s="31">
        <v>6.2143199999999998</v>
      </c>
      <c r="N497" s="1"/>
      <c r="O497" s="1"/>
    </row>
    <row r="498" spans="1:15" ht="12.75" customHeight="1">
      <c r="A498" s="33">
        <v>489</v>
      </c>
      <c r="B498" s="53" t="s">
        <v>541</v>
      </c>
      <c r="C498" s="53">
        <v>598.95000000000005</v>
      </c>
      <c r="D498" s="36">
        <v>600.01666666666677</v>
      </c>
      <c r="E498" s="36">
        <v>591.03333333333353</v>
      </c>
      <c r="F498" s="36">
        <v>583.11666666666679</v>
      </c>
      <c r="G498" s="36">
        <v>574.13333333333355</v>
      </c>
      <c r="H498" s="36">
        <v>607.93333333333351</v>
      </c>
      <c r="I498" s="36">
        <v>616.91666666666686</v>
      </c>
      <c r="J498" s="36">
        <v>624.83333333333348</v>
      </c>
      <c r="K498" s="31">
        <v>609</v>
      </c>
      <c r="L498" s="31">
        <v>592.1</v>
      </c>
      <c r="M498" s="31">
        <v>8.6527600000000007</v>
      </c>
      <c r="N498" s="1"/>
      <c r="O498" s="1"/>
    </row>
    <row r="499" spans="1:15" ht="12.75" customHeight="1">
      <c r="A499" s="33">
        <v>490</v>
      </c>
      <c r="B499" s="53" t="s">
        <v>873</v>
      </c>
      <c r="C499" s="36">
        <v>141.6</v>
      </c>
      <c r="D499" s="36">
        <v>141.73333333333332</v>
      </c>
      <c r="E499" s="36">
        <v>139.76666666666665</v>
      </c>
      <c r="F499" s="36">
        <v>137.93333333333334</v>
      </c>
      <c r="G499" s="36">
        <v>135.96666666666667</v>
      </c>
      <c r="H499" s="36">
        <v>143.56666666666663</v>
      </c>
      <c r="I499" s="36">
        <v>145.53333333333327</v>
      </c>
      <c r="J499" s="31">
        <v>147.36666666666662</v>
      </c>
      <c r="K499" s="31">
        <v>143.69999999999999</v>
      </c>
      <c r="L499" s="31">
        <v>139.9</v>
      </c>
      <c r="M499" s="53">
        <v>8.2983700000000002</v>
      </c>
      <c r="N499" s="1"/>
      <c r="O499" s="1"/>
    </row>
    <row r="500" spans="1:15" ht="12.75" customHeight="1">
      <c r="A500" s="33">
        <v>491</v>
      </c>
      <c r="B500" s="53" t="s">
        <v>542</v>
      </c>
      <c r="C500" s="36">
        <v>836.65</v>
      </c>
      <c r="D500" s="36">
        <v>837.51666666666677</v>
      </c>
      <c r="E500" s="36">
        <v>831.08333333333348</v>
      </c>
      <c r="F500" s="36">
        <v>825.51666666666677</v>
      </c>
      <c r="G500" s="36">
        <v>819.08333333333348</v>
      </c>
      <c r="H500" s="36">
        <v>843.08333333333348</v>
      </c>
      <c r="I500" s="36">
        <v>849.51666666666665</v>
      </c>
      <c r="J500" s="31">
        <v>855.08333333333348</v>
      </c>
      <c r="K500" s="31">
        <v>843.95</v>
      </c>
      <c r="L500" s="31">
        <v>831.95</v>
      </c>
      <c r="M500" s="53">
        <v>1.1213</v>
      </c>
      <c r="N500" s="1"/>
      <c r="O500" s="1"/>
    </row>
    <row r="501" spans="1:15" ht="12.75" customHeight="1">
      <c r="A501" s="33">
        <v>492</v>
      </c>
      <c r="B501" s="53" t="s">
        <v>301</v>
      </c>
      <c r="C501" s="53">
        <v>1477.85</v>
      </c>
      <c r="D501" s="36">
        <v>1471.8</v>
      </c>
      <c r="E501" s="36">
        <v>1457</v>
      </c>
      <c r="F501" s="36">
        <v>1436.15</v>
      </c>
      <c r="G501" s="36">
        <v>1421.3500000000001</v>
      </c>
      <c r="H501" s="36">
        <v>1492.6499999999999</v>
      </c>
      <c r="I501" s="36">
        <v>1507.4499999999996</v>
      </c>
      <c r="J501" s="36">
        <v>1528.2999999999997</v>
      </c>
      <c r="K501" s="31">
        <v>1486.6</v>
      </c>
      <c r="L501" s="31">
        <v>1450.95</v>
      </c>
      <c r="M501" s="31">
        <v>0.83420000000000005</v>
      </c>
      <c r="N501" s="1"/>
      <c r="O501" s="1"/>
    </row>
    <row r="502" spans="1:15" ht="12.75" customHeight="1">
      <c r="A502" s="33">
        <v>493</v>
      </c>
      <c r="B502" s="53" t="s">
        <v>237</v>
      </c>
      <c r="C502" s="53">
        <v>458.3</v>
      </c>
      <c r="D502" s="36">
        <v>457.56666666666661</v>
      </c>
      <c r="E502" s="36">
        <v>455.38333333333321</v>
      </c>
      <c r="F502" s="36">
        <v>452.46666666666658</v>
      </c>
      <c r="G502" s="36">
        <v>450.28333333333319</v>
      </c>
      <c r="H502" s="36">
        <v>460.48333333333323</v>
      </c>
      <c r="I502" s="36">
        <v>462.66666666666663</v>
      </c>
      <c r="J502" s="36">
        <v>465.58333333333326</v>
      </c>
      <c r="K502" s="31">
        <v>459.75</v>
      </c>
      <c r="L502" s="31">
        <v>454.65</v>
      </c>
      <c r="M502" s="31">
        <v>23.967120000000001</v>
      </c>
      <c r="N502" s="1"/>
      <c r="O502" s="1"/>
    </row>
    <row r="503" spans="1:15" ht="12.75" customHeight="1">
      <c r="A503" s="33">
        <v>494</v>
      </c>
      <c r="B503" s="53" t="s">
        <v>302</v>
      </c>
      <c r="C503" s="36">
        <v>22.6</v>
      </c>
      <c r="D503" s="36">
        <v>22.599999999999998</v>
      </c>
      <c r="E503" s="36">
        <v>22.449999999999996</v>
      </c>
      <c r="F503" s="36">
        <v>22.299999999999997</v>
      </c>
      <c r="G503" s="36">
        <v>22.149999999999995</v>
      </c>
      <c r="H503" s="36">
        <v>22.749999999999996</v>
      </c>
      <c r="I503" s="36">
        <v>22.899999999999995</v>
      </c>
      <c r="J503" s="31">
        <v>23.049999999999997</v>
      </c>
      <c r="K503" s="31">
        <v>22.75</v>
      </c>
      <c r="L503" s="31">
        <v>22.45</v>
      </c>
      <c r="M503" s="53">
        <v>1502.0648200000001</v>
      </c>
      <c r="N503" s="1"/>
      <c r="O503" s="1"/>
    </row>
    <row r="504" spans="1:15" ht="12.75" customHeight="1">
      <c r="A504" s="33">
        <v>495</v>
      </c>
      <c r="B504" s="53" t="s">
        <v>543</v>
      </c>
      <c r="C504" s="53">
        <v>13113.75</v>
      </c>
      <c r="D504" s="36">
        <v>13118.416666666666</v>
      </c>
      <c r="E504" s="36">
        <v>12970.333333333332</v>
      </c>
      <c r="F504" s="36">
        <v>12826.916666666666</v>
      </c>
      <c r="G504" s="36">
        <v>12678.833333333332</v>
      </c>
      <c r="H504" s="36">
        <v>13261.833333333332</v>
      </c>
      <c r="I504" s="36">
        <v>13409.916666666664</v>
      </c>
      <c r="J504" s="36">
        <v>13553.333333333332</v>
      </c>
      <c r="K504" s="31">
        <v>13266.5</v>
      </c>
      <c r="L504" s="31">
        <v>12975</v>
      </c>
      <c r="M504" s="31">
        <v>5.2229999999999999E-2</v>
      </c>
      <c r="N504" s="1"/>
      <c r="O504" s="1"/>
    </row>
    <row r="505" spans="1:15" ht="12.75" customHeight="1">
      <c r="A505" s="33">
        <v>496</v>
      </c>
      <c r="B505" s="199" t="s">
        <v>238</v>
      </c>
      <c r="C505" s="199">
        <v>130.80000000000001</v>
      </c>
      <c r="D505" s="200">
        <v>131.45000000000002</v>
      </c>
      <c r="E505" s="200">
        <v>129.35000000000002</v>
      </c>
      <c r="F505" s="200">
        <v>127.9</v>
      </c>
      <c r="G505" s="200">
        <v>125.80000000000001</v>
      </c>
      <c r="H505" s="200">
        <v>132.90000000000003</v>
      </c>
      <c r="I505" s="200">
        <v>135</v>
      </c>
      <c r="J505" s="200">
        <v>136.45000000000005</v>
      </c>
      <c r="K505" s="201">
        <v>133.55000000000001</v>
      </c>
      <c r="L505" s="201">
        <v>130</v>
      </c>
      <c r="M505" s="201">
        <v>78.560689999999994</v>
      </c>
      <c r="N505" s="1"/>
      <c r="O505" s="1"/>
    </row>
    <row r="506" spans="1:15" ht="12.75" customHeight="1">
      <c r="A506" s="371">
        <v>497</v>
      </c>
      <c r="B506" s="372" t="s">
        <v>544</v>
      </c>
      <c r="C506" s="372">
        <v>623</v>
      </c>
      <c r="D506" s="373">
        <v>620.66666666666663</v>
      </c>
      <c r="E506" s="373">
        <v>608.33333333333326</v>
      </c>
      <c r="F506" s="373">
        <v>593.66666666666663</v>
      </c>
      <c r="G506" s="373">
        <v>581.33333333333326</v>
      </c>
      <c r="H506" s="373">
        <v>635.33333333333326</v>
      </c>
      <c r="I506" s="373">
        <v>647.66666666666652</v>
      </c>
      <c r="J506" s="373">
        <v>662.33333333333326</v>
      </c>
      <c r="K506" s="374">
        <v>633</v>
      </c>
      <c r="L506" s="374">
        <v>606</v>
      </c>
      <c r="M506" s="374">
        <v>13.12823</v>
      </c>
      <c r="N506" s="1"/>
      <c r="O506" s="1"/>
    </row>
    <row r="507" spans="1:15" ht="12.75" customHeight="1">
      <c r="A507" s="213">
        <v>498</v>
      </c>
      <c r="B507" s="214" t="s">
        <v>303</v>
      </c>
      <c r="C507" s="214">
        <v>192</v>
      </c>
      <c r="D507" s="215">
        <v>189.51666666666665</v>
      </c>
      <c r="E507" s="215">
        <v>185.6333333333333</v>
      </c>
      <c r="F507" s="215">
        <v>179.26666666666665</v>
      </c>
      <c r="G507" s="215">
        <v>175.3833333333333</v>
      </c>
      <c r="H507" s="215">
        <v>195.8833333333333</v>
      </c>
      <c r="I507" s="215">
        <v>199.76666666666662</v>
      </c>
      <c r="J507" s="215">
        <v>206.1333333333333</v>
      </c>
      <c r="K507" s="213">
        <v>193.4</v>
      </c>
      <c r="L507" s="213">
        <v>183.15</v>
      </c>
      <c r="M507" s="213">
        <v>447.72996999999998</v>
      </c>
      <c r="N507" s="198"/>
      <c r="O507" s="198"/>
    </row>
    <row r="508" spans="1:15" ht="12.75" customHeight="1">
      <c r="A508" s="375">
        <v>499</v>
      </c>
      <c r="B508" s="376" t="s">
        <v>239</v>
      </c>
      <c r="C508" s="376">
        <v>997.05</v>
      </c>
      <c r="D508" s="376">
        <v>995.23333333333323</v>
      </c>
      <c r="E508" s="376">
        <v>985.46666666666647</v>
      </c>
      <c r="F508" s="376">
        <v>973.88333333333321</v>
      </c>
      <c r="G508" s="376">
        <v>964.11666666666645</v>
      </c>
      <c r="H508" s="376">
        <v>1006.8166666666665</v>
      </c>
      <c r="I508" s="376">
        <v>1016.5833333333331</v>
      </c>
      <c r="J508" s="376">
        <v>1028.1666666666665</v>
      </c>
      <c r="K508" s="376">
        <v>1005</v>
      </c>
      <c r="L508" s="376">
        <v>983.65</v>
      </c>
      <c r="M508" s="376">
        <v>11.74315</v>
      </c>
      <c r="N508" s="198"/>
      <c r="O508" s="198"/>
    </row>
    <row r="509" spans="1:15" ht="12.75" customHeight="1">
      <c r="A509" s="375">
        <v>500</v>
      </c>
      <c r="B509" s="376" t="s">
        <v>545</v>
      </c>
      <c r="C509" s="376">
        <v>1760.85</v>
      </c>
      <c r="D509" s="376">
        <v>1751.9833333333333</v>
      </c>
      <c r="E509" s="376">
        <v>1715.1666666666667</v>
      </c>
      <c r="F509" s="376">
        <v>1669.4833333333333</v>
      </c>
      <c r="G509" s="376">
        <v>1632.6666666666667</v>
      </c>
      <c r="H509" s="376">
        <v>1797.6666666666667</v>
      </c>
      <c r="I509" s="376">
        <v>1834.4833333333333</v>
      </c>
      <c r="J509" s="376">
        <v>1880.1666666666667</v>
      </c>
      <c r="K509" s="376">
        <v>1788.8</v>
      </c>
      <c r="L509" s="376">
        <v>1706.3</v>
      </c>
      <c r="M509" s="376">
        <v>0.89207000000000003</v>
      </c>
      <c r="N509" s="198"/>
      <c r="O509" s="198"/>
    </row>
    <row r="510" spans="1:15" ht="12.75" customHeight="1">
      <c r="B510" s="198"/>
      <c r="C510" s="198"/>
      <c r="D510" s="198"/>
      <c r="E510" s="198"/>
      <c r="F510" s="198"/>
      <c r="G510" s="198"/>
      <c r="H510" s="198"/>
      <c r="I510" s="198"/>
      <c r="J510" s="198"/>
      <c r="K510" s="198"/>
      <c r="L510" s="198"/>
      <c r="M510" s="198"/>
      <c r="N510" s="198"/>
      <c r="O510" s="198"/>
    </row>
    <row r="511" spans="1:15" ht="12.75" customHeight="1">
      <c r="N511" s="1"/>
      <c r="O511" s="1"/>
    </row>
    <row r="512" spans="1:15" ht="12.75" customHeight="1">
      <c r="N512" s="198"/>
      <c r="O512" s="198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6"/>
      <c r="B5" s="387"/>
      <c r="C5" s="386"/>
      <c r="D5" s="38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547</v>
      </c>
      <c r="B7" s="388" t="s">
        <v>548</v>
      </c>
      <c r="C7" s="388"/>
      <c r="D7" s="7">
        <f>Main!B10</f>
        <v>45428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549</v>
      </c>
      <c r="B9" s="82" t="s">
        <v>550</v>
      </c>
      <c r="C9" s="82" t="s">
        <v>551</v>
      </c>
      <c r="D9" s="82" t="s">
        <v>552</v>
      </c>
      <c r="E9" s="82" t="s">
        <v>553</v>
      </c>
      <c r="F9" s="82" t="s">
        <v>554</v>
      </c>
      <c r="G9" s="82" t="s">
        <v>555</v>
      </c>
      <c r="H9" s="82" t="s">
        <v>556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45427</v>
      </c>
      <c r="B10" s="32">
        <v>540829</v>
      </c>
      <c r="C10" s="31" t="s">
        <v>1087</v>
      </c>
      <c r="D10" s="31" t="s">
        <v>1088</v>
      </c>
      <c r="E10" s="31" t="s">
        <v>557</v>
      </c>
      <c r="F10" s="84">
        <v>50018</v>
      </c>
      <c r="G10" s="32">
        <v>10.5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45427</v>
      </c>
      <c r="B11" s="32">
        <v>540829</v>
      </c>
      <c r="C11" s="31" t="s">
        <v>1087</v>
      </c>
      <c r="D11" s="31" t="s">
        <v>1089</v>
      </c>
      <c r="E11" s="31" t="s">
        <v>558</v>
      </c>
      <c r="F11" s="84">
        <v>47224</v>
      </c>
      <c r="G11" s="32">
        <v>10.5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45427</v>
      </c>
      <c r="B12" s="32">
        <v>524752</v>
      </c>
      <c r="C12" s="31" t="s">
        <v>1090</v>
      </c>
      <c r="D12" s="31" t="s">
        <v>1091</v>
      </c>
      <c r="E12" s="31" t="s">
        <v>558</v>
      </c>
      <c r="F12" s="84">
        <v>71000</v>
      </c>
      <c r="G12" s="32">
        <v>14.94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45427</v>
      </c>
      <c r="B13" s="32">
        <v>537707</v>
      </c>
      <c r="C13" s="31" t="s">
        <v>1000</v>
      </c>
      <c r="D13" s="31" t="s">
        <v>1092</v>
      </c>
      <c r="E13" s="31" t="s">
        <v>558</v>
      </c>
      <c r="F13" s="84">
        <v>15488</v>
      </c>
      <c r="G13" s="32">
        <v>23.22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45427</v>
      </c>
      <c r="B14" s="32">
        <v>537707</v>
      </c>
      <c r="C14" s="31" t="s">
        <v>1000</v>
      </c>
      <c r="D14" s="31" t="s">
        <v>1092</v>
      </c>
      <c r="E14" s="31" t="s">
        <v>557</v>
      </c>
      <c r="F14" s="84">
        <v>75488</v>
      </c>
      <c r="G14" s="32">
        <v>23.22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45427</v>
      </c>
      <c r="B15" s="32">
        <v>537707</v>
      </c>
      <c r="C15" s="31" t="s">
        <v>1000</v>
      </c>
      <c r="D15" s="31" t="s">
        <v>1040</v>
      </c>
      <c r="E15" s="31" t="s">
        <v>557</v>
      </c>
      <c r="F15" s="84">
        <v>103910</v>
      </c>
      <c r="G15" s="32">
        <v>23.22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45427</v>
      </c>
      <c r="B16" s="32">
        <v>537707</v>
      </c>
      <c r="C16" s="31" t="s">
        <v>1000</v>
      </c>
      <c r="D16" s="31" t="s">
        <v>1040</v>
      </c>
      <c r="E16" s="31" t="s">
        <v>558</v>
      </c>
      <c r="F16" s="84">
        <v>108027</v>
      </c>
      <c r="G16" s="32">
        <v>24.04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45427</v>
      </c>
      <c r="B17" s="32">
        <v>537707</v>
      </c>
      <c r="C17" s="31" t="s">
        <v>1000</v>
      </c>
      <c r="D17" s="31" t="s">
        <v>1001</v>
      </c>
      <c r="E17" s="31" t="s">
        <v>557</v>
      </c>
      <c r="F17" s="84">
        <v>31358</v>
      </c>
      <c r="G17" s="32">
        <v>25.45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45427</v>
      </c>
      <c r="B18" s="32">
        <v>537707</v>
      </c>
      <c r="C18" s="31" t="s">
        <v>1000</v>
      </c>
      <c r="D18" s="31" t="s">
        <v>1001</v>
      </c>
      <c r="E18" s="31" t="s">
        <v>558</v>
      </c>
      <c r="F18" s="84">
        <v>143499</v>
      </c>
      <c r="G18" s="32">
        <v>23.44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45427</v>
      </c>
      <c r="B19" s="32">
        <v>537707</v>
      </c>
      <c r="C19" s="31" t="s">
        <v>1000</v>
      </c>
      <c r="D19" s="31" t="s">
        <v>1093</v>
      </c>
      <c r="E19" s="31" t="s">
        <v>557</v>
      </c>
      <c r="F19" s="84">
        <v>55009</v>
      </c>
      <c r="G19" s="32">
        <v>23.22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45427</v>
      </c>
      <c r="B20" s="32">
        <v>537707</v>
      </c>
      <c r="C20" s="31" t="s">
        <v>1000</v>
      </c>
      <c r="D20" s="31" t="s">
        <v>1093</v>
      </c>
      <c r="E20" s="31" t="s">
        <v>558</v>
      </c>
      <c r="F20" s="84">
        <v>33547</v>
      </c>
      <c r="G20" s="32">
        <v>23.22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45427</v>
      </c>
      <c r="B21" s="32">
        <v>537707</v>
      </c>
      <c r="C21" s="31" t="s">
        <v>1000</v>
      </c>
      <c r="D21" s="31" t="s">
        <v>1029</v>
      </c>
      <c r="E21" s="31" t="s">
        <v>558</v>
      </c>
      <c r="F21" s="84">
        <v>99000</v>
      </c>
      <c r="G21" s="32">
        <v>23.58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45427</v>
      </c>
      <c r="B22" s="32">
        <v>543444</v>
      </c>
      <c r="C22" s="31" t="s">
        <v>1094</v>
      </c>
      <c r="D22" s="31" t="s">
        <v>1095</v>
      </c>
      <c r="E22" s="31" t="s">
        <v>557</v>
      </c>
      <c r="F22" s="84">
        <v>15000</v>
      </c>
      <c r="G22" s="32">
        <v>27.03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45427</v>
      </c>
      <c r="B23" s="32">
        <v>543444</v>
      </c>
      <c r="C23" s="31" t="s">
        <v>1094</v>
      </c>
      <c r="D23" s="31" t="s">
        <v>1096</v>
      </c>
      <c r="E23" s="31" t="s">
        <v>558</v>
      </c>
      <c r="F23" s="84">
        <v>21000</v>
      </c>
      <c r="G23" s="32">
        <v>27.19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45427</v>
      </c>
      <c r="B24" s="32">
        <v>544173</v>
      </c>
      <c r="C24" s="31" t="s">
        <v>1042</v>
      </c>
      <c r="D24" s="31" t="s">
        <v>880</v>
      </c>
      <c r="E24" s="31" t="s">
        <v>557</v>
      </c>
      <c r="F24" s="84">
        <v>40000</v>
      </c>
      <c r="G24" s="32">
        <v>140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45427</v>
      </c>
      <c r="B25" s="32">
        <v>544173</v>
      </c>
      <c r="C25" s="31" t="s">
        <v>1042</v>
      </c>
      <c r="D25" s="31" t="s">
        <v>1097</v>
      </c>
      <c r="E25" s="31" t="s">
        <v>557</v>
      </c>
      <c r="F25" s="84">
        <v>30000</v>
      </c>
      <c r="G25" s="32">
        <v>140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45427</v>
      </c>
      <c r="B26" s="32">
        <v>544173</v>
      </c>
      <c r="C26" s="31" t="s">
        <v>1042</v>
      </c>
      <c r="D26" s="31" t="s">
        <v>1098</v>
      </c>
      <c r="E26" s="31" t="s">
        <v>557</v>
      </c>
      <c r="F26" s="84">
        <v>23000</v>
      </c>
      <c r="G26" s="32">
        <v>140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45427</v>
      </c>
      <c r="B27" s="32">
        <v>512443</v>
      </c>
      <c r="C27" s="31" t="s">
        <v>1099</v>
      </c>
      <c r="D27" s="31" t="s">
        <v>1100</v>
      </c>
      <c r="E27" s="31" t="s">
        <v>558</v>
      </c>
      <c r="F27" s="84">
        <v>50500</v>
      </c>
      <c r="G27" s="32">
        <v>6.65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45427</v>
      </c>
      <c r="B28" s="32">
        <v>544156</v>
      </c>
      <c r="C28" s="31" t="s">
        <v>1101</v>
      </c>
      <c r="D28" s="31" t="s">
        <v>1102</v>
      </c>
      <c r="E28" s="31" t="s">
        <v>558</v>
      </c>
      <c r="F28" s="84">
        <v>66000</v>
      </c>
      <c r="G28" s="32">
        <v>34.619999999999997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45427</v>
      </c>
      <c r="B29" s="32">
        <v>531739</v>
      </c>
      <c r="C29" s="31" t="s">
        <v>1103</v>
      </c>
      <c r="D29" s="31" t="s">
        <v>1104</v>
      </c>
      <c r="E29" s="31" t="s">
        <v>558</v>
      </c>
      <c r="F29" s="84">
        <v>3613048</v>
      </c>
      <c r="G29" s="32">
        <v>17.989999999999998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45427</v>
      </c>
      <c r="B30" s="32">
        <v>531739</v>
      </c>
      <c r="C30" s="31" t="s">
        <v>1103</v>
      </c>
      <c r="D30" s="31" t="s">
        <v>1105</v>
      </c>
      <c r="E30" s="31" t="s">
        <v>558</v>
      </c>
      <c r="F30" s="84">
        <v>1</v>
      </c>
      <c r="G30" s="32">
        <v>17.5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45427</v>
      </c>
      <c r="B31" s="32">
        <v>531739</v>
      </c>
      <c r="C31" s="31" t="s">
        <v>1103</v>
      </c>
      <c r="D31" s="31" t="s">
        <v>1105</v>
      </c>
      <c r="E31" s="31" t="s">
        <v>557</v>
      </c>
      <c r="F31" s="84">
        <v>1542501</v>
      </c>
      <c r="G31" s="32">
        <v>17.899999999999999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45427</v>
      </c>
      <c r="B32" s="32">
        <v>513309</v>
      </c>
      <c r="C32" s="31" t="s">
        <v>1106</v>
      </c>
      <c r="D32" s="31" t="s">
        <v>1107</v>
      </c>
      <c r="E32" s="31" t="s">
        <v>557</v>
      </c>
      <c r="F32" s="84">
        <v>30000</v>
      </c>
      <c r="G32" s="32">
        <v>16.260000000000002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45427</v>
      </c>
      <c r="B33" s="32">
        <v>513309</v>
      </c>
      <c r="C33" s="31" t="s">
        <v>1106</v>
      </c>
      <c r="D33" s="31" t="s">
        <v>1108</v>
      </c>
      <c r="E33" s="31" t="s">
        <v>557</v>
      </c>
      <c r="F33" s="84">
        <v>36835</v>
      </c>
      <c r="G33" s="32">
        <v>16.32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45427</v>
      </c>
      <c r="B34" s="32">
        <v>513309</v>
      </c>
      <c r="C34" s="31" t="s">
        <v>1106</v>
      </c>
      <c r="D34" s="31" t="s">
        <v>1109</v>
      </c>
      <c r="E34" s="31" t="s">
        <v>558</v>
      </c>
      <c r="F34" s="84">
        <v>32000</v>
      </c>
      <c r="G34" s="32">
        <v>16.329999999999998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45427</v>
      </c>
      <c r="B35" s="32">
        <v>513337</v>
      </c>
      <c r="C35" s="31" t="s">
        <v>940</v>
      </c>
      <c r="D35" s="31" t="s">
        <v>1110</v>
      </c>
      <c r="E35" s="31" t="s">
        <v>558</v>
      </c>
      <c r="F35" s="84">
        <v>520000</v>
      </c>
      <c r="G35" s="32">
        <v>25.4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45427</v>
      </c>
      <c r="B36" s="32">
        <v>513337</v>
      </c>
      <c r="C36" s="31" t="s">
        <v>940</v>
      </c>
      <c r="D36" s="31" t="s">
        <v>1111</v>
      </c>
      <c r="E36" s="31" t="s">
        <v>558</v>
      </c>
      <c r="F36" s="84">
        <v>598466</v>
      </c>
      <c r="G36" s="32">
        <v>25.02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45427</v>
      </c>
      <c r="B37" s="32">
        <v>513337</v>
      </c>
      <c r="C37" s="31" t="s">
        <v>940</v>
      </c>
      <c r="D37" s="31" t="s">
        <v>1112</v>
      </c>
      <c r="E37" s="31" t="s">
        <v>558</v>
      </c>
      <c r="F37" s="84">
        <v>1345000</v>
      </c>
      <c r="G37" s="32">
        <v>25.15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45427</v>
      </c>
      <c r="B38" s="32">
        <v>513337</v>
      </c>
      <c r="C38" s="31" t="s">
        <v>940</v>
      </c>
      <c r="D38" s="31" t="s">
        <v>1041</v>
      </c>
      <c r="E38" s="31" t="s">
        <v>557</v>
      </c>
      <c r="F38" s="84">
        <v>290383</v>
      </c>
      <c r="G38" s="32">
        <v>25.07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45427</v>
      </c>
      <c r="B39" s="32">
        <v>513337</v>
      </c>
      <c r="C39" s="31" t="s">
        <v>940</v>
      </c>
      <c r="D39" s="31" t="s">
        <v>1041</v>
      </c>
      <c r="E39" s="31" t="s">
        <v>558</v>
      </c>
      <c r="F39" s="84">
        <v>368383</v>
      </c>
      <c r="G39" s="32">
        <v>25.46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45427</v>
      </c>
      <c r="B40" s="32">
        <v>513337</v>
      </c>
      <c r="C40" s="31" t="s">
        <v>940</v>
      </c>
      <c r="D40" s="31" t="s">
        <v>1113</v>
      </c>
      <c r="E40" s="31" t="s">
        <v>557</v>
      </c>
      <c r="F40" s="84">
        <v>410826</v>
      </c>
      <c r="G40" s="32">
        <v>25.34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45427</v>
      </c>
      <c r="B41" s="32">
        <v>513337</v>
      </c>
      <c r="C41" s="31" t="s">
        <v>940</v>
      </c>
      <c r="D41" s="31" t="s">
        <v>1114</v>
      </c>
      <c r="E41" s="31" t="s">
        <v>557</v>
      </c>
      <c r="F41" s="84">
        <v>721371</v>
      </c>
      <c r="G41" s="32">
        <v>25.13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45427</v>
      </c>
      <c r="B42" s="32">
        <v>513337</v>
      </c>
      <c r="C42" s="31" t="s">
        <v>940</v>
      </c>
      <c r="D42" s="31" t="s">
        <v>1113</v>
      </c>
      <c r="E42" s="31" t="s">
        <v>558</v>
      </c>
      <c r="F42" s="84">
        <v>410826</v>
      </c>
      <c r="G42" s="32">
        <v>26.76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45427</v>
      </c>
      <c r="B43" s="32">
        <v>513337</v>
      </c>
      <c r="C43" s="31" t="s">
        <v>940</v>
      </c>
      <c r="D43" s="31" t="s">
        <v>1114</v>
      </c>
      <c r="E43" s="31" t="s">
        <v>558</v>
      </c>
      <c r="F43" s="84">
        <v>721371</v>
      </c>
      <c r="G43" s="32">
        <v>25.51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45427</v>
      </c>
      <c r="B44" s="32">
        <v>536709</v>
      </c>
      <c r="C44" s="31" t="s">
        <v>1115</v>
      </c>
      <c r="D44" s="31" t="s">
        <v>1052</v>
      </c>
      <c r="E44" s="31" t="s">
        <v>558</v>
      </c>
      <c r="F44" s="84">
        <v>100000</v>
      </c>
      <c r="G44" s="32">
        <v>20.079999999999998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45427</v>
      </c>
      <c r="B45" s="32">
        <v>536709</v>
      </c>
      <c r="C45" s="31" t="s">
        <v>1115</v>
      </c>
      <c r="D45" s="31" t="s">
        <v>880</v>
      </c>
      <c r="E45" s="31" t="s">
        <v>557</v>
      </c>
      <c r="F45" s="84">
        <v>75000</v>
      </c>
      <c r="G45" s="32">
        <v>20.85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45427</v>
      </c>
      <c r="B46" s="32">
        <v>536709</v>
      </c>
      <c r="C46" s="31" t="s">
        <v>1115</v>
      </c>
      <c r="D46" s="31" t="s">
        <v>880</v>
      </c>
      <c r="E46" s="31" t="s">
        <v>558</v>
      </c>
      <c r="F46" s="84">
        <v>138372</v>
      </c>
      <c r="G46" s="32">
        <v>20.85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45427</v>
      </c>
      <c r="B47" s="32">
        <v>532397</v>
      </c>
      <c r="C47" s="31" t="s">
        <v>1116</v>
      </c>
      <c r="D47" s="31" t="s">
        <v>1117</v>
      </c>
      <c r="E47" s="31" t="s">
        <v>558</v>
      </c>
      <c r="F47" s="84">
        <v>225000</v>
      </c>
      <c r="G47" s="32">
        <v>8.84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45427</v>
      </c>
      <c r="B48" s="32">
        <v>532397</v>
      </c>
      <c r="C48" s="31" t="s">
        <v>1116</v>
      </c>
      <c r="D48" s="31" t="s">
        <v>1118</v>
      </c>
      <c r="E48" s="31" t="s">
        <v>557</v>
      </c>
      <c r="F48" s="84">
        <v>225000</v>
      </c>
      <c r="G48" s="32">
        <v>8.86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45427</v>
      </c>
      <c r="B49" s="32">
        <v>540360</v>
      </c>
      <c r="C49" s="31" t="s">
        <v>1119</v>
      </c>
      <c r="D49" s="31" t="s">
        <v>1120</v>
      </c>
      <c r="E49" s="31" t="s">
        <v>557</v>
      </c>
      <c r="F49" s="84">
        <v>635402</v>
      </c>
      <c r="G49" s="32">
        <v>3.32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45427</v>
      </c>
      <c r="B50" s="32">
        <v>505523</v>
      </c>
      <c r="C50" s="31" t="s">
        <v>1121</v>
      </c>
      <c r="D50" s="31" t="s">
        <v>1122</v>
      </c>
      <c r="E50" s="31" t="s">
        <v>558</v>
      </c>
      <c r="F50" s="84">
        <v>3870000</v>
      </c>
      <c r="G50" s="32">
        <v>0.82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45427</v>
      </c>
      <c r="B51" s="32">
        <v>543262</v>
      </c>
      <c r="C51" s="31" t="s">
        <v>1123</v>
      </c>
      <c r="D51" s="31" t="s">
        <v>1124</v>
      </c>
      <c r="E51" s="31" t="s">
        <v>557</v>
      </c>
      <c r="F51" s="84">
        <v>51000</v>
      </c>
      <c r="G51" s="32">
        <v>80.02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45427</v>
      </c>
      <c r="B52" s="32">
        <v>531494</v>
      </c>
      <c r="C52" s="31" t="s">
        <v>1047</v>
      </c>
      <c r="D52" s="31" t="s">
        <v>1125</v>
      </c>
      <c r="E52" s="31" t="s">
        <v>558</v>
      </c>
      <c r="F52" s="84">
        <v>2500000</v>
      </c>
      <c r="G52" s="32">
        <v>14.16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45427</v>
      </c>
      <c r="B53" s="32">
        <v>523242</v>
      </c>
      <c r="C53" s="31" t="s">
        <v>1126</v>
      </c>
      <c r="D53" s="31" t="s">
        <v>1127</v>
      </c>
      <c r="E53" s="31" t="s">
        <v>558</v>
      </c>
      <c r="F53" s="84">
        <v>198000</v>
      </c>
      <c r="G53" s="32">
        <v>5.91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45427</v>
      </c>
      <c r="B54" s="32">
        <v>509040</v>
      </c>
      <c r="C54" s="31" t="s">
        <v>1048</v>
      </c>
      <c r="D54" s="31" t="s">
        <v>880</v>
      </c>
      <c r="E54" s="31" t="s">
        <v>557</v>
      </c>
      <c r="F54" s="84">
        <v>15000</v>
      </c>
      <c r="G54" s="32">
        <v>170.5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45427</v>
      </c>
      <c r="B55" s="32">
        <v>509040</v>
      </c>
      <c r="C55" s="31" t="s">
        <v>1048</v>
      </c>
      <c r="D55" s="31" t="s">
        <v>1128</v>
      </c>
      <c r="E55" s="31" t="s">
        <v>558</v>
      </c>
      <c r="F55" s="84">
        <v>23830</v>
      </c>
      <c r="G55" s="32">
        <v>171.07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45427</v>
      </c>
      <c r="B56" s="32">
        <v>543400</v>
      </c>
      <c r="C56" s="31" t="s">
        <v>1129</v>
      </c>
      <c r="D56" s="31" t="s">
        <v>1130</v>
      </c>
      <c r="E56" s="31" t="s">
        <v>558</v>
      </c>
      <c r="F56" s="84">
        <v>42000</v>
      </c>
      <c r="G56" s="32">
        <v>11.88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45427</v>
      </c>
      <c r="B57" s="32">
        <v>540198</v>
      </c>
      <c r="C57" s="31" t="s">
        <v>1131</v>
      </c>
      <c r="D57" s="31" t="s">
        <v>1132</v>
      </c>
      <c r="E57" s="31" t="s">
        <v>558</v>
      </c>
      <c r="F57" s="84">
        <v>27612</v>
      </c>
      <c r="G57" s="32">
        <v>42.42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45427</v>
      </c>
      <c r="B58" s="32">
        <v>540198</v>
      </c>
      <c r="C58" s="31" t="s">
        <v>1131</v>
      </c>
      <c r="D58" s="31" t="s">
        <v>1132</v>
      </c>
      <c r="E58" s="31" t="s">
        <v>557</v>
      </c>
      <c r="F58" s="84">
        <v>462</v>
      </c>
      <c r="G58" s="32">
        <v>42.45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45427</v>
      </c>
      <c r="B59" s="32">
        <v>519191</v>
      </c>
      <c r="C59" s="31" t="s">
        <v>972</v>
      </c>
      <c r="D59" s="31" t="s">
        <v>1049</v>
      </c>
      <c r="E59" s="31" t="s">
        <v>558</v>
      </c>
      <c r="F59" s="84">
        <v>56000</v>
      </c>
      <c r="G59" s="32">
        <v>9.1999999999999993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45427</v>
      </c>
      <c r="B60" s="32">
        <v>531893</v>
      </c>
      <c r="C60" s="31" t="s">
        <v>1133</v>
      </c>
      <c r="D60" s="31" t="s">
        <v>1134</v>
      </c>
      <c r="E60" s="31" t="s">
        <v>558</v>
      </c>
      <c r="F60" s="84">
        <v>5042712</v>
      </c>
      <c r="G60" s="32">
        <v>1.48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45427</v>
      </c>
      <c r="B61" s="32">
        <v>531893</v>
      </c>
      <c r="C61" s="31" t="s">
        <v>1133</v>
      </c>
      <c r="D61" s="31" t="s">
        <v>1135</v>
      </c>
      <c r="E61" s="31" t="s">
        <v>558</v>
      </c>
      <c r="F61" s="84">
        <v>5000000</v>
      </c>
      <c r="G61" s="32">
        <v>1.48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45427</v>
      </c>
      <c r="B62" s="32">
        <v>531893</v>
      </c>
      <c r="C62" s="31" t="s">
        <v>1133</v>
      </c>
      <c r="D62" s="31" t="s">
        <v>1114</v>
      </c>
      <c r="E62" s="31" t="s">
        <v>557</v>
      </c>
      <c r="F62" s="84">
        <v>12661754</v>
      </c>
      <c r="G62" s="32">
        <v>1.48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45427</v>
      </c>
      <c r="B63" s="32">
        <v>531893</v>
      </c>
      <c r="C63" s="31" t="s">
        <v>1133</v>
      </c>
      <c r="D63" s="31" t="s">
        <v>1114</v>
      </c>
      <c r="E63" s="31" t="s">
        <v>558</v>
      </c>
      <c r="F63" s="84">
        <v>9420320</v>
      </c>
      <c r="G63" s="32">
        <v>1.48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45427</v>
      </c>
      <c r="B64" s="32">
        <v>539584</v>
      </c>
      <c r="C64" s="31" t="s">
        <v>903</v>
      </c>
      <c r="D64" s="31" t="s">
        <v>1136</v>
      </c>
      <c r="E64" s="31" t="s">
        <v>558</v>
      </c>
      <c r="F64" s="84">
        <v>932900</v>
      </c>
      <c r="G64" s="32">
        <v>0.66</v>
      </c>
      <c r="H64" s="32" t="s">
        <v>896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45427</v>
      </c>
      <c r="B65" s="32">
        <v>539584</v>
      </c>
      <c r="C65" s="31" t="s">
        <v>903</v>
      </c>
      <c r="D65" s="31" t="s">
        <v>1136</v>
      </c>
      <c r="E65" s="31" t="s">
        <v>557</v>
      </c>
      <c r="F65" s="84">
        <v>1</v>
      </c>
      <c r="G65" s="32">
        <v>0.66</v>
      </c>
      <c r="H65" s="32" t="s">
        <v>896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45427</v>
      </c>
      <c r="B66" s="32">
        <v>543924</v>
      </c>
      <c r="C66" s="31" t="s">
        <v>1137</v>
      </c>
      <c r="D66" s="31" t="s">
        <v>1138</v>
      </c>
      <c r="E66" s="31" t="s">
        <v>558</v>
      </c>
      <c r="F66" s="84">
        <v>24000</v>
      </c>
      <c r="G66" s="32">
        <v>72.69</v>
      </c>
      <c r="H66" s="32" t="s">
        <v>896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45427</v>
      </c>
      <c r="B67" s="32">
        <v>519242</v>
      </c>
      <c r="C67" s="31" t="s">
        <v>1050</v>
      </c>
      <c r="D67" s="31" t="s">
        <v>1139</v>
      </c>
      <c r="E67" s="31" t="s">
        <v>557</v>
      </c>
      <c r="F67" s="84">
        <v>25602</v>
      </c>
      <c r="G67" s="32">
        <v>60.14</v>
      </c>
      <c r="H67" s="32" t="s">
        <v>896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45427</v>
      </c>
      <c r="B68" s="32">
        <v>519242</v>
      </c>
      <c r="C68" s="31" t="s">
        <v>1050</v>
      </c>
      <c r="D68" s="31" t="s">
        <v>1051</v>
      </c>
      <c r="E68" s="31" t="s">
        <v>558</v>
      </c>
      <c r="F68" s="84">
        <v>10000</v>
      </c>
      <c r="G68" s="32">
        <v>60.14</v>
      </c>
      <c r="H68" s="32" t="s">
        <v>896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45427</v>
      </c>
      <c r="B69" s="32">
        <v>519242</v>
      </c>
      <c r="C69" s="31" t="s">
        <v>1050</v>
      </c>
      <c r="D69" s="31" t="s">
        <v>1053</v>
      </c>
      <c r="E69" s="31" t="s">
        <v>558</v>
      </c>
      <c r="F69" s="84">
        <v>15000</v>
      </c>
      <c r="G69" s="32">
        <v>60.14</v>
      </c>
      <c r="H69" s="32" t="s">
        <v>896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45427</v>
      </c>
      <c r="B70" s="32">
        <v>544171</v>
      </c>
      <c r="C70" s="31" t="s">
        <v>1140</v>
      </c>
      <c r="D70" s="31" t="s">
        <v>880</v>
      </c>
      <c r="E70" s="31" t="s">
        <v>557</v>
      </c>
      <c r="F70" s="84">
        <v>126400</v>
      </c>
      <c r="G70" s="32">
        <v>118.44</v>
      </c>
      <c r="H70" s="32" t="s">
        <v>896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45427</v>
      </c>
      <c r="B71" s="32">
        <v>544171</v>
      </c>
      <c r="C71" s="31" t="s">
        <v>1140</v>
      </c>
      <c r="D71" s="31" t="s">
        <v>880</v>
      </c>
      <c r="E71" s="31" t="s">
        <v>558</v>
      </c>
      <c r="F71" s="84">
        <v>227200</v>
      </c>
      <c r="G71" s="32">
        <v>118.7</v>
      </c>
      <c r="H71" s="32" t="s">
        <v>896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45427</v>
      </c>
      <c r="B72" s="32">
        <v>517548</v>
      </c>
      <c r="C72" s="31" t="s">
        <v>1141</v>
      </c>
      <c r="D72" s="31" t="s">
        <v>1142</v>
      </c>
      <c r="E72" s="31" t="s">
        <v>557</v>
      </c>
      <c r="F72" s="84">
        <v>126000</v>
      </c>
      <c r="G72" s="32">
        <v>2.74</v>
      </c>
      <c r="H72" s="32" t="s">
        <v>896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45427</v>
      </c>
      <c r="B73" s="32">
        <v>514211</v>
      </c>
      <c r="C73" s="31" t="s">
        <v>1068</v>
      </c>
      <c r="D73" s="31" t="s">
        <v>1143</v>
      </c>
      <c r="E73" s="31" t="s">
        <v>557</v>
      </c>
      <c r="F73" s="84">
        <v>700000</v>
      </c>
      <c r="G73" s="32">
        <v>2.71</v>
      </c>
      <c r="H73" s="32" t="s">
        <v>896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45427</v>
      </c>
      <c r="B74" s="32">
        <v>543274</v>
      </c>
      <c r="C74" s="31" t="s">
        <v>1144</v>
      </c>
      <c r="D74" s="31" t="s">
        <v>1145</v>
      </c>
      <c r="E74" s="31" t="s">
        <v>557</v>
      </c>
      <c r="F74" s="84">
        <v>191700</v>
      </c>
      <c r="G74" s="32">
        <v>5.8</v>
      </c>
      <c r="H74" s="32" t="s">
        <v>896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45427</v>
      </c>
      <c r="B75" s="32">
        <v>543274</v>
      </c>
      <c r="C75" s="31" t="s">
        <v>1144</v>
      </c>
      <c r="D75" s="31" t="s">
        <v>1146</v>
      </c>
      <c r="E75" s="31" t="s">
        <v>557</v>
      </c>
      <c r="F75" s="84">
        <v>126000</v>
      </c>
      <c r="G75" s="32">
        <v>5.8</v>
      </c>
      <c r="H75" s="32" t="s">
        <v>896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45427</v>
      </c>
      <c r="B76" s="32">
        <v>543274</v>
      </c>
      <c r="C76" s="31" t="s">
        <v>1144</v>
      </c>
      <c r="D76" s="31" t="s">
        <v>1147</v>
      </c>
      <c r="E76" s="31" t="s">
        <v>558</v>
      </c>
      <c r="F76" s="84">
        <v>597150</v>
      </c>
      <c r="G76" s="32">
        <v>5.81</v>
      </c>
      <c r="H76" s="32" t="s">
        <v>896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45427</v>
      </c>
      <c r="B77" s="32">
        <v>544175</v>
      </c>
      <c r="C77" s="31" t="s">
        <v>1148</v>
      </c>
      <c r="D77" s="31" t="s">
        <v>1046</v>
      </c>
      <c r="E77" s="31" t="s">
        <v>557</v>
      </c>
      <c r="F77" s="84">
        <v>49200</v>
      </c>
      <c r="G77" s="32">
        <v>150</v>
      </c>
      <c r="H77" s="32" t="s">
        <v>896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45427</v>
      </c>
      <c r="B78" s="32">
        <v>544175</v>
      </c>
      <c r="C78" s="31" t="s">
        <v>1148</v>
      </c>
      <c r="D78" s="31" t="s">
        <v>1045</v>
      </c>
      <c r="E78" s="31" t="s">
        <v>558</v>
      </c>
      <c r="F78" s="84">
        <v>15600</v>
      </c>
      <c r="G78" s="32">
        <v>150</v>
      </c>
      <c r="H78" s="32" t="s">
        <v>896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45427</v>
      </c>
      <c r="B79" s="32">
        <v>544175</v>
      </c>
      <c r="C79" s="31" t="s">
        <v>1148</v>
      </c>
      <c r="D79" s="31" t="s">
        <v>880</v>
      </c>
      <c r="E79" s="31" t="s">
        <v>557</v>
      </c>
      <c r="F79" s="84">
        <v>37200</v>
      </c>
      <c r="G79" s="32">
        <v>147.58000000000001</v>
      </c>
      <c r="H79" s="32" t="s">
        <v>896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45427</v>
      </c>
      <c r="B80" s="32">
        <v>544175</v>
      </c>
      <c r="C80" s="31" t="s">
        <v>1148</v>
      </c>
      <c r="D80" s="31" t="s">
        <v>1149</v>
      </c>
      <c r="E80" s="31" t="s">
        <v>557</v>
      </c>
      <c r="F80" s="84">
        <v>38400</v>
      </c>
      <c r="G80" s="32">
        <v>150</v>
      </c>
      <c r="H80" s="32" t="s">
        <v>896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45427</v>
      </c>
      <c r="B81" s="32">
        <v>521005</v>
      </c>
      <c r="C81" s="31" t="s">
        <v>1150</v>
      </c>
      <c r="D81" s="31" t="s">
        <v>1151</v>
      </c>
      <c r="E81" s="31" t="s">
        <v>558</v>
      </c>
      <c r="F81" s="84">
        <v>79950</v>
      </c>
      <c r="G81" s="32">
        <v>107.62</v>
      </c>
      <c r="H81" s="32" t="s">
        <v>896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45427</v>
      </c>
      <c r="B82" s="32">
        <v>539040</v>
      </c>
      <c r="C82" s="31" t="s">
        <v>1054</v>
      </c>
      <c r="D82" s="31" t="s">
        <v>1055</v>
      </c>
      <c r="E82" s="31" t="s">
        <v>558</v>
      </c>
      <c r="F82" s="84">
        <v>183773</v>
      </c>
      <c r="G82" s="32">
        <v>50.22</v>
      </c>
      <c r="H82" s="32" t="s">
        <v>896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45427</v>
      </c>
      <c r="B83" s="32">
        <v>544002</v>
      </c>
      <c r="C83" s="31" t="s">
        <v>1152</v>
      </c>
      <c r="D83" s="31" t="s">
        <v>1153</v>
      </c>
      <c r="E83" s="31" t="s">
        <v>557</v>
      </c>
      <c r="F83" s="84">
        <v>50000</v>
      </c>
      <c r="G83" s="32">
        <v>34.96</v>
      </c>
      <c r="H83" s="32" t="s">
        <v>896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45427</v>
      </c>
      <c r="B84" s="32">
        <v>544002</v>
      </c>
      <c r="C84" s="31" t="s">
        <v>1152</v>
      </c>
      <c r="D84" s="31" t="s">
        <v>1154</v>
      </c>
      <c r="E84" s="31" t="s">
        <v>557</v>
      </c>
      <c r="F84" s="84">
        <v>40000</v>
      </c>
      <c r="G84" s="32">
        <v>34.97</v>
      </c>
      <c r="H84" s="32" t="s">
        <v>896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45427</v>
      </c>
      <c r="B85" s="32">
        <v>544002</v>
      </c>
      <c r="C85" s="31" t="s">
        <v>1152</v>
      </c>
      <c r="D85" s="31" t="s">
        <v>1154</v>
      </c>
      <c r="E85" s="31" t="s">
        <v>558</v>
      </c>
      <c r="F85" s="84">
        <v>42000</v>
      </c>
      <c r="G85" s="32">
        <v>35</v>
      </c>
      <c r="H85" s="32" t="s">
        <v>896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45427</v>
      </c>
      <c r="B86" s="32" t="s">
        <v>1155</v>
      </c>
      <c r="C86" s="31" t="s">
        <v>1156</v>
      </c>
      <c r="D86" s="31" t="s">
        <v>1157</v>
      </c>
      <c r="E86" s="31" t="s">
        <v>557</v>
      </c>
      <c r="F86" s="84">
        <v>2200000</v>
      </c>
      <c r="G86" s="32">
        <v>319.06</v>
      </c>
      <c r="H86" s="32" t="s">
        <v>896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45427</v>
      </c>
      <c r="B87" s="32" t="s">
        <v>1155</v>
      </c>
      <c r="C87" s="31" t="s">
        <v>1156</v>
      </c>
      <c r="D87" s="31" t="s">
        <v>1158</v>
      </c>
      <c r="E87" s="31" t="s">
        <v>557</v>
      </c>
      <c r="F87" s="84">
        <v>2300000</v>
      </c>
      <c r="G87" s="32">
        <v>315.04000000000002</v>
      </c>
      <c r="H87" s="32" t="s">
        <v>896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45427</v>
      </c>
      <c r="B88" s="32" t="s">
        <v>1159</v>
      </c>
      <c r="C88" s="31" t="s">
        <v>1160</v>
      </c>
      <c r="D88" s="31" t="s">
        <v>1161</v>
      </c>
      <c r="E88" s="31" t="s">
        <v>557</v>
      </c>
      <c r="F88" s="84">
        <v>175000</v>
      </c>
      <c r="G88" s="32">
        <v>115</v>
      </c>
      <c r="H88" s="32" t="s">
        <v>896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45427</v>
      </c>
      <c r="B89" s="32" t="s">
        <v>1159</v>
      </c>
      <c r="C89" s="31" t="s">
        <v>1160</v>
      </c>
      <c r="D89" s="31" t="s">
        <v>1162</v>
      </c>
      <c r="E89" s="31" t="s">
        <v>557</v>
      </c>
      <c r="F89" s="84">
        <v>220000</v>
      </c>
      <c r="G89" s="32">
        <v>114.92</v>
      </c>
      <c r="H89" s="32" t="s">
        <v>896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45427</v>
      </c>
      <c r="B90" s="32" t="s">
        <v>1163</v>
      </c>
      <c r="C90" s="31" t="s">
        <v>1164</v>
      </c>
      <c r="D90" s="31" t="s">
        <v>1004</v>
      </c>
      <c r="E90" s="31" t="s">
        <v>557</v>
      </c>
      <c r="F90" s="84">
        <v>170147</v>
      </c>
      <c r="G90" s="32">
        <v>618.13</v>
      </c>
      <c r="H90" s="32" t="s">
        <v>896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45427</v>
      </c>
      <c r="B91" s="32" t="s">
        <v>1165</v>
      </c>
      <c r="C91" s="31" t="s">
        <v>1166</v>
      </c>
      <c r="D91" s="31" t="s">
        <v>1167</v>
      </c>
      <c r="E91" s="31" t="s">
        <v>557</v>
      </c>
      <c r="F91" s="84">
        <v>92000</v>
      </c>
      <c r="G91" s="32">
        <v>84.14</v>
      </c>
      <c r="H91" s="32" t="s">
        <v>896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45427</v>
      </c>
      <c r="B92" s="32" t="s">
        <v>1168</v>
      </c>
      <c r="C92" s="31" t="s">
        <v>1169</v>
      </c>
      <c r="D92" s="31" t="s">
        <v>1004</v>
      </c>
      <c r="E92" s="31" t="s">
        <v>557</v>
      </c>
      <c r="F92" s="84">
        <v>1160482</v>
      </c>
      <c r="G92" s="32">
        <v>182.85</v>
      </c>
      <c r="H92" s="32" t="s">
        <v>896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45427</v>
      </c>
      <c r="B93" s="32" t="s">
        <v>91</v>
      </c>
      <c r="C93" s="31" t="s">
        <v>1170</v>
      </c>
      <c r="D93" s="31" t="s">
        <v>1171</v>
      </c>
      <c r="E93" s="31" t="s">
        <v>557</v>
      </c>
      <c r="F93" s="84">
        <v>5525999</v>
      </c>
      <c r="G93" s="32">
        <v>1345</v>
      </c>
      <c r="H93" s="32" t="s">
        <v>896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45427</v>
      </c>
      <c r="B94" s="32" t="s">
        <v>1002</v>
      </c>
      <c r="C94" s="31" t="s">
        <v>1003</v>
      </c>
      <c r="D94" s="31" t="s">
        <v>1005</v>
      </c>
      <c r="E94" s="31" t="s">
        <v>557</v>
      </c>
      <c r="F94" s="84">
        <v>421704</v>
      </c>
      <c r="G94" s="32">
        <v>434.37</v>
      </c>
      <c r="H94" s="32" t="s">
        <v>896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45427</v>
      </c>
      <c r="B95" s="32" t="s">
        <v>1002</v>
      </c>
      <c r="C95" s="31" t="s">
        <v>1003</v>
      </c>
      <c r="D95" s="31" t="s">
        <v>1172</v>
      </c>
      <c r="E95" s="31" t="s">
        <v>557</v>
      </c>
      <c r="F95" s="84">
        <v>274265</v>
      </c>
      <c r="G95" s="32">
        <v>436.42</v>
      </c>
      <c r="H95" s="32" t="s">
        <v>896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45427</v>
      </c>
      <c r="B96" s="32" t="s">
        <v>1002</v>
      </c>
      <c r="C96" s="31" t="s">
        <v>1003</v>
      </c>
      <c r="D96" s="31" t="s">
        <v>1173</v>
      </c>
      <c r="E96" s="31" t="s">
        <v>557</v>
      </c>
      <c r="F96" s="84">
        <v>268736</v>
      </c>
      <c r="G96" s="32">
        <v>433.68</v>
      </c>
      <c r="H96" s="32" t="s">
        <v>896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45427</v>
      </c>
      <c r="B97" s="32" t="s">
        <v>1002</v>
      </c>
      <c r="C97" s="31" t="s">
        <v>1003</v>
      </c>
      <c r="D97" s="31" t="s">
        <v>1004</v>
      </c>
      <c r="E97" s="31" t="s">
        <v>557</v>
      </c>
      <c r="F97" s="84">
        <v>441166</v>
      </c>
      <c r="G97" s="32">
        <v>431.01</v>
      </c>
      <c r="H97" s="32" t="s">
        <v>896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45427</v>
      </c>
      <c r="B98" s="32" t="s">
        <v>1030</v>
      </c>
      <c r="C98" s="31" t="s">
        <v>1031</v>
      </c>
      <c r="D98" s="31" t="s">
        <v>1004</v>
      </c>
      <c r="E98" s="31" t="s">
        <v>557</v>
      </c>
      <c r="F98" s="84">
        <v>135361</v>
      </c>
      <c r="G98" s="32">
        <v>602.64</v>
      </c>
      <c r="H98" s="32" t="s">
        <v>896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45427</v>
      </c>
      <c r="B99" s="32" t="s">
        <v>1057</v>
      </c>
      <c r="C99" s="31" t="s">
        <v>1058</v>
      </c>
      <c r="D99" s="31" t="s">
        <v>880</v>
      </c>
      <c r="E99" s="31" t="s">
        <v>557</v>
      </c>
      <c r="F99" s="84">
        <v>1253994</v>
      </c>
      <c r="G99" s="32">
        <v>37.9</v>
      </c>
      <c r="H99" s="32" t="s">
        <v>896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45427</v>
      </c>
      <c r="B100" s="32" t="s">
        <v>1057</v>
      </c>
      <c r="C100" s="31" t="s">
        <v>1058</v>
      </c>
      <c r="D100" s="31" t="s">
        <v>1056</v>
      </c>
      <c r="E100" s="31" t="s">
        <v>557</v>
      </c>
      <c r="F100" s="84">
        <v>1500038</v>
      </c>
      <c r="G100" s="32">
        <v>37.950000000000003</v>
      </c>
      <c r="H100" s="32" t="s">
        <v>896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45427</v>
      </c>
      <c r="B101" s="32" t="s">
        <v>1057</v>
      </c>
      <c r="C101" s="31" t="s">
        <v>1058</v>
      </c>
      <c r="D101" s="31" t="s">
        <v>1059</v>
      </c>
      <c r="E101" s="31" t="s">
        <v>557</v>
      </c>
      <c r="F101" s="84">
        <v>1504344</v>
      </c>
      <c r="G101" s="32">
        <v>37.97</v>
      </c>
      <c r="H101" s="32" t="s">
        <v>896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45427</v>
      </c>
      <c r="B102" s="32" t="s">
        <v>1057</v>
      </c>
      <c r="C102" s="31" t="s">
        <v>1058</v>
      </c>
      <c r="D102" s="31" t="s">
        <v>1067</v>
      </c>
      <c r="E102" s="31" t="s">
        <v>557</v>
      </c>
      <c r="F102" s="84">
        <v>2682042</v>
      </c>
      <c r="G102" s="32">
        <v>37.96</v>
      </c>
      <c r="H102" s="32" t="s">
        <v>896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45427</v>
      </c>
      <c r="B103" s="32" t="s">
        <v>1174</v>
      </c>
      <c r="C103" s="31" t="s">
        <v>1175</v>
      </c>
      <c r="D103" s="31" t="s">
        <v>1176</v>
      </c>
      <c r="E103" s="31" t="s">
        <v>557</v>
      </c>
      <c r="F103" s="84">
        <v>145600</v>
      </c>
      <c r="G103" s="32">
        <v>203.38</v>
      </c>
      <c r="H103" s="32" t="s">
        <v>896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45427</v>
      </c>
      <c r="B104" s="32" t="s">
        <v>1060</v>
      </c>
      <c r="C104" s="31" t="s">
        <v>1061</v>
      </c>
      <c r="D104" s="31" t="s">
        <v>1062</v>
      </c>
      <c r="E104" s="31" t="s">
        <v>557</v>
      </c>
      <c r="F104" s="84">
        <v>4287727</v>
      </c>
      <c r="G104" s="32">
        <v>70.430000000000007</v>
      </c>
      <c r="H104" s="32" t="s">
        <v>896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45427</v>
      </c>
      <c r="B105" s="32" t="s">
        <v>1060</v>
      </c>
      <c r="C105" s="31" t="s">
        <v>1061</v>
      </c>
      <c r="D105" s="31" t="s">
        <v>1004</v>
      </c>
      <c r="E105" s="31" t="s">
        <v>557</v>
      </c>
      <c r="F105" s="84">
        <v>2411440</v>
      </c>
      <c r="G105" s="32">
        <v>70.790000000000006</v>
      </c>
      <c r="H105" s="32" t="s">
        <v>896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45427</v>
      </c>
      <c r="B106" s="32" t="s">
        <v>1063</v>
      </c>
      <c r="C106" s="31" t="s">
        <v>1064</v>
      </c>
      <c r="D106" s="31" t="s">
        <v>1177</v>
      </c>
      <c r="E106" s="31" t="s">
        <v>557</v>
      </c>
      <c r="F106" s="84">
        <v>60000</v>
      </c>
      <c r="G106" s="32">
        <v>115.11</v>
      </c>
      <c r="H106" s="32" t="s">
        <v>896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45427</v>
      </c>
      <c r="B107" s="32" t="s">
        <v>1178</v>
      </c>
      <c r="C107" s="31" t="s">
        <v>1179</v>
      </c>
      <c r="D107" s="31" t="s">
        <v>1180</v>
      </c>
      <c r="E107" s="31" t="s">
        <v>557</v>
      </c>
      <c r="F107" s="84">
        <v>312252</v>
      </c>
      <c r="G107" s="32">
        <v>7.07</v>
      </c>
      <c r="H107" s="32" t="s">
        <v>896</v>
      </c>
    </row>
    <row r="108" spans="1:28" ht="15" customHeight="1">
      <c r="A108" s="83">
        <v>45427</v>
      </c>
      <c r="B108" s="32" t="s">
        <v>1181</v>
      </c>
      <c r="C108" s="31" t="s">
        <v>1182</v>
      </c>
      <c r="D108" s="31" t="s">
        <v>1043</v>
      </c>
      <c r="E108" s="31" t="s">
        <v>557</v>
      </c>
      <c r="F108" s="84">
        <v>120000</v>
      </c>
      <c r="G108" s="32">
        <v>60</v>
      </c>
      <c r="H108" s="32" t="s">
        <v>896</v>
      </c>
    </row>
    <row r="109" spans="1:28" ht="15" customHeight="1">
      <c r="A109" s="83">
        <v>45427</v>
      </c>
      <c r="B109" s="32" t="s">
        <v>1181</v>
      </c>
      <c r="C109" s="31" t="s">
        <v>1182</v>
      </c>
      <c r="D109" s="31" t="s">
        <v>1044</v>
      </c>
      <c r="E109" s="31" t="s">
        <v>557</v>
      </c>
      <c r="F109" s="84">
        <v>140000</v>
      </c>
      <c r="G109" s="32">
        <v>60</v>
      </c>
      <c r="H109" s="32" t="s">
        <v>896</v>
      </c>
    </row>
    <row r="110" spans="1:28" ht="15" customHeight="1">
      <c r="A110" s="83">
        <v>45427</v>
      </c>
      <c r="B110" s="32" t="s">
        <v>1181</v>
      </c>
      <c r="C110" s="31" t="s">
        <v>1182</v>
      </c>
      <c r="D110" s="31" t="s">
        <v>1183</v>
      </c>
      <c r="E110" s="31" t="s">
        <v>557</v>
      </c>
      <c r="F110" s="84">
        <v>120000</v>
      </c>
      <c r="G110" s="32">
        <v>59.57</v>
      </c>
      <c r="H110" s="32" t="s">
        <v>896</v>
      </c>
    </row>
    <row r="111" spans="1:28" ht="15" customHeight="1">
      <c r="A111" s="83">
        <v>45427</v>
      </c>
      <c r="B111" s="32" t="s">
        <v>1181</v>
      </c>
      <c r="C111" s="31" t="s">
        <v>1182</v>
      </c>
      <c r="D111" s="31" t="s">
        <v>1184</v>
      </c>
      <c r="E111" s="31" t="s">
        <v>557</v>
      </c>
      <c r="F111" s="84">
        <v>68000</v>
      </c>
      <c r="G111" s="32">
        <v>60.71</v>
      </c>
      <c r="H111" s="32" t="s">
        <v>896</v>
      </c>
    </row>
    <row r="112" spans="1:28" ht="15" customHeight="1">
      <c r="A112" s="83">
        <v>45427</v>
      </c>
      <c r="B112" s="32" t="s">
        <v>1181</v>
      </c>
      <c r="C112" s="31" t="s">
        <v>1182</v>
      </c>
      <c r="D112" s="31" t="s">
        <v>1185</v>
      </c>
      <c r="E112" s="31" t="s">
        <v>557</v>
      </c>
      <c r="F112" s="84">
        <v>100000</v>
      </c>
      <c r="G112" s="32">
        <v>60</v>
      </c>
      <c r="H112" s="32" t="s">
        <v>896</v>
      </c>
    </row>
    <row r="113" spans="1:8" ht="15" customHeight="1">
      <c r="A113" s="83">
        <v>45427</v>
      </c>
      <c r="B113" s="32" t="s">
        <v>1181</v>
      </c>
      <c r="C113" s="31" t="s">
        <v>1182</v>
      </c>
      <c r="D113" s="31" t="s">
        <v>1186</v>
      </c>
      <c r="E113" s="31" t="s">
        <v>557</v>
      </c>
      <c r="F113" s="84">
        <v>220000</v>
      </c>
      <c r="G113" s="32">
        <v>59.91</v>
      </c>
      <c r="H113" s="32" t="s">
        <v>896</v>
      </c>
    </row>
    <row r="114" spans="1:8" ht="15" customHeight="1">
      <c r="A114" s="83">
        <v>45427</v>
      </c>
      <c r="B114" s="32" t="s">
        <v>1187</v>
      </c>
      <c r="C114" s="31" t="s">
        <v>1188</v>
      </c>
      <c r="D114" s="31" t="s">
        <v>1056</v>
      </c>
      <c r="E114" s="31" t="s">
        <v>557</v>
      </c>
      <c r="F114" s="84">
        <v>80000</v>
      </c>
      <c r="G114" s="32">
        <v>96.62</v>
      </c>
      <c r="H114" s="32" t="s">
        <v>896</v>
      </c>
    </row>
    <row r="115" spans="1:8" ht="15" customHeight="1">
      <c r="A115" s="83">
        <v>45427</v>
      </c>
      <c r="B115" s="32" t="s">
        <v>1187</v>
      </c>
      <c r="C115" s="31" t="s">
        <v>1188</v>
      </c>
      <c r="D115" s="31" t="s">
        <v>1189</v>
      </c>
      <c r="E115" s="31" t="s">
        <v>557</v>
      </c>
      <c r="F115" s="84">
        <v>89600</v>
      </c>
      <c r="G115" s="32">
        <v>98</v>
      </c>
      <c r="H115" s="32" t="s">
        <v>896</v>
      </c>
    </row>
    <row r="116" spans="1:8" ht="15" customHeight="1">
      <c r="A116" s="83">
        <v>45427</v>
      </c>
      <c r="B116" s="32" t="s">
        <v>1190</v>
      </c>
      <c r="C116" s="31" t="s">
        <v>1191</v>
      </c>
      <c r="D116" s="31" t="s">
        <v>1153</v>
      </c>
      <c r="E116" s="31" t="s">
        <v>557</v>
      </c>
      <c r="F116" s="84">
        <v>32000</v>
      </c>
      <c r="G116" s="32">
        <v>73.930000000000007</v>
      </c>
      <c r="H116" s="32" t="s">
        <v>896</v>
      </c>
    </row>
    <row r="117" spans="1:8" ht="15" customHeight="1">
      <c r="A117" s="83">
        <v>45427</v>
      </c>
      <c r="B117" s="32" t="s">
        <v>1192</v>
      </c>
      <c r="C117" s="31" t="s">
        <v>1193</v>
      </c>
      <c r="D117" s="31" t="s">
        <v>1194</v>
      </c>
      <c r="E117" s="31" t="s">
        <v>557</v>
      </c>
      <c r="F117" s="84">
        <v>145000</v>
      </c>
      <c r="G117" s="32">
        <v>80.8</v>
      </c>
      <c r="H117" s="32" t="s">
        <v>896</v>
      </c>
    </row>
    <row r="118" spans="1:8" ht="15" customHeight="1">
      <c r="A118" s="83">
        <v>45427</v>
      </c>
      <c r="B118" s="32" t="s">
        <v>1195</v>
      </c>
      <c r="C118" s="31" t="s">
        <v>1196</v>
      </c>
      <c r="D118" s="31" t="s">
        <v>1197</v>
      </c>
      <c r="E118" s="31" t="s">
        <v>557</v>
      </c>
      <c r="F118" s="84">
        <v>868000</v>
      </c>
      <c r="G118" s="32">
        <v>1424.61</v>
      </c>
      <c r="H118" s="32" t="s">
        <v>896</v>
      </c>
    </row>
    <row r="119" spans="1:8" ht="15" customHeight="1">
      <c r="A119" s="83">
        <v>45427</v>
      </c>
      <c r="B119" s="32" t="s">
        <v>1195</v>
      </c>
      <c r="C119" s="31" t="s">
        <v>1196</v>
      </c>
      <c r="D119" s="31" t="s">
        <v>1198</v>
      </c>
      <c r="E119" s="31" t="s">
        <v>557</v>
      </c>
      <c r="F119" s="84">
        <v>593000</v>
      </c>
      <c r="G119" s="32">
        <v>1425.37</v>
      </c>
      <c r="H119" s="32" t="s">
        <v>896</v>
      </c>
    </row>
    <row r="120" spans="1:8" ht="15" customHeight="1">
      <c r="A120" s="83">
        <v>45427</v>
      </c>
      <c r="B120" s="32" t="s">
        <v>1195</v>
      </c>
      <c r="C120" s="31" t="s">
        <v>1196</v>
      </c>
      <c r="D120" s="31" t="s">
        <v>1199</v>
      </c>
      <c r="E120" s="31" t="s">
        <v>557</v>
      </c>
      <c r="F120" s="84">
        <v>653187</v>
      </c>
      <c r="G120" s="32">
        <v>1411.35</v>
      </c>
      <c r="H120" s="32" t="s">
        <v>896</v>
      </c>
    </row>
    <row r="121" spans="1:8" ht="15" customHeight="1">
      <c r="A121" s="83">
        <v>45427</v>
      </c>
      <c r="B121" s="32" t="s">
        <v>1195</v>
      </c>
      <c r="C121" s="31" t="s">
        <v>1196</v>
      </c>
      <c r="D121" s="31" t="s">
        <v>1200</v>
      </c>
      <c r="E121" s="31" t="s">
        <v>557</v>
      </c>
      <c r="F121" s="84">
        <v>600000</v>
      </c>
      <c r="G121" s="32">
        <v>1391.06</v>
      </c>
      <c r="H121" s="32" t="s">
        <v>896</v>
      </c>
    </row>
    <row r="122" spans="1:8" ht="15" customHeight="1">
      <c r="A122" s="83">
        <v>45427</v>
      </c>
      <c r="B122" s="32" t="s">
        <v>1006</v>
      </c>
      <c r="C122" s="31" t="s">
        <v>1007</v>
      </c>
      <c r="D122" s="31" t="s">
        <v>1008</v>
      </c>
      <c r="E122" s="31" t="s">
        <v>557</v>
      </c>
      <c r="F122" s="84">
        <v>900909</v>
      </c>
      <c r="G122" s="32">
        <v>61.66</v>
      </c>
      <c r="H122" s="32" t="s">
        <v>896</v>
      </c>
    </row>
    <row r="123" spans="1:8" ht="15" customHeight="1">
      <c r="A123" s="83">
        <v>45427</v>
      </c>
      <c r="B123" s="32" t="s">
        <v>1201</v>
      </c>
      <c r="C123" s="31" t="s">
        <v>1202</v>
      </c>
      <c r="D123" s="31" t="s">
        <v>1203</v>
      </c>
      <c r="E123" s="31" t="s">
        <v>557</v>
      </c>
      <c r="F123" s="84">
        <v>8918889</v>
      </c>
      <c r="G123" s="32">
        <v>5.09</v>
      </c>
      <c r="H123" s="32" t="s">
        <v>896</v>
      </c>
    </row>
    <row r="124" spans="1:8" ht="15" customHeight="1">
      <c r="A124" s="83">
        <v>45427</v>
      </c>
      <c r="B124" s="32" t="s">
        <v>1065</v>
      </c>
      <c r="C124" s="31" t="s">
        <v>1066</v>
      </c>
      <c r="D124" s="31" t="s">
        <v>1067</v>
      </c>
      <c r="E124" s="31" t="s">
        <v>557</v>
      </c>
      <c r="F124" s="84">
        <v>22400</v>
      </c>
      <c r="G124" s="32">
        <v>389.16</v>
      </c>
      <c r="H124" s="32" t="s">
        <v>896</v>
      </c>
    </row>
    <row r="125" spans="1:8" ht="15" customHeight="1">
      <c r="A125" s="83">
        <v>45427</v>
      </c>
      <c r="B125" s="32" t="s">
        <v>1159</v>
      </c>
      <c r="C125" s="31" t="s">
        <v>1160</v>
      </c>
      <c r="D125" s="31" t="s">
        <v>1204</v>
      </c>
      <c r="E125" s="31" t="s">
        <v>558</v>
      </c>
      <c r="F125" s="84">
        <v>200000</v>
      </c>
      <c r="G125" s="32">
        <v>115</v>
      </c>
      <c r="H125" s="32" t="s">
        <v>896</v>
      </c>
    </row>
    <row r="126" spans="1:8" ht="15" customHeight="1">
      <c r="A126" s="83">
        <v>45427</v>
      </c>
      <c r="B126" s="32" t="s">
        <v>1159</v>
      </c>
      <c r="C126" s="31" t="s">
        <v>1160</v>
      </c>
      <c r="D126" s="31" t="s">
        <v>1205</v>
      </c>
      <c r="E126" s="31" t="s">
        <v>558</v>
      </c>
      <c r="F126" s="84">
        <v>170899</v>
      </c>
      <c r="G126" s="32">
        <v>115</v>
      </c>
      <c r="H126" s="32" t="s">
        <v>896</v>
      </c>
    </row>
    <row r="127" spans="1:8" ht="15" customHeight="1">
      <c r="A127" s="83">
        <v>45427</v>
      </c>
      <c r="B127" s="32" t="s">
        <v>1163</v>
      </c>
      <c r="C127" s="31" t="s">
        <v>1164</v>
      </c>
      <c r="D127" s="31" t="s">
        <v>1004</v>
      </c>
      <c r="E127" s="31" t="s">
        <v>558</v>
      </c>
      <c r="F127" s="84">
        <v>170147</v>
      </c>
      <c r="G127" s="32">
        <v>617.46</v>
      </c>
      <c r="H127" s="32" t="s">
        <v>896</v>
      </c>
    </row>
    <row r="128" spans="1:8" ht="15" customHeight="1">
      <c r="A128" s="83">
        <v>45427</v>
      </c>
      <c r="B128" s="32" t="s">
        <v>1168</v>
      </c>
      <c r="C128" s="31" t="s">
        <v>1169</v>
      </c>
      <c r="D128" s="31" t="s">
        <v>1004</v>
      </c>
      <c r="E128" s="31" t="s">
        <v>558</v>
      </c>
      <c r="F128" s="84">
        <v>1160482</v>
      </c>
      <c r="G128" s="32">
        <v>182.92</v>
      </c>
      <c r="H128" s="32" t="s">
        <v>896</v>
      </c>
    </row>
    <row r="129" spans="1:8" ht="15" customHeight="1">
      <c r="A129" s="83">
        <v>45427</v>
      </c>
      <c r="B129" s="32" t="s">
        <v>91</v>
      </c>
      <c r="C129" s="31" t="s">
        <v>1170</v>
      </c>
      <c r="D129" s="31" t="s">
        <v>1206</v>
      </c>
      <c r="E129" s="31" t="s">
        <v>558</v>
      </c>
      <c r="F129" s="84">
        <v>8954750</v>
      </c>
      <c r="G129" s="32">
        <v>1345</v>
      </c>
      <c r="H129" s="32" t="s">
        <v>896</v>
      </c>
    </row>
    <row r="130" spans="1:8" ht="15" customHeight="1">
      <c r="A130" s="83">
        <v>45427</v>
      </c>
      <c r="B130" s="32" t="s">
        <v>91</v>
      </c>
      <c r="C130" s="31" t="s">
        <v>1170</v>
      </c>
      <c r="D130" s="31" t="s">
        <v>1207</v>
      </c>
      <c r="E130" s="31" t="s">
        <v>558</v>
      </c>
      <c r="F130" s="84">
        <v>6363000</v>
      </c>
      <c r="G130" s="32">
        <v>1345</v>
      </c>
      <c r="H130" s="32" t="s">
        <v>896</v>
      </c>
    </row>
    <row r="131" spans="1:8" ht="15" customHeight="1">
      <c r="A131" s="83">
        <v>45427</v>
      </c>
      <c r="B131" s="32" t="s">
        <v>91</v>
      </c>
      <c r="C131" s="31" t="s">
        <v>1170</v>
      </c>
      <c r="D131" s="31" t="s">
        <v>1208</v>
      </c>
      <c r="E131" s="31" t="s">
        <v>558</v>
      </c>
      <c r="F131" s="84">
        <v>4943250</v>
      </c>
      <c r="G131" s="32">
        <v>1345</v>
      </c>
      <c r="H131" s="32" t="s">
        <v>896</v>
      </c>
    </row>
    <row r="132" spans="1:8" ht="15" customHeight="1">
      <c r="A132" s="83">
        <v>45427</v>
      </c>
      <c r="B132" s="32" t="s">
        <v>1002</v>
      </c>
      <c r="C132" s="31" t="s">
        <v>1003</v>
      </c>
      <c r="D132" s="31" t="s">
        <v>1173</v>
      </c>
      <c r="E132" s="31" t="s">
        <v>558</v>
      </c>
      <c r="F132" s="84">
        <v>268736</v>
      </c>
      <c r="G132" s="32">
        <v>433.92</v>
      </c>
      <c r="H132" s="32" t="s">
        <v>896</v>
      </c>
    </row>
    <row r="133" spans="1:8" ht="15" customHeight="1">
      <c r="A133" s="83">
        <v>45427</v>
      </c>
      <c r="B133" s="32" t="s">
        <v>1002</v>
      </c>
      <c r="C133" s="31" t="s">
        <v>1003</v>
      </c>
      <c r="D133" s="31" t="s">
        <v>1004</v>
      </c>
      <c r="E133" s="31" t="s">
        <v>558</v>
      </c>
      <c r="F133" s="84">
        <v>441166</v>
      </c>
      <c r="G133" s="32">
        <v>431.63</v>
      </c>
      <c r="H133" s="32" t="s">
        <v>896</v>
      </c>
    </row>
    <row r="134" spans="1:8" ht="15" customHeight="1">
      <c r="A134" s="83">
        <v>45427</v>
      </c>
      <c r="B134" s="32" t="s">
        <v>1002</v>
      </c>
      <c r="C134" s="31" t="s">
        <v>1003</v>
      </c>
      <c r="D134" s="31" t="s">
        <v>1005</v>
      </c>
      <c r="E134" s="31" t="s">
        <v>558</v>
      </c>
      <c r="F134" s="84">
        <v>439949</v>
      </c>
      <c r="G134" s="32">
        <v>434.84</v>
      </c>
      <c r="H134" s="32" t="s">
        <v>896</v>
      </c>
    </row>
    <row r="135" spans="1:8" ht="15" customHeight="1">
      <c r="A135" s="83">
        <v>45427</v>
      </c>
      <c r="B135" s="32" t="s">
        <v>1002</v>
      </c>
      <c r="C135" s="31" t="s">
        <v>1003</v>
      </c>
      <c r="D135" s="31" t="s">
        <v>1172</v>
      </c>
      <c r="E135" s="31" t="s">
        <v>558</v>
      </c>
      <c r="F135" s="84">
        <v>274265</v>
      </c>
      <c r="G135" s="32">
        <v>436.62</v>
      </c>
      <c r="H135" s="32" t="s">
        <v>896</v>
      </c>
    </row>
    <row r="136" spans="1:8" ht="15" customHeight="1">
      <c r="A136" s="83">
        <v>45427</v>
      </c>
      <c r="B136" s="32" t="s">
        <v>1030</v>
      </c>
      <c r="C136" s="31" t="s">
        <v>1031</v>
      </c>
      <c r="D136" s="31" t="s">
        <v>1004</v>
      </c>
      <c r="E136" s="31" t="s">
        <v>558</v>
      </c>
      <c r="F136" s="84">
        <v>135361</v>
      </c>
      <c r="G136" s="32">
        <v>603.11</v>
      </c>
      <c r="H136" s="32" t="s">
        <v>896</v>
      </c>
    </row>
    <row r="137" spans="1:8" ht="15" customHeight="1">
      <c r="A137" s="83">
        <v>45427</v>
      </c>
      <c r="B137" s="32" t="s">
        <v>1057</v>
      </c>
      <c r="C137" s="31" t="s">
        <v>1058</v>
      </c>
      <c r="D137" s="31" t="s">
        <v>1056</v>
      </c>
      <c r="E137" s="31" t="s">
        <v>558</v>
      </c>
      <c r="F137" s="84">
        <v>2502906</v>
      </c>
      <c r="G137" s="32">
        <v>37.9</v>
      </c>
      <c r="H137" s="32" t="s">
        <v>896</v>
      </c>
    </row>
    <row r="138" spans="1:8" ht="15" customHeight="1">
      <c r="A138" s="83">
        <v>45427</v>
      </c>
      <c r="B138" s="32" t="s">
        <v>1057</v>
      </c>
      <c r="C138" s="31" t="s">
        <v>1058</v>
      </c>
      <c r="D138" s="31" t="s">
        <v>1067</v>
      </c>
      <c r="E138" s="31" t="s">
        <v>558</v>
      </c>
      <c r="F138" s="84">
        <v>3132042</v>
      </c>
      <c r="G138" s="32">
        <v>38.020000000000003</v>
      </c>
      <c r="H138" s="32" t="s">
        <v>896</v>
      </c>
    </row>
    <row r="139" spans="1:8" ht="15" customHeight="1">
      <c r="A139" s="83">
        <v>45427</v>
      </c>
      <c r="B139" s="32" t="s">
        <v>1057</v>
      </c>
      <c r="C139" s="31" t="s">
        <v>1058</v>
      </c>
      <c r="D139" s="31" t="s">
        <v>880</v>
      </c>
      <c r="E139" s="31" t="s">
        <v>558</v>
      </c>
      <c r="F139" s="84">
        <v>3994</v>
      </c>
      <c r="G139" s="32">
        <v>38.299999999999997</v>
      </c>
      <c r="H139" s="32" t="s">
        <v>896</v>
      </c>
    </row>
    <row r="140" spans="1:8" ht="15" customHeight="1">
      <c r="A140" s="83">
        <v>45427</v>
      </c>
      <c r="B140" s="32" t="s">
        <v>1057</v>
      </c>
      <c r="C140" s="31" t="s">
        <v>1058</v>
      </c>
      <c r="D140" s="31" t="s">
        <v>1059</v>
      </c>
      <c r="E140" s="31" t="s">
        <v>558</v>
      </c>
      <c r="F140" s="84">
        <v>1546802</v>
      </c>
      <c r="G140" s="32">
        <v>37.979999999999997</v>
      </c>
      <c r="H140" s="32" t="s">
        <v>896</v>
      </c>
    </row>
    <row r="141" spans="1:8" ht="15" customHeight="1">
      <c r="A141" s="83">
        <v>45427</v>
      </c>
      <c r="B141" s="32" t="s">
        <v>1209</v>
      </c>
      <c r="C141" s="31" t="s">
        <v>1210</v>
      </c>
      <c r="D141" s="31" t="s">
        <v>1211</v>
      </c>
      <c r="E141" s="31" t="s">
        <v>558</v>
      </c>
      <c r="F141" s="84">
        <v>66000</v>
      </c>
      <c r="G141" s="32">
        <v>174.84</v>
      </c>
      <c r="H141" s="32" t="s">
        <v>896</v>
      </c>
    </row>
    <row r="142" spans="1:8" ht="15" customHeight="1">
      <c r="A142" s="83">
        <v>45427</v>
      </c>
      <c r="B142" s="32" t="s">
        <v>1174</v>
      </c>
      <c r="C142" s="31" t="s">
        <v>1175</v>
      </c>
      <c r="D142" s="31" t="s">
        <v>1176</v>
      </c>
      <c r="E142" s="31" t="s">
        <v>558</v>
      </c>
      <c r="F142" s="84">
        <v>145600</v>
      </c>
      <c r="G142" s="32">
        <v>202.94</v>
      </c>
      <c r="H142" s="32" t="s">
        <v>896</v>
      </c>
    </row>
    <row r="143" spans="1:8" ht="15" customHeight="1">
      <c r="A143" s="83">
        <v>45427</v>
      </c>
      <c r="B143" s="32" t="s">
        <v>1060</v>
      </c>
      <c r="C143" s="31" t="s">
        <v>1061</v>
      </c>
      <c r="D143" s="31" t="s">
        <v>1062</v>
      </c>
      <c r="E143" s="31" t="s">
        <v>558</v>
      </c>
      <c r="F143" s="84">
        <v>4787727</v>
      </c>
      <c r="G143" s="32">
        <v>70.400000000000006</v>
      </c>
      <c r="H143" s="32" t="s">
        <v>896</v>
      </c>
    </row>
    <row r="144" spans="1:8" ht="15" customHeight="1">
      <c r="A144" s="83">
        <v>45427</v>
      </c>
      <c r="B144" s="32" t="s">
        <v>1060</v>
      </c>
      <c r="C144" s="31" t="s">
        <v>1061</v>
      </c>
      <c r="D144" s="31" t="s">
        <v>1004</v>
      </c>
      <c r="E144" s="31" t="s">
        <v>558</v>
      </c>
      <c r="F144" s="84">
        <v>2411440</v>
      </c>
      <c r="G144" s="32">
        <v>70.64</v>
      </c>
      <c r="H144" s="32" t="s">
        <v>896</v>
      </c>
    </row>
    <row r="145" spans="1:8" ht="15" customHeight="1">
      <c r="A145" s="83">
        <v>45427</v>
      </c>
      <c r="B145" s="32" t="s">
        <v>1063</v>
      </c>
      <c r="C145" s="31" t="s">
        <v>1064</v>
      </c>
      <c r="D145" s="31" t="s">
        <v>1177</v>
      </c>
      <c r="E145" s="31" t="s">
        <v>558</v>
      </c>
      <c r="F145" s="84">
        <v>67200</v>
      </c>
      <c r="G145" s="32">
        <v>116.2</v>
      </c>
      <c r="H145" s="32" t="s">
        <v>896</v>
      </c>
    </row>
    <row r="146" spans="1:8" ht="15" customHeight="1">
      <c r="A146" s="83">
        <v>45427</v>
      </c>
      <c r="B146" s="32" t="s">
        <v>1212</v>
      </c>
      <c r="C146" s="31" t="s">
        <v>1213</v>
      </c>
      <c r="D146" s="31" t="s">
        <v>1214</v>
      </c>
      <c r="E146" s="31" t="s">
        <v>558</v>
      </c>
      <c r="F146" s="84">
        <v>43200</v>
      </c>
      <c r="G146" s="32">
        <v>114.48</v>
      </c>
      <c r="H146" s="32" t="s">
        <v>896</v>
      </c>
    </row>
    <row r="147" spans="1:8" ht="15" customHeight="1">
      <c r="A147" s="83">
        <v>45427</v>
      </c>
      <c r="B147" s="32" t="s">
        <v>1215</v>
      </c>
      <c r="C147" s="31" t="s">
        <v>1216</v>
      </c>
      <c r="D147" s="31" t="s">
        <v>1217</v>
      </c>
      <c r="E147" s="31" t="s">
        <v>558</v>
      </c>
      <c r="F147" s="84">
        <v>391293</v>
      </c>
      <c r="G147" s="32">
        <v>123.55</v>
      </c>
      <c r="H147" s="32" t="s">
        <v>896</v>
      </c>
    </row>
    <row r="148" spans="1:8" ht="15" customHeight="1">
      <c r="A148" s="83">
        <v>45427</v>
      </c>
      <c r="B148" s="32" t="s">
        <v>1178</v>
      </c>
      <c r="C148" s="31" t="s">
        <v>1179</v>
      </c>
      <c r="D148" s="31" t="s">
        <v>1218</v>
      </c>
      <c r="E148" s="31" t="s">
        <v>558</v>
      </c>
      <c r="F148" s="84">
        <v>101393</v>
      </c>
      <c r="G148" s="32">
        <v>7.2</v>
      </c>
      <c r="H148" s="32" t="s">
        <v>896</v>
      </c>
    </row>
    <row r="149" spans="1:8" ht="15" customHeight="1">
      <c r="A149" s="83">
        <v>45427</v>
      </c>
      <c r="B149" s="32" t="s">
        <v>1181</v>
      </c>
      <c r="C149" s="31" t="s">
        <v>1182</v>
      </c>
      <c r="D149" s="31" t="s">
        <v>1219</v>
      </c>
      <c r="E149" s="31" t="s">
        <v>558</v>
      </c>
      <c r="F149" s="84">
        <v>90000</v>
      </c>
      <c r="G149" s="32">
        <v>60</v>
      </c>
      <c r="H149" s="32" t="s">
        <v>896</v>
      </c>
    </row>
    <row r="150" spans="1:8" ht="15" customHeight="1">
      <c r="A150" s="83">
        <v>45427</v>
      </c>
      <c r="B150" s="32" t="s">
        <v>1187</v>
      </c>
      <c r="C150" s="31" t="s">
        <v>1188</v>
      </c>
      <c r="D150" s="31" t="s">
        <v>1220</v>
      </c>
      <c r="E150" s="31" t="s">
        <v>558</v>
      </c>
      <c r="F150" s="84">
        <v>62400</v>
      </c>
      <c r="G150" s="32">
        <v>96.65</v>
      </c>
      <c r="H150" s="32" t="s">
        <v>896</v>
      </c>
    </row>
    <row r="151" spans="1:8" ht="15" customHeight="1">
      <c r="A151" s="83">
        <v>45427</v>
      </c>
      <c r="B151" s="32" t="s">
        <v>1187</v>
      </c>
      <c r="C151" s="31" t="s">
        <v>1188</v>
      </c>
      <c r="D151" s="31" t="s">
        <v>1056</v>
      </c>
      <c r="E151" s="31" t="s">
        <v>558</v>
      </c>
      <c r="F151" s="84">
        <v>30400</v>
      </c>
      <c r="G151" s="32">
        <v>96.61</v>
      </c>
      <c r="H151" s="32" t="s">
        <v>896</v>
      </c>
    </row>
    <row r="152" spans="1:8" ht="15" customHeight="1">
      <c r="A152" s="83">
        <v>45427</v>
      </c>
      <c r="B152" s="32" t="s">
        <v>1068</v>
      </c>
      <c r="C152" s="31" t="s">
        <v>1069</v>
      </c>
      <c r="D152" s="31" t="s">
        <v>1221</v>
      </c>
      <c r="E152" s="31" t="s">
        <v>558</v>
      </c>
      <c r="F152" s="84">
        <v>575848</v>
      </c>
      <c r="G152" s="32">
        <v>2.6</v>
      </c>
      <c r="H152" s="32" t="s">
        <v>896</v>
      </c>
    </row>
    <row r="153" spans="1:8" ht="15" customHeight="1">
      <c r="A153" s="83">
        <v>45427</v>
      </c>
      <c r="B153" s="32" t="s">
        <v>1068</v>
      </c>
      <c r="C153" s="31" t="s">
        <v>1069</v>
      </c>
      <c r="D153" s="31" t="s">
        <v>1222</v>
      </c>
      <c r="E153" s="31" t="s">
        <v>558</v>
      </c>
      <c r="F153" s="84">
        <v>823935</v>
      </c>
      <c r="G153" s="32">
        <v>2.44</v>
      </c>
      <c r="H153" s="32" t="s">
        <v>896</v>
      </c>
    </row>
    <row r="154" spans="1:8" ht="15" customHeight="1">
      <c r="A154" s="83">
        <v>45427</v>
      </c>
      <c r="B154" s="32" t="s">
        <v>1190</v>
      </c>
      <c r="C154" s="31" t="s">
        <v>1191</v>
      </c>
      <c r="D154" s="31" t="s">
        <v>1223</v>
      </c>
      <c r="E154" s="31" t="s">
        <v>558</v>
      </c>
      <c r="F154" s="84">
        <v>22400</v>
      </c>
      <c r="G154" s="32">
        <v>74</v>
      </c>
      <c r="H154" s="32" t="s">
        <v>896</v>
      </c>
    </row>
    <row r="155" spans="1:8" ht="15" customHeight="1">
      <c r="A155" s="83">
        <v>45427</v>
      </c>
      <c r="B155" s="32" t="s">
        <v>1192</v>
      </c>
      <c r="C155" s="31" t="s">
        <v>1193</v>
      </c>
      <c r="D155" s="31" t="s">
        <v>1224</v>
      </c>
      <c r="E155" s="31" t="s">
        <v>558</v>
      </c>
      <c r="F155" s="84">
        <v>149007</v>
      </c>
      <c r="G155" s="32">
        <v>80.94</v>
      </c>
      <c r="H155" s="32" t="s">
        <v>896</v>
      </c>
    </row>
    <row r="156" spans="1:8" ht="15" customHeight="1">
      <c r="A156" s="83">
        <v>45427</v>
      </c>
      <c r="B156" s="32" t="s">
        <v>1192</v>
      </c>
      <c r="C156" s="31" t="s">
        <v>1193</v>
      </c>
      <c r="D156" s="31" t="s">
        <v>1225</v>
      </c>
      <c r="E156" s="31" t="s">
        <v>558</v>
      </c>
      <c r="F156" s="84">
        <v>225993</v>
      </c>
      <c r="G156" s="32">
        <v>82.45</v>
      </c>
      <c r="H156" s="32" t="s">
        <v>896</v>
      </c>
    </row>
    <row r="157" spans="1:8" ht="15" customHeight="1">
      <c r="A157" s="83">
        <v>45427</v>
      </c>
      <c r="B157" s="32" t="s">
        <v>1006</v>
      </c>
      <c r="C157" s="31" t="s">
        <v>1007</v>
      </c>
      <c r="D157" s="31" t="s">
        <v>1008</v>
      </c>
      <c r="E157" s="31" t="s">
        <v>558</v>
      </c>
      <c r="F157" s="84">
        <v>606927</v>
      </c>
      <c r="G157" s="32">
        <v>61.88</v>
      </c>
      <c r="H157" s="32" t="s">
        <v>896</v>
      </c>
    </row>
    <row r="158" spans="1:8" ht="15" customHeight="1">
      <c r="A158" s="83">
        <v>45427</v>
      </c>
      <c r="B158" s="32" t="s">
        <v>1201</v>
      </c>
      <c r="C158" s="31" t="s">
        <v>1202</v>
      </c>
      <c r="D158" s="31" t="s">
        <v>1203</v>
      </c>
      <c r="E158" s="31" t="s">
        <v>558</v>
      </c>
      <c r="F158" s="84">
        <v>3926174</v>
      </c>
      <c r="G158" s="32">
        <v>5.14</v>
      </c>
      <c r="H158" s="32" t="s">
        <v>896</v>
      </c>
    </row>
    <row r="159" spans="1:8" ht="15" customHeight="1">
      <c r="A159" s="83">
        <v>45427</v>
      </c>
      <c r="B159" s="32" t="s">
        <v>1065</v>
      </c>
      <c r="C159" s="31" t="s">
        <v>1066</v>
      </c>
      <c r="D159" s="31" t="s">
        <v>1067</v>
      </c>
      <c r="E159" s="31" t="s">
        <v>558</v>
      </c>
      <c r="F159" s="84">
        <v>68800</v>
      </c>
      <c r="G159" s="32">
        <v>381.35</v>
      </c>
      <c r="H159" s="32" t="s">
        <v>896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5"/>
  <sheetViews>
    <sheetView zoomScale="80" zoomScaleNormal="80" workbookViewId="0">
      <selection activeCell="B10" sqref="B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916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559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549</v>
      </c>
      <c r="C9" s="93"/>
      <c r="D9" s="94" t="s">
        <v>560</v>
      </c>
      <c r="E9" s="93" t="s">
        <v>561</v>
      </c>
      <c r="F9" s="93" t="s">
        <v>562</v>
      </c>
      <c r="G9" s="93" t="s">
        <v>563</v>
      </c>
      <c r="H9" s="93" t="s">
        <v>564</v>
      </c>
      <c r="I9" s="93" t="s">
        <v>565</v>
      </c>
      <c r="J9" s="92" t="s">
        <v>566</v>
      </c>
      <c r="K9" s="93" t="s">
        <v>567</v>
      </c>
      <c r="L9" s="95" t="s">
        <v>568</v>
      </c>
      <c r="M9" s="95" t="s">
        <v>569</v>
      </c>
      <c r="N9" s="93" t="s">
        <v>570</v>
      </c>
      <c r="O9" s="238" t="s">
        <v>571</v>
      </c>
      <c r="P9" s="195" t="s">
        <v>572</v>
      </c>
      <c r="Q9" s="195" t="s">
        <v>843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185</v>
      </c>
      <c r="E10" s="189" t="s">
        <v>573</v>
      </c>
      <c r="F10" s="183" t="s">
        <v>878</v>
      </c>
      <c r="G10" s="185">
        <v>2390</v>
      </c>
      <c r="H10" s="183"/>
      <c r="I10" s="183" t="s">
        <v>879</v>
      </c>
      <c r="J10" s="185" t="s">
        <v>574</v>
      </c>
      <c r="K10" s="185"/>
      <c r="L10" s="186"/>
      <c r="M10" s="190"/>
      <c r="N10" s="185"/>
      <c r="O10" s="191"/>
      <c r="P10" s="186">
        <f>VLOOKUP(D10,'MidCap Intra'!$B$11:$C$568,2,0)</f>
        <v>2465</v>
      </c>
      <c r="Q10" s="228"/>
      <c r="R10" s="54" t="s">
        <v>1227</v>
      </c>
    </row>
    <row r="11" spans="1:26" ht="15" customHeight="1">
      <c r="A11" s="187">
        <v>2</v>
      </c>
      <c r="B11" s="184">
        <v>45373</v>
      </c>
      <c r="C11" s="188"/>
      <c r="D11" s="192" t="s">
        <v>226</v>
      </c>
      <c r="E11" s="189" t="s">
        <v>1079</v>
      </c>
      <c r="F11" s="183" t="s">
        <v>1080</v>
      </c>
      <c r="G11" s="185">
        <v>3612</v>
      </c>
      <c r="H11" s="183"/>
      <c r="I11" s="183" t="s">
        <v>1081</v>
      </c>
      <c r="J11" s="185" t="s">
        <v>574</v>
      </c>
      <c r="K11" s="185"/>
      <c r="L11" s="186"/>
      <c r="M11" s="190"/>
      <c r="N11" s="185"/>
      <c r="O11" s="191"/>
      <c r="P11" s="186">
        <f>VLOOKUP(D11,'MidCap Intra'!$B$11:$C$568,2,0)</f>
        <v>3880.4</v>
      </c>
      <c r="Q11" s="228"/>
      <c r="R11" s="54" t="s">
        <v>1227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573</v>
      </c>
      <c r="F12" s="260">
        <v>4760</v>
      </c>
      <c r="G12" s="261">
        <v>4580</v>
      </c>
      <c r="H12" s="260">
        <v>4965</v>
      </c>
      <c r="I12" s="260" t="s">
        <v>884</v>
      </c>
      <c r="J12" s="255" t="s">
        <v>934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575</v>
      </c>
      <c r="O12" s="303">
        <v>45418</v>
      </c>
      <c r="P12" s="304"/>
      <c r="Q12" s="228"/>
      <c r="R12" s="54" t="s">
        <v>1227</v>
      </c>
    </row>
    <row r="13" spans="1:26" ht="15" customHeight="1">
      <c r="A13" s="187">
        <v>4</v>
      </c>
      <c r="B13" s="184">
        <v>45394</v>
      </c>
      <c r="C13" s="188"/>
      <c r="D13" s="192" t="s">
        <v>274</v>
      </c>
      <c r="E13" s="189" t="s">
        <v>573</v>
      </c>
      <c r="F13" s="183" t="s">
        <v>887</v>
      </c>
      <c r="G13" s="185">
        <v>1625</v>
      </c>
      <c r="H13" s="183"/>
      <c r="I13" s="183" t="s">
        <v>888</v>
      </c>
      <c r="J13" s="185" t="s">
        <v>574</v>
      </c>
      <c r="K13" s="185"/>
      <c r="L13" s="186"/>
      <c r="M13" s="190"/>
      <c r="N13" s="185"/>
      <c r="O13" s="191"/>
      <c r="P13" s="186">
        <f>VLOOKUP(D13,'MidCap Intra'!$B$11:$C$568,2,0)</f>
        <v>1775.2</v>
      </c>
      <c r="Q13" s="228"/>
      <c r="R13" s="54" t="s">
        <v>1228</v>
      </c>
    </row>
    <row r="14" spans="1:26" ht="15" customHeight="1">
      <c r="A14" s="187">
        <v>5</v>
      </c>
      <c r="B14" s="184">
        <v>45397</v>
      </c>
      <c r="C14" s="188"/>
      <c r="D14" s="192" t="s">
        <v>127</v>
      </c>
      <c r="E14" s="189" t="s">
        <v>1079</v>
      </c>
      <c r="F14" s="183" t="s">
        <v>1082</v>
      </c>
      <c r="G14" s="185">
        <v>1357.5</v>
      </c>
      <c r="H14" s="183"/>
      <c r="I14" s="183" t="s">
        <v>1083</v>
      </c>
      <c r="J14" s="185" t="s">
        <v>574</v>
      </c>
      <c r="K14" s="185"/>
      <c r="L14" s="186"/>
      <c r="M14" s="190"/>
      <c r="N14" s="185"/>
      <c r="O14" s="191"/>
      <c r="P14" s="186">
        <f>VLOOKUP(D14,'MidCap Intra'!$B$11:$C$568,2,0)</f>
        <v>1438.5</v>
      </c>
      <c r="Q14" s="228"/>
      <c r="R14" s="54" t="s">
        <v>1227</v>
      </c>
    </row>
    <row r="15" spans="1:26" ht="15" customHeight="1">
      <c r="A15" s="321">
        <v>6</v>
      </c>
      <c r="B15" s="322">
        <v>45405</v>
      </c>
      <c r="C15" s="323"/>
      <c r="D15" s="324" t="s">
        <v>473</v>
      </c>
      <c r="E15" s="325" t="s">
        <v>573</v>
      </c>
      <c r="F15" s="286">
        <v>161</v>
      </c>
      <c r="G15" s="287">
        <v>149.5</v>
      </c>
      <c r="H15" s="286">
        <v>148.5</v>
      </c>
      <c r="I15" s="286" t="s">
        <v>890</v>
      </c>
      <c r="J15" s="279" t="s">
        <v>1012</v>
      </c>
      <c r="K15" s="279">
        <f t="shared" ref="K15" si="3">H15-F15</f>
        <v>-12.5</v>
      </c>
      <c r="L15" s="326">
        <f t="shared" ref="L15" si="4">(F15*-0.3)/100</f>
        <v>-0.48299999999999998</v>
      </c>
      <c r="M15" s="327">
        <f t="shared" ref="M15" si="5">(K15+L15)/F15</f>
        <v>-8.0639751552795028E-2</v>
      </c>
      <c r="N15" s="279" t="s">
        <v>585</v>
      </c>
      <c r="O15" s="328">
        <v>45425</v>
      </c>
      <c r="P15" s="329"/>
      <c r="Q15" s="228"/>
      <c r="R15" s="54" t="s">
        <v>1227</v>
      </c>
    </row>
    <row r="16" spans="1:26" ht="15" customHeight="1">
      <c r="A16" s="305">
        <v>7</v>
      </c>
      <c r="B16" s="306">
        <v>45411</v>
      </c>
      <c r="C16" s="307"/>
      <c r="D16" s="308" t="s">
        <v>218</v>
      </c>
      <c r="E16" s="309" t="s">
        <v>573</v>
      </c>
      <c r="F16" s="260">
        <v>642.5</v>
      </c>
      <c r="G16" s="261">
        <v>618</v>
      </c>
      <c r="H16" s="260">
        <v>669.5</v>
      </c>
      <c r="I16" s="260" t="s">
        <v>899</v>
      </c>
      <c r="J16" s="255" t="s">
        <v>998</v>
      </c>
      <c r="K16" s="255">
        <f t="shared" ref="K16" si="6">H16-F16</f>
        <v>27</v>
      </c>
      <c r="L16" s="301">
        <f t="shared" ref="L16" si="7">(F16*-0.3)/100</f>
        <v>-1.9275</v>
      </c>
      <c r="M16" s="302">
        <f t="shared" ref="M16" si="8">(K16+L16)/F16</f>
        <v>3.9023346303501946E-2</v>
      </c>
      <c r="N16" s="255" t="s">
        <v>575</v>
      </c>
      <c r="O16" s="303">
        <v>45422</v>
      </c>
      <c r="P16" s="304"/>
      <c r="Q16" s="228"/>
      <c r="R16" s="54" t="s">
        <v>1227</v>
      </c>
    </row>
    <row r="17" spans="1:38" ht="15" customHeight="1">
      <c r="A17" s="321">
        <v>8</v>
      </c>
      <c r="B17" s="322">
        <v>45412</v>
      </c>
      <c r="C17" s="323"/>
      <c r="D17" s="324" t="s">
        <v>893</v>
      </c>
      <c r="E17" s="325" t="s">
        <v>573</v>
      </c>
      <c r="F17" s="286">
        <v>165.5</v>
      </c>
      <c r="G17" s="287">
        <v>159</v>
      </c>
      <c r="H17" s="286">
        <v>158.5</v>
      </c>
      <c r="I17" s="286" t="s">
        <v>900</v>
      </c>
      <c r="J17" s="279" t="s">
        <v>991</v>
      </c>
      <c r="K17" s="279">
        <f t="shared" ref="K17" si="9">H17-F17</f>
        <v>-7</v>
      </c>
      <c r="L17" s="326">
        <f t="shared" ref="L17" si="10">(F17*-0.3)/100</f>
        <v>-0.4965</v>
      </c>
      <c r="M17" s="327">
        <f t="shared" ref="M17" si="11">(K17+L17)/F17</f>
        <v>-4.5296072507552874E-2</v>
      </c>
      <c r="N17" s="279" t="s">
        <v>585</v>
      </c>
      <c r="O17" s="328">
        <v>45421</v>
      </c>
      <c r="P17" s="329"/>
      <c r="Q17" s="228"/>
      <c r="R17" s="54" t="s">
        <v>1227</v>
      </c>
    </row>
    <row r="18" spans="1:38" ht="15" customHeight="1">
      <c r="A18" s="187">
        <v>9</v>
      </c>
      <c r="B18" s="184">
        <v>45412</v>
      </c>
      <c r="C18" s="188"/>
      <c r="D18" s="192" t="s">
        <v>427</v>
      </c>
      <c r="E18" s="189" t="s">
        <v>573</v>
      </c>
      <c r="F18" s="183" t="s">
        <v>901</v>
      </c>
      <c r="G18" s="185">
        <v>1360</v>
      </c>
      <c r="H18" s="183"/>
      <c r="I18" s="183" t="s">
        <v>902</v>
      </c>
      <c r="J18" s="185" t="s">
        <v>574</v>
      </c>
      <c r="K18" s="185"/>
      <c r="L18" s="186"/>
      <c r="M18" s="190"/>
      <c r="N18" s="185"/>
      <c r="O18" s="191"/>
      <c r="P18" s="186">
        <f>VLOOKUP(D18,'MidCap Intra'!$B$11:$C$568,2,0)</f>
        <v>1493.25</v>
      </c>
      <c r="Q18" s="228"/>
      <c r="R18" s="54" t="s">
        <v>1227</v>
      </c>
    </row>
    <row r="19" spans="1:38" ht="15" customHeight="1">
      <c r="A19" s="187">
        <v>10</v>
      </c>
      <c r="B19" s="184">
        <v>45414</v>
      </c>
      <c r="C19" s="188"/>
      <c r="D19" s="192" t="s">
        <v>125</v>
      </c>
      <c r="E19" s="189" t="s">
        <v>1079</v>
      </c>
      <c r="F19" s="183" t="s">
        <v>1085</v>
      </c>
      <c r="G19" s="185">
        <v>1267</v>
      </c>
      <c r="H19" s="183"/>
      <c r="I19" s="183" t="s">
        <v>1086</v>
      </c>
      <c r="J19" s="185" t="s">
        <v>574</v>
      </c>
      <c r="K19" s="185"/>
      <c r="L19" s="186"/>
      <c r="M19" s="190"/>
      <c r="N19" s="185"/>
      <c r="O19" s="191"/>
      <c r="P19" s="186">
        <f>VLOOKUP(D19,'MidCap Intra'!$B$11:$C$568,2,0)</f>
        <v>1332.9</v>
      </c>
      <c r="Q19" s="228"/>
      <c r="R19" s="54" t="s">
        <v>1227</v>
      </c>
    </row>
    <row r="20" spans="1:38" ht="15" customHeight="1">
      <c r="A20" s="187">
        <v>11</v>
      </c>
      <c r="B20" s="184">
        <v>45418</v>
      </c>
      <c r="C20" s="188"/>
      <c r="D20" s="192" t="s">
        <v>92</v>
      </c>
      <c r="E20" s="189" t="s">
        <v>573</v>
      </c>
      <c r="F20" s="183" t="s">
        <v>931</v>
      </c>
      <c r="G20" s="185">
        <v>428</v>
      </c>
      <c r="H20" s="183"/>
      <c r="I20" s="183" t="s">
        <v>932</v>
      </c>
      <c r="J20" s="185" t="s">
        <v>574</v>
      </c>
      <c r="K20" s="185"/>
      <c r="L20" s="186"/>
      <c r="M20" s="190"/>
      <c r="N20" s="185"/>
      <c r="O20" s="191"/>
      <c r="P20" s="186">
        <f>VLOOKUP(D20,'MidCap Intra'!$B$11:$C$568,2,0)</f>
        <v>467.85</v>
      </c>
      <c r="Q20" s="228"/>
      <c r="R20" s="54" t="s">
        <v>1227</v>
      </c>
    </row>
    <row r="21" spans="1:38" ht="15" customHeight="1">
      <c r="A21" s="187">
        <v>12</v>
      </c>
      <c r="B21" s="184">
        <v>45419</v>
      </c>
      <c r="C21" s="188"/>
      <c r="D21" s="192" t="s">
        <v>155</v>
      </c>
      <c r="E21" s="189" t="s">
        <v>573</v>
      </c>
      <c r="F21" s="183" t="s">
        <v>945</v>
      </c>
      <c r="G21" s="185">
        <v>416</v>
      </c>
      <c r="H21" s="183"/>
      <c r="I21" s="183" t="s">
        <v>946</v>
      </c>
      <c r="J21" s="185" t="s">
        <v>574</v>
      </c>
      <c r="K21" s="185"/>
      <c r="L21" s="186"/>
      <c r="M21" s="190"/>
      <c r="N21" s="185"/>
      <c r="O21" s="191"/>
      <c r="P21" s="186">
        <f>VLOOKUP(D21,'MidCap Intra'!$B$11:$C$568,2,0)</f>
        <v>427.8</v>
      </c>
      <c r="Q21" s="228"/>
      <c r="R21" s="54" t="s">
        <v>1227</v>
      </c>
    </row>
    <row r="22" spans="1:38" ht="15" customHeight="1">
      <c r="A22" s="305">
        <v>13</v>
      </c>
      <c r="B22" s="306">
        <v>45426</v>
      </c>
      <c r="C22" s="307"/>
      <c r="D22" s="308" t="s">
        <v>224</v>
      </c>
      <c r="E22" s="309" t="s">
        <v>573</v>
      </c>
      <c r="F22" s="260">
        <v>420</v>
      </c>
      <c r="G22" s="261">
        <v>395</v>
      </c>
      <c r="H22" s="260">
        <v>439</v>
      </c>
      <c r="I22" s="260" t="s">
        <v>1032</v>
      </c>
      <c r="J22" s="255" t="s">
        <v>1226</v>
      </c>
      <c r="K22" s="255">
        <f t="shared" ref="K22" si="12">H22-F22</f>
        <v>19</v>
      </c>
      <c r="L22" s="301">
        <f t="shared" ref="L22" si="13">(F22*-0.3)/100</f>
        <v>-1.26</v>
      </c>
      <c r="M22" s="302">
        <f t="shared" ref="M22" si="14">(K22+L22)/F22</f>
        <v>4.2238095238095234E-2</v>
      </c>
      <c r="N22" s="255" t="s">
        <v>575</v>
      </c>
      <c r="O22" s="303">
        <v>45427</v>
      </c>
      <c r="P22" s="304"/>
      <c r="Q22" s="228"/>
      <c r="R22" s="54" t="s">
        <v>1227</v>
      </c>
    </row>
    <row r="23" spans="1:38" ht="15" customHeight="1">
      <c r="A23" s="187"/>
      <c r="B23" s="184"/>
      <c r="C23" s="188"/>
      <c r="D23" s="192"/>
      <c r="E23" s="189"/>
      <c r="F23" s="183"/>
      <c r="G23" s="185"/>
      <c r="H23" s="183"/>
      <c r="I23" s="183"/>
      <c r="J23" s="185"/>
      <c r="K23" s="185"/>
      <c r="L23" s="186"/>
      <c r="M23" s="190"/>
      <c r="N23" s="185"/>
      <c r="O23" s="191"/>
      <c r="P23" s="186"/>
      <c r="Q23" s="228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8"/>
    </row>
    <row r="25" spans="1:38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38" ht="14.25" customHeight="1">
      <c r="A26" s="96"/>
      <c r="B26" s="97"/>
      <c r="C26" s="98"/>
      <c r="D26" s="99"/>
      <c r="E26" s="100"/>
      <c r="F26" s="100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2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3" t="s">
        <v>576</v>
      </c>
      <c r="B27" s="104"/>
      <c r="C27" s="105"/>
      <c r="E27" s="106"/>
      <c r="F27" s="106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7" t="s">
        <v>577</v>
      </c>
      <c r="B28" s="103"/>
      <c r="C28" s="103"/>
      <c r="D28" s="103"/>
      <c r="E28" s="37"/>
      <c r="F28" s="108" t="s">
        <v>578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 t="s">
        <v>579</v>
      </c>
      <c r="B29" s="103"/>
      <c r="C29" s="103"/>
      <c r="D29" s="103" t="s">
        <v>580</v>
      </c>
      <c r="E29" s="6"/>
      <c r="F29" s="108" t="s">
        <v>581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/>
      <c r="B30" s="103"/>
      <c r="C30" s="103"/>
      <c r="D30" s="103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96"/>
      <c r="B31" s="196"/>
      <c r="C31" s="196"/>
      <c r="D31" s="196"/>
      <c r="E31" s="197"/>
      <c r="F31" s="197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4.25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115" t="s">
        <v>586</v>
      </c>
      <c r="B33" s="115"/>
      <c r="C33" s="115"/>
      <c r="D33" s="115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38.25" customHeight="1">
      <c r="A34" s="93" t="s">
        <v>16</v>
      </c>
      <c r="B34" s="93" t="s">
        <v>549</v>
      </c>
      <c r="C34" s="93"/>
      <c r="D34" s="94" t="s">
        <v>560</v>
      </c>
      <c r="E34" s="93" t="s">
        <v>561</v>
      </c>
      <c r="F34" s="93" t="s">
        <v>562</v>
      </c>
      <c r="G34" s="93" t="s">
        <v>582</v>
      </c>
      <c r="H34" s="93" t="s">
        <v>564</v>
      </c>
      <c r="I34" s="193" t="s">
        <v>565</v>
      </c>
      <c r="J34" s="195" t="s">
        <v>566</v>
      </c>
      <c r="K34" s="194" t="s">
        <v>587</v>
      </c>
      <c r="L34" s="95" t="s">
        <v>568</v>
      </c>
      <c r="M34" s="116" t="s">
        <v>588</v>
      </c>
      <c r="N34" s="93" t="s">
        <v>589</v>
      </c>
      <c r="O34" s="92" t="s">
        <v>570</v>
      </c>
      <c r="P34" s="277" t="s">
        <v>571</v>
      </c>
      <c r="Q34" s="230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260">
        <v>1</v>
      </c>
      <c r="B35" s="258">
        <v>45408</v>
      </c>
      <c r="C35" s="259"/>
      <c r="D35" s="259" t="s">
        <v>894</v>
      </c>
      <c r="E35" s="260" t="s">
        <v>584</v>
      </c>
      <c r="F35" s="260">
        <v>1102.5</v>
      </c>
      <c r="G35" s="260">
        <v>1078</v>
      </c>
      <c r="H35" s="260">
        <v>1114</v>
      </c>
      <c r="I35" s="261" t="s">
        <v>895</v>
      </c>
      <c r="J35" s="294" t="s">
        <v>928</v>
      </c>
      <c r="K35" s="295">
        <f t="shared" ref="K35" si="15">H35-F35</f>
        <v>11.5</v>
      </c>
      <c r="L35" s="296">
        <f t="shared" ref="L35" si="16">(H35*N35)*0.03%</f>
        <v>150.38999999999999</v>
      </c>
      <c r="M35" s="297">
        <f t="shared" ref="M35" si="17">(K35*N35)-L35</f>
        <v>5024.6099999999997</v>
      </c>
      <c r="N35" s="295">
        <v>450</v>
      </c>
      <c r="O35" s="298" t="s">
        <v>575</v>
      </c>
      <c r="P35" s="299">
        <v>45415</v>
      </c>
      <c r="Q35" s="226"/>
      <c r="R35" s="54" t="s">
        <v>1227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18"/>
      <c r="AG35" s="119"/>
      <c r="AH35" s="117"/>
      <c r="AI35" s="117"/>
      <c r="AJ35" s="118"/>
      <c r="AK35" s="118"/>
      <c r="AL35" s="118"/>
    </row>
    <row r="36" spans="1:38" ht="12.75" customHeight="1">
      <c r="A36" s="260">
        <v>2</v>
      </c>
      <c r="B36" s="258">
        <v>45414</v>
      </c>
      <c r="C36" s="259"/>
      <c r="D36" s="259" t="s">
        <v>912</v>
      </c>
      <c r="E36" s="260" t="s">
        <v>584</v>
      </c>
      <c r="F36" s="260">
        <v>457</v>
      </c>
      <c r="G36" s="260">
        <v>448</v>
      </c>
      <c r="H36" s="260">
        <v>465.5</v>
      </c>
      <c r="I36" s="261" t="s">
        <v>913</v>
      </c>
      <c r="J36" s="294" t="s">
        <v>927</v>
      </c>
      <c r="K36" s="295">
        <f t="shared" ref="K36" si="18">H36-F36</f>
        <v>8.5</v>
      </c>
      <c r="L36" s="296">
        <f t="shared" ref="L36" si="19">(H36*N36)*0.03%</f>
        <v>174.56249999999997</v>
      </c>
      <c r="M36" s="297">
        <f t="shared" ref="M36" si="20">(K36*N36)-L36</f>
        <v>10450.4375</v>
      </c>
      <c r="N36" s="295">
        <v>1250</v>
      </c>
      <c r="O36" s="298" t="s">
        <v>575</v>
      </c>
      <c r="P36" s="299">
        <v>45415</v>
      </c>
      <c r="Q36" s="226"/>
      <c r="R36" s="54" t="s">
        <v>1227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18"/>
      <c r="AG36" s="119"/>
      <c r="AH36" s="117"/>
      <c r="AI36" s="117"/>
      <c r="AJ36" s="118"/>
      <c r="AK36" s="118"/>
      <c r="AL36" s="118"/>
    </row>
    <row r="37" spans="1:38" ht="12.75" customHeight="1">
      <c r="A37" s="286">
        <v>3</v>
      </c>
      <c r="B37" s="282">
        <v>45414</v>
      </c>
      <c r="C37" s="285"/>
      <c r="D37" s="285" t="s">
        <v>914</v>
      </c>
      <c r="E37" s="286" t="s">
        <v>584</v>
      </c>
      <c r="F37" s="286">
        <v>3002.5</v>
      </c>
      <c r="G37" s="286">
        <v>2950</v>
      </c>
      <c r="H37" s="286">
        <v>2950</v>
      </c>
      <c r="I37" s="287" t="s">
        <v>915</v>
      </c>
      <c r="J37" s="288" t="s">
        <v>926</v>
      </c>
      <c r="K37" s="289">
        <f>H37-F37</f>
        <v>-52.5</v>
      </c>
      <c r="L37" s="290">
        <f t="shared" ref="L37:L38" si="21">(H37*N37)*0.03%</f>
        <v>176.99999999999997</v>
      </c>
      <c r="M37" s="291">
        <f t="shared" ref="M37:M38" si="22">(K37*N37)-L37</f>
        <v>-10677</v>
      </c>
      <c r="N37" s="289">
        <v>200</v>
      </c>
      <c r="O37" s="292" t="s">
        <v>585</v>
      </c>
      <c r="P37" s="293">
        <v>45415</v>
      </c>
      <c r="Q37" s="226"/>
      <c r="R37" s="54" t="s">
        <v>1229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18"/>
      <c r="AG37" s="119"/>
      <c r="AH37" s="117"/>
      <c r="AI37" s="117"/>
      <c r="AJ37" s="118"/>
      <c r="AK37" s="118"/>
      <c r="AL37" s="118"/>
    </row>
    <row r="38" spans="1:38" ht="12.75" customHeight="1">
      <c r="A38" s="260">
        <v>4</v>
      </c>
      <c r="B38" s="258">
        <v>45418</v>
      </c>
      <c r="C38" s="259"/>
      <c r="D38" s="259" t="s">
        <v>912</v>
      </c>
      <c r="E38" s="260" t="s">
        <v>584</v>
      </c>
      <c r="F38" s="260">
        <v>455</v>
      </c>
      <c r="G38" s="260">
        <v>446</v>
      </c>
      <c r="H38" s="260">
        <v>465.5</v>
      </c>
      <c r="I38" s="261" t="s">
        <v>930</v>
      </c>
      <c r="J38" s="294" t="s">
        <v>933</v>
      </c>
      <c r="K38" s="295">
        <f t="shared" ref="K38" si="23">H38-F38</f>
        <v>10.5</v>
      </c>
      <c r="L38" s="296">
        <f t="shared" si="21"/>
        <v>174.56249999999997</v>
      </c>
      <c r="M38" s="297">
        <f t="shared" si="22"/>
        <v>12950.4375</v>
      </c>
      <c r="N38" s="295">
        <v>1250</v>
      </c>
      <c r="O38" s="298" t="s">
        <v>575</v>
      </c>
      <c r="P38" s="299">
        <v>45418</v>
      </c>
      <c r="Q38" s="226"/>
      <c r="R38" s="54" t="s">
        <v>1227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86">
        <v>5</v>
      </c>
      <c r="B39" s="282">
        <v>45418</v>
      </c>
      <c r="C39" s="285"/>
      <c r="D39" s="285" t="s">
        <v>935</v>
      </c>
      <c r="E39" s="286" t="s">
        <v>584</v>
      </c>
      <c r="F39" s="286">
        <v>805</v>
      </c>
      <c r="G39" s="286">
        <v>790</v>
      </c>
      <c r="H39" s="286">
        <v>790</v>
      </c>
      <c r="I39" s="287" t="s">
        <v>936</v>
      </c>
      <c r="J39" s="288" t="s">
        <v>950</v>
      </c>
      <c r="K39" s="289">
        <f>H39-F39</f>
        <v>-15</v>
      </c>
      <c r="L39" s="290">
        <f t="shared" ref="L39" si="24">(H39*N39)*0.03%</f>
        <v>177.74999999999997</v>
      </c>
      <c r="M39" s="291">
        <f t="shared" ref="M39" si="25">(K39*N39)-L39</f>
        <v>-11427.75</v>
      </c>
      <c r="N39" s="289">
        <v>750</v>
      </c>
      <c r="O39" s="292" t="s">
        <v>585</v>
      </c>
      <c r="P39" s="293">
        <v>45419</v>
      </c>
      <c r="Q39" s="226"/>
      <c r="R39" s="54" t="s">
        <v>1227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310">
        <v>6</v>
      </c>
      <c r="B40" s="311">
        <v>45419</v>
      </c>
      <c r="C40" s="312"/>
      <c r="D40" s="312" t="s">
        <v>941</v>
      </c>
      <c r="E40" s="310" t="s">
        <v>849</v>
      </c>
      <c r="F40" s="310">
        <v>561</v>
      </c>
      <c r="G40" s="310">
        <v>571</v>
      </c>
      <c r="H40" s="310">
        <v>560.5</v>
      </c>
      <c r="I40" s="313" t="s">
        <v>942</v>
      </c>
      <c r="J40" s="314" t="s">
        <v>962</v>
      </c>
      <c r="K40" s="315">
        <f>F40-H40</f>
        <v>0.5</v>
      </c>
      <c r="L40" s="316">
        <f t="shared" ref="L40:L41" si="26">(H40*N40)*0.03%</f>
        <v>184.96499999999997</v>
      </c>
      <c r="M40" s="317">
        <f t="shared" ref="M40:M41" si="27">(K40*N40)-L40</f>
        <v>365.03500000000003</v>
      </c>
      <c r="N40" s="315">
        <v>1100</v>
      </c>
      <c r="O40" s="318" t="s">
        <v>592</v>
      </c>
      <c r="P40" s="319">
        <v>45419</v>
      </c>
      <c r="Q40" s="226"/>
      <c r="R40" s="54" t="s">
        <v>1227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86">
        <v>7</v>
      </c>
      <c r="B41" s="282">
        <v>45419</v>
      </c>
      <c r="C41" s="285"/>
      <c r="D41" s="285" t="s">
        <v>951</v>
      </c>
      <c r="E41" s="286" t="s">
        <v>849</v>
      </c>
      <c r="F41" s="286">
        <v>474</v>
      </c>
      <c r="G41" s="286">
        <v>482</v>
      </c>
      <c r="H41" s="286">
        <v>482</v>
      </c>
      <c r="I41" s="287" t="s">
        <v>952</v>
      </c>
      <c r="J41" s="288" t="s">
        <v>966</v>
      </c>
      <c r="K41" s="289">
        <f>F41-H41</f>
        <v>-8</v>
      </c>
      <c r="L41" s="290">
        <f t="shared" si="26"/>
        <v>187.98</v>
      </c>
      <c r="M41" s="291">
        <f t="shared" si="27"/>
        <v>-10587.98</v>
      </c>
      <c r="N41" s="289">
        <v>1300</v>
      </c>
      <c r="O41" s="292" t="s">
        <v>585</v>
      </c>
      <c r="P41" s="293">
        <v>45420</v>
      </c>
      <c r="Q41" s="226"/>
      <c r="R41" s="54" t="s">
        <v>1228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60">
        <v>8</v>
      </c>
      <c r="B42" s="258">
        <v>45419</v>
      </c>
      <c r="C42" s="259"/>
      <c r="D42" s="259" t="s">
        <v>953</v>
      </c>
      <c r="E42" s="260" t="s">
        <v>584</v>
      </c>
      <c r="F42" s="260">
        <v>1680</v>
      </c>
      <c r="G42" s="260">
        <v>1660</v>
      </c>
      <c r="H42" s="260">
        <v>1697</v>
      </c>
      <c r="I42" s="261" t="s">
        <v>954</v>
      </c>
      <c r="J42" s="294" t="s">
        <v>963</v>
      </c>
      <c r="K42" s="295">
        <f t="shared" ref="K42" si="28">H42-F42</f>
        <v>17</v>
      </c>
      <c r="L42" s="296">
        <f t="shared" ref="L42:L43" si="29">(H42*N42)*0.03%</f>
        <v>254.54999999999998</v>
      </c>
      <c r="M42" s="297">
        <f t="shared" ref="M42:M43" si="30">(K42*N42)-L42</f>
        <v>8245.4500000000007</v>
      </c>
      <c r="N42" s="295">
        <v>500</v>
      </c>
      <c r="O42" s="298" t="s">
        <v>575</v>
      </c>
      <c r="P42" s="299">
        <v>45420</v>
      </c>
      <c r="Q42" s="226"/>
      <c r="R42" s="54" t="s">
        <v>1229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86">
        <v>9</v>
      </c>
      <c r="B43" s="282">
        <v>45419</v>
      </c>
      <c r="C43" s="285"/>
      <c r="D43" s="285" t="s">
        <v>955</v>
      </c>
      <c r="E43" s="286" t="s">
        <v>584</v>
      </c>
      <c r="F43" s="286">
        <v>161.25</v>
      </c>
      <c r="G43" s="286">
        <v>159</v>
      </c>
      <c r="H43" s="286">
        <v>158.75</v>
      </c>
      <c r="I43" s="287" t="s">
        <v>956</v>
      </c>
      <c r="J43" s="288" t="s">
        <v>971</v>
      </c>
      <c r="K43" s="289">
        <f>H43-F43</f>
        <v>-2.5</v>
      </c>
      <c r="L43" s="290">
        <f t="shared" si="29"/>
        <v>238.12499999999997</v>
      </c>
      <c r="M43" s="291">
        <f t="shared" si="30"/>
        <v>-12738.125</v>
      </c>
      <c r="N43" s="289">
        <v>5000</v>
      </c>
      <c r="O43" s="292" t="s">
        <v>585</v>
      </c>
      <c r="P43" s="293">
        <v>45420</v>
      </c>
      <c r="Q43" s="226"/>
      <c r="R43" s="54" t="s">
        <v>1228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310">
        <v>10</v>
      </c>
      <c r="B44" s="311">
        <v>45420</v>
      </c>
      <c r="C44" s="312"/>
      <c r="D44" s="312" t="s">
        <v>964</v>
      </c>
      <c r="E44" s="310" t="s">
        <v>584</v>
      </c>
      <c r="F44" s="310">
        <v>1131</v>
      </c>
      <c r="G44" s="310">
        <v>1115</v>
      </c>
      <c r="H44" s="310">
        <v>1133</v>
      </c>
      <c r="I44" s="313" t="s">
        <v>965</v>
      </c>
      <c r="J44" s="314" t="s">
        <v>992</v>
      </c>
      <c r="K44" s="315">
        <f t="shared" ref="K44" si="31">H44-F44</f>
        <v>2</v>
      </c>
      <c r="L44" s="316">
        <f t="shared" ref="L44" si="32">(H44*N44)*0.03%</f>
        <v>212.43749999999997</v>
      </c>
      <c r="M44" s="317">
        <f t="shared" ref="M44" si="33">(K44*N44)-L44</f>
        <v>1037.5625</v>
      </c>
      <c r="N44" s="315">
        <v>625</v>
      </c>
      <c r="O44" s="318" t="s">
        <v>592</v>
      </c>
      <c r="P44" s="319">
        <v>45422</v>
      </c>
      <c r="Q44" s="226"/>
      <c r="R44" s="54" t="s">
        <v>1227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310">
        <v>11</v>
      </c>
      <c r="B45" s="311">
        <v>45421</v>
      </c>
      <c r="C45" s="312"/>
      <c r="D45" s="312" t="s">
        <v>976</v>
      </c>
      <c r="E45" s="310" t="s">
        <v>584</v>
      </c>
      <c r="F45" s="310">
        <v>2822</v>
      </c>
      <c r="G45" s="310">
        <v>2778</v>
      </c>
      <c r="H45" s="310">
        <v>2825</v>
      </c>
      <c r="I45" s="313" t="s">
        <v>977</v>
      </c>
      <c r="J45" s="314" t="s">
        <v>996</v>
      </c>
      <c r="K45" s="315">
        <f t="shared" ref="K45" si="34">H45-F45</f>
        <v>3</v>
      </c>
      <c r="L45" s="316">
        <f t="shared" ref="L45" si="35">(H45*N45)*0.03%</f>
        <v>211.87499999999997</v>
      </c>
      <c r="M45" s="317">
        <f t="shared" ref="M45" si="36">(K45*N45)-L45</f>
        <v>538.125</v>
      </c>
      <c r="N45" s="315">
        <v>250</v>
      </c>
      <c r="O45" s="318" t="s">
        <v>592</v>
      </c>
      <c r="P45" s="319">
        <v>45422</v>
      </c>
      <c r="Q45" s="226"/>
      <c r="R45" s="54" t="s">
        <v>1227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83">
        <v>12</v>
      </c>
      <c r="B46" s="284">
        <v>45421</v>
      </c>
      <c r="C46" s="285"/>
      <c r="D46" s="285" t="s">
        <v>984</v>
      </c>
      <c r="E46" s="286" t="s">
        <v>584</v>
      </c>
      <c r="F46" s="286">
        <v>8435</v>
      </c>
      <c r="G46" s="286">
        <v>8330</v>
      </c>
      <c r="H46" s="286">
        <v>8330</v>
      </c>
      <c r="I46" s="287" t="s">
        <v>985</v>
      </c>
      <c r="J46" s="288" t="s">
        <v>939</v>
      </c>
      <c r="K46" s="289">
        <f>H46-F46</f>
        <v>-105</v>
      </c>
      <c r="L46" s="290">
        <f t="shared" ref="L46" si="37">(H46*N46)*0.03%</f>
        <v>249.89999999999998</v>
      </c>
      <c r="M46" s="291">
        <f t="shared" ref="M46" si="38">(K46*N46)-L46</f>
        <v>-10749.9</v>
      </c>
      <c r="N46" s="289">
        <v>100</v>
      </c>
      <c r="O46" s="292" t="s">
        <v>585</v>
      </c>
      <c r="P46" s="293">
        <v>45421</v>
      </c>
      <c r="Q46" s="226"/>
      <c r="R46" s="54" t="s">
        <v>1228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0">
        <v>13</v>
      </c>
      <c r="B47" s="311">
        <v>45421</v>
      </c>
      <c r="C47" s="312"/>
      <c r="D47" s="312" t="s">
        <v>986</v>
      </c>
      <c r="E47" s="310" t="s">
        <v>584</v>
      </c>
      <c r="F47" s="310">
        <v>2077</v>
      </c>
      <c r="G47" s="310">
        <v>2050</v>
      </c>
      <c r="H47" s="310">
        <v>2081</v>
      </c>
      <c r="I47" s="313" t="s">
        <v>987</v>
      </c>
      <c r="J47" s="314" t="s">
        <v>989</v>
      </c>
      <c r="K47" s="315">
        <f t="shared" ref="K47:K48" si="39">H47-F47</f>
        <v>4</v>
      </c>
      <c r="L47" s="316">
        <f t="shared" ref="L47:L48" si="40">(H47*N47)*0.03%</f>
        <v>229.11809999999997</v>
      </c>
      <c r="M47" s="317">
        <f t="shared" ref="M47:M48" si="41">(K47*N47)-L47</f>
        <v>1238.8819000000001</v>
      </c>
      <c r="N47" s="315">
        <v>367</v>
      </c>
      <c r="O47" s="318" t="s">
        <v>592</v>
      </c>
      <c r="P47" s="319">
        <v>45421</v>
      </c>
      <c r="Q47" s="226"/>
      <c r="R47" s="54" t="s">
        <v>1229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60">
        <v>14</v>
      </c>
      <c r="B48" s="258">
        <v>45425</v>
      </c>
      <c r="C48" s="259"/>
      <c r="D48" s="259" t="s">
        <v>953</v>
      </c>
      <c r="E48" s="260" t="s">
        <v>584</v>
      </c>
      <c r="F48" s="260">
        <v>1681</v>
      </c>
      <c r="G48" s="260">
        <v>1660</v>
      </c>
      <c r="H48" s="260">
        <v>1697</v>
      </c>
      <c r="I48" s="361" t="s">
        <v>954</v>
      </c>
      <c r="J48" s="350" t="s">
        <v>1010</v>
      </c>
      <c r="K48" s="351">
        <f t="shared" si="39"/>
        <v>16</v>
      </c>
      <c r="L48" s="352">
        <f t="shared" si="40"/>
        <v>254.54999999999998</v>
      </c>
      <c r="M48" s="353">
        <f t="shared" si="41"/>
        <v>7745.45</v>
      </c>
      <c r="N48" s="351">
        <v>500</v>
      </c>
      <c r="O48" s="354" t="s">
        <v>575</v>
      </c>
      <c r="P48" s="355">
        <v>45425</v>
      </c>
      <c r="Q48" s="226"/>
      <c r="R48" s="54" t="s">
        <v>1229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32">
        <v>15</v>
      </c>
      <c r="B49" s="334">
        <v>45425</v>
      </c>
      <c r="C49" s="358"/>
      <c r="D49" s="358" t="s">
        <v>1023</v>
      </c>
      <c r="E49" s="332" t="s">
        <v>584</v>
      </c>
      <c r="F49" s="332">
        <v>937</v>
      </c>
      <c r="G49" s="332">
        <v>918</v>
      </c>
      <c r="H49" s="332">
        <v>939.5</v>
      </c>
      <c r="I49" s="313" t="s">
        <v>1024</v>
      </c>
      <c r="J49" s="356" t="s">
        <v>1025</v>
      </c>
      <c r="K49" s="330">
        <f t="shared" ref="K49" si="42">H49-F49</f>
        <v>2.5</v>
      </c>
      <c r="L49" s="331">
        <f t="shared" ref="L49:L51" si="43">(H49*N49)*0.03%</f>
        <v>176.15624999999997</v>
      </c>
      <c r="M49" s="357">
        <f t="shared" ref="M49:M51" si="44">(K49*N49)-L49</f>
        <v>1386.34375</v>
      </c>
      <c r="N49" s="330">
        <v>625</v>
      </c>
      <c r="O49" s="360" t="s">
        <v>575</v>
      </c>
      <c r="P49" s="359">
        <v>45425</v>
      </c>
      <c r="Q49" s="226"/>
      <c r="R49" s="54" t="s">
        <v>1229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63">
        <v>16</v>
      </c>
      <c r="B50" s="364">
        <v>45425</v>
      </c>
      <c r="C50" s="365"/>
      <c r="D50" s="365" t="s">
        <v>1026</v>
      </c>
      <c r="E50" s="363" t="s">
        <v>584</v>
      </c>
      <c r="F50" s="363">
        <v>3512.5</v>
      </c>
      <c r="G50" s="363">
        <v>3475</v>
      </c>
      <c r="H50" s="363">
        <v>3475</v>
      </c>
      <c r="I50" s="366" t="s">
        <v>1027</v>
      </c>
      <c r="J50" s="288" t="s">
        <v>939</v>
      </c>
      <c r="K50" s="289">
        <f>H50-F50</f>
        <v>-37.5</v>
      </c>
      <c r="L50" s="290">
        <f t="shared" si="43"/>
        <v>312.75</v>
      </c>
      <c r="M50" s="291">
        <f t="shared" si="44"/>
        <v>-11562.75</v>
      </c>
      <c r="N50" s="289">
        <v>300</v>
      </c>
      <c r="O50" s="292" t="s">
        <v>585</v>
      </c>
      <c r="P50" s="293">
        <v>45426</v>
      </c>
      <c r="Q50" s="226"/>
      <c r="R50" s="54" t="s">
        <v>1229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62">
        <v>17</v>
      </c>
      <c r="B51" s="367">
        <v>45425</v>
      </c>
      <c r="C51" s="368"/>
      <c r="D51" s="368" t="s">
        <v>1071</v>
      </c>
      <c r="E51" s="362" t="s">
        <v>584</v>
      </c>
      <c r="F51" s="362">
        <v>1320</v>
      </c>
      <c r="G51" s="362">
        <v>1288</v>
      </c>
      <c r="H51" s="362">
        <v>1339.5</v>
      </c>
      <c r="I51" s="361" t="s">
        <v>1072</v>
      </c>
      <c r="J51" s="350" t="s">
        <v>1076</v>
      </c>
      <c r="K51" s="351">
        <f t="shared" ref="K51" si="45">H51-F51</f>
        <v>19.5</v>
      </c>
      <c r="L51" s="352">
        <f t="shared" si="43"/>
        <v>140.64749999999998</v>
      </c>
      <c r="M51" s="353">
        <f t="shared" si="44"/>
        <v>6684.3525</v>
      </c>
      <c r="N51" s="351">
        <v>350</v>
      </c>
      <c r="O51" s="354" t="s">
        <v>575</v>
      </c>
      <c r="P51" s="355">
        <v>45427</v>
      </c>
      <c r="Q51" s="226"/>
      <c r="R51" s="54" t="s">
        <v>1227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36">
        <v>18</v>
      </c>
      <c r="B52" s="338">
        <v>45426</v>
      </c>
      <c r="C52" s="341"/>
      <c r="D52" s="341" t="s">
        <v>964</v>
      </c>
      <c r="E52" s="336" t="s">
        <v>584</v>
      </c>
      <c r="F52" s="336" t="s">
        <v>1034</v>
      </c>
      <c r="G52" s="336">
        <v>1110</v>
      </c>
      <c r="H52" s="336"/>
      <c r="I52" s="340" t="s">
        <v>965</v>
      </c>
      <c r="J52" s="185" t="s">
        <v>574</v>
      </c>
      <c r="K52" s="183"/>
      <c r="L52" s="186"/>
      <c r="M52" s="349"/>
      <c r="N52" s="183"/>
      <c r="O52" s="185"/>
      <c r="P52" s="231"/>
      <c r="Q52" s="226"/>
      <c r="R52" s="54" t="s">
        <v>1227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89">
        <v>19</v>
      </c>
      <c r="B53" s="391">
        <v>45426</v>
      </c>
      <c r="C53" s="259"/>
      <c r="D53" s="259" t="s">
        <v>1035</v>
      </c>
      <c r="E53" s="362" t="s">
        <v>584</v>
      </c>
      <c r="F53" s="362">
        <v>22190</v>
      </c>
      <c r="G53" s="362">
        <v>21890</v>
      </c>
      <c r="H53" s="362">
        <v>22320</v>
      </c>
      <c r="I53" s="361"/>
      <c r="J53" s="393" t="s">
        <v>1037</v>
      </c>
      <c r="K53" s="351">
        <f t="shared" ref="K53" si="46">H53-F53</f>
        <v>130</v>
      </c>
      <c r="L53" s="352">
        <f t="shared" ref="L53" si="47">(H53*N53)*0.03%</f>
        <v>167.39999999999998</v>
      </c>
      <c r="M53" s="353">
        <f t="shared" ref="M53" si="48">(K53*N53)-L53</f>
        <v>3082.6</v>
      </c>
      <c r="N53" s="260">
        <v>25</v>
      </c>
      <c r="O53" s="396" t="s">
        <v>575</v>
      </c>
      <c r="P53" s="391">
        <v>45426</v>
      </c>
      <c r="Q53" s="226"/>
      <c r="R53" s="54" t="s">
        <v>1227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90"/>
      <c r="B54" s="392"/>
      <c r="C54" s="259"/>
      <c r="D54" s="259" t="s">
        <v>1036</v>
      </c>
      <c r="E54" s="362" t="s">
        <v>849</v>
      </c>
      <c r="F54" s="362">
        <v>51</v>
      </c>
      <c r="G54" s="362"/>
      <c r="H54" s="362">
        <v>72.5</v>
      </c>
      <c r="I54" s="361"/>
      <c r="J54" s="394"/>
      <c r="K54" s="255">
        <f>F54-H54</f>
        <v>-21.5</v>
      </c>
      <c r="L54" s="256">
        <v>50</v>
      </c>
      <c r="M54" s="370">
        <f>(K54*25)-50</f>
        <v>-587.5</v>
      </c>
      <c r="N54" s="260">
        <v>25</v>
      </c>
      <c r="O54" s="397"/>
      <c r="P54" s="392"/>
      <c r="Q54" s="226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63">
        <v>20</v>
      </c>
      <c r="B55" s="364">
        <v>45427</v>
      </c>
      <c r="C55" s="365"/>
      <c r="D55" s="365" t="s">
        <v>1070</v>
      </c>
      <c r="E55" s="363" t="s">
        <v>584</v>
      </c>
      <c r="F55" s="363">
        <v>2125</v>
      </c>
      <c r="G55" s="363">
        <v>2096</v>
      </c>
      <c r="H55" s="363">
        <v>2096</v>
      </c>
      <c r="I55" s="366" t="s">
        <v>1073</v>
      </c>
      <c r="J55" s="288" t="s">
        <v>1077</v>
      </c>
      <c r="K55" s="289">
        <f>H55-F55</f>
        <v>-29</v>
      </c>
      <c r="L55" s="290">
        <f t="shared" ref="L55" si="49">(H55*N55)*0.03%</f>
        <v>220.07999999999998</v>
      </c>
      <c r="M55" s="369">
        <f t="shared" ref="M55" si="50">(K55*N55)-L55</f>
        <v>-10370.08</v>
      </c>
      <c r="N55" s="289">
        <v>350</v>
      </c>
      <c r="O55" s="292" t="s">
        <v>585</v>
      </c>
      <c r="P55" s="293">
        <v>45427</v>
      </c>
      <c r="Q55" s="226"/>
      <c r="R55" s="54" t="s">
        <v>1227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36"/>
      <c r="B56" s="338"/>
      <c r="C56" s="341"/>
      <c r="D56" s="341"/>
      <c r="E56" s="336"/>
      <c r="F56" s="336"/>
      <c r="G56" s="336"/>
      <c r="H56" s="336"/>
      <c r="I56" s="340"/>
      <c r="J56" s="185"/>
      <c r="K56" s="183"/>
      <c r="L56" s="186"/>
      <c r="M56" s="349"/>
      <c r="N56" s="183"/>
      <c r="O56" s="185"/>
      <c r="P56" s="231"/>
      <c r="Q56" s="22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36"/>
      <c r="B57" s="338"/>
      <c r="C57" s="341"/>
      <c r="D57" s="341"/>
      <c r="E57" s="336"/>
      <c r="F57" s="336"/>
      <c r="G57" s="336"/>
      <c r="H57" s="336"/>
      <c r="I57" s="340"/>
      <c r="J57" s="185"/>
      <c r="K57" s="183"/>
      <c r="L57" s="186"/>
      <c r="M57" s="349"/>
      <c r="N57" s="183"/>
      <c r="O57" s="185"/>
      <c r="P57" s="231"/>
      <c r="Q57" s="22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s="344" customFormat="1" ht="12.75" customHeight="1">
      <c r="A58" s="183"/>
      <c r="B58" s="231"/>
      <c r="C58" s="227"/>
      <c r="D58" s="227"/>
      <c r="E58" s="183"/>
      <c r="F58" s="183"/>
      <c r="G58" s="183"/>
      <c r="H58" s="183"/>
      <c r="I58" s="185"/>
      <c r="J58" s="185"/>
      <c r="K58" s="183"/>
      <c r="L58" s="186"/>
      <c r="M58" s="349"/>
      <c r="N58" s="183"/>
      <c r="O58" s="185"/>
      <c r="P58" s="231"/>
      <c r="Q58" s="226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3"/>
      <c r="AK58" s="343"/>
      <c r="AL58" s="343"/>
    </row>
    <row r="59" spans="1:38" s="344" customFormat="1" ht="15" customHeight="1">
      <c r="A59" s="343"/>
      <c r="B59" s="226"/>
      <c r="C59" s="345"/>
      <c r="D59" s="345"/>
      <c r="E59" s="343"/>
      <c r="F59" s="343"/>
      <c r="G59" s="343"/>
      <c r="H59" s="343"/>
      <c r="I59" s="346"/>
      <c r="J59" s="346"/>
      <c r="K59" s="343"/>
      <c r="L59" s="347"/>
      <c r="M59" s="348"/>
      <c r="N59" s="343"/>
      <c r="O59" s="346"/>
      <c r="P59" s="226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</row>
    <row r="60" spans="1:38" ht="12.75" customHeight="1">
      <c r="A60" s="118"/>
      <c r="B60" s="120"/>
      <c r="C60" s="117"/>
      <c r="D60" s="117"/>
      <c r="E60" s="118"/>
      <c r="F60" s="118"/>
      <c r="G60" s="118"/>
      <c r="H60" s="121"/>
      <c r="I60" s="121"/>
      <c r="J60" s="121"/>
      <c r="K60" s="117"/>
      <c r="L60" s="118"/>
      <c r="M60" s="118"/>
      <c r="N60" s="118"/>
      <c r="O60" s="121"/>
      <c r="P60" s="121"/>
      <c r="Q60" s="121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>
      <c r="A61" s="122" t="s">
        <v>590</v>
      </c>
      <c r="B61" s="122"/>
      <c r="C61" s="122"/>
      <c r="D61" s="122"/>
      <c r="E61" s="123"/>
      <c r="F61" s="101"/>
      <c r="G61" s="101"/>
      <c r="H61" s="101"/>
      <c r="I61" s="101"/>
      <c r="J61" s="1"/>
      <c r="K61" s="6"/>
      <c r="L61" s="6"/>
      <c r="M61" s="6"/>
      <c r="N61" s="1"/>
      <c r="O61" s="1"/>
      <c r="P61" s="37"/>
      <c r="Q61" s="37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37"/>
      <c r="AK61" s="37"/>
      <c r="AL61" s="37"/>
    </row>
    <row r="62" spans="1:38" ht="38.25">
      <c r="A62" s="93" t="s">
        <v>16</v>
      </c>
      <c r="B62" s="93" t="s">
        <v>549</v>
      </c>
      <c r="C62" s="93"/>
      <c r="D62" s="94" t="s">
        <v>560</v>
      </c>
      <c r="E62" s="93" t="s">
        <v>561</v>
      </c>
      <c r="F62" s="93" t="s">
        <v>562</v>
      </c>
      <c r="G62" s="93" t="s">
        <v>582</v>
      </c>
      <c r="H62" s="93" t="s">
        <v>564</v>
      </c>
      <c r="I62" s="93" t="s">
        <v>565</v>
      </c>
      <c r="J62" s="92" t="s">
        <v>566</v>
      </c>
      <c r="K62" s="92" t="s">
        <v>591</v>
      </c>
      <c r="L62" s="95" t="s">
        <v>568</v>
      </c>
      <c r="M62" s="116" t="s">
        <v>588</v>
      </c>
      <c r="N62" s="93" t="s">
        <v>589</v>
      </c>
      <c r="O62" s="93" t="s">
        <v>570</v>
      </c>
      <c r="P62" s="94" t="s">
        <v>571</v>
      </c>
      <c r="Q62" s="229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37"/>
      <c r="AK62" s="37"/>
      <c r="AL62" s="37"/>
    </row>
    <row r="63" spans="1:38" ht="12.75" customHeight="1">
      <c r="A63" s="389">
        <v>1</v>
      </c>
      <c r="B63" s="391">
        <v>45411</v>
      </c>
      <c r="C63" s="259"/>
      <c r="D63" s="259" t="s">
        <v>897</v>
      </c>
      <c r="E63" s="260" t="s">
        <v>849</v>
      </c>
      <c r="F63" s="260">
        <v>81</v>
      </c>
      <c r="G63" s="260"/>
      <c r="H63" s="260">
        <v>45</v>
      </c>
      <c r="I63" s="261"/>
      <c r="J63" s="396" t="s">
        <v>615</v>
      </c>
      <c r="K63" s="255">
        <f>F63-H63</f>
        <v>36</v>
      </c>
      <c r="L63" s="256">
        <v>50</v>
      </c>
      <c r="M63" s="402">
        <v>900</v>
      </c>
      <c r="N63" s="255">
        <v>25</v>
      </c>
      <c r="O63" s="396" t="s">
        <v>575</v>
      </c>
      <c r="P63" s="395">
        <v>45420</v>
      </c>
      <c r="Q63" s="226"/>
      <c r="R63" s="54" t="s">
        <v>1227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90"/>
      <c r="B64" s="392"/>
      <c r="C64" s="259"/>
      <c r="D64" s="259" t="s">
        <v>898</v>
      </c>
      <c r="E64" s="260" t="s">
        <v>849</v>
      </c>
      <c r="F64" s="260">
        <v>95</v>
      </c>
      <c r="G64" s="260"/>
      <c r="H64" s="260">
        <v>91</v>
      </c>
      <c r="I64" s="261"/>
      <c r="J64" s="397"/>
      <c r="K64" s="255">
        <f>F64-H64</f>
        <v>4</v>
      </c>
      <c r="L64" s="256">
        <v>50</v>
      </c>
      <c r="M64" s="403"/>
      <c r="N64" s="255">
        <v>25</v>
      </c>
      <c r="O64" s="397"/>
      <c r="P64" s="395"/>
      <c r="Q64" s="226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9">
        <v>2</v>
      </c>
      <c r="B65" s="391">
        <v>45414</v>
      </c>
      <c r="C65" s="259"/>
      <c r="D65" s="259" t="s">
        <v>904</v>
      </c>
      <c r="E65" s="260" t="s">
        <v>584</v>
      </c>
      <c r="F65" s="260">
        <v>32</v>
      </c>
      <c r="G65" s="260"/>
      <c r="H65" s="260">
        <v>44</v>
      </c>
      <c r="I65" s="261"/>
      <c r="J65" s="396" t="s">
        <v>906</v>
      </c>
      <c r="K65" s="255">
        <f>H65-F65</f>
        <v>12</v>
      </c>
      <c r="L65" s="256">
        <v>50</v>
      </c>
      <c r="M65" s="402">
        <v>2700</v>
      </c>
      <c r="N65" s="255">
        <v>400</v>
      </c>
      <c r="O65" s="396" t="s">
        <v>575</v>
      </c>
      <c r="P65" s="391">
        <v>45414</v>
      </c>
      <c r="Q65" s="226"/>
      <c r="R65" s="54" t="s">
        <v>1227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90"/>
      <c r="B66" s="392"/>
      <c r="C66" s="259"/>
      <c r="D66" s="259" t="s">
        <v>905</v>
      </c>
      <c r="E66" s="260" t="s">
        <v>849</v>
      </c>
      <c r="F66" s="260">
        <v>16</v>
      </c>
      <c r="G66" s="260"/>
      <c r="H66" s="260">
        <v>21</v>
      </c>
      <c r="I66" s="261"/>
      <c r="J66" s="397"/>
      <c r="K66" s="255">
        <f>F66-H66</f>
        <v>-5</v>
      </c>
      <c r="L66" s="256">
        <v>50</v>
      </c>
      <c r="M66" s="403"/>
      <c r="N66" s="255">
        <v>400</v>
      </c>
      <c r="O66" s="397"/>
      <c r="P66" s="392"/>
      <c r="Q66" s="226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73">
        <v>3</v>
      </c>
      <c r="B67" s="274">
        <v>45414</v>
      </c>
      <c r="C67" s="259"/>
      <c r="D67" s="259" t="s">
        <v>907</v>
      </c>
      <c r="E67" s="260" t="s">
        <v>584</v>
      </c>
      <c r="F67" s="260">
        <v>40</v>
      </c>
      <c r="G67" s="260">
        <v>10</v>
      </c>
      <c r="H67" s="260">
        <v>65.5</v>
      </c>
      <c r="I67" s="261" t="s">
        <v>908</v>
      </c>
      <c r="J67" s="254" t="s">
        <v>909</v>
      </c>
      <c r="K67" s="255">
        <f>H67-F67</f>
        <v>25.5</v>
      </c>
      <c r="L67" s="256">
        <v>50</v>
      </c>
      <c r="M67" s="257">
        <f t="shared" ref="M67" si="51">(K67*N67)-L67</f>
        <v>587.5</v>
      </c>
      <c r="N67" s="255">
        <v>25</v>
      </c>
      <c r="O67" s="272" t="s">
        <v>575</v>
      </c>
      <c r="P67" s="274">
        <v>45414</v>
      </c>
      <c r="Q67" s="226"/>
      <c r="R67" s="54" t="s">
        <v>1227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260">
        <v>4</v>
      </c>
      <c r="B68" s="258">
        <v>45414</v>
      </c>
      <c r="C68" s="259"/>
      <c r="D68" s="259" t="s">
        <v>907</v>
      </c>
      <c r="E68" s="260" t="s">
        <v>584</v>
      </c>
      <c r="F68" s="260">
        <v>37.5</v>
      </c>
      <c r="G68" s="260">
        <v>10</v>
      </c>
      <c r="H68" s="260">
        <v>57.5</v>
      </c>
      <c r="I68" s="261" t="s">
        <v>908</v>
      </c>
      <c r="J68" s="254" t="s">
        <v>883</v>
      </c>
      <c r="K68" s="255">
        <f>H68-F68</f>
        <v>20</v>
      </c>
      <c r="L68" s="256">
        <v>50</v>
      </c>
      <c r="M68" s="257">
        <f t="shared" ref="M68" si="52">(K68*N68)-L68</f>
        <v>450</v>
      </c>
      <c r="N68" s="255">
        <v>25</v>
      </c>
      <c r="O68" s="254" t="s">
        <v>575</v>
      </c>
      <c r="P68" s="258">
        <v>45414</v>
      </c>
      <c r="Q68" s="226"/>
      <c r="R68" s="54" t="s">
        <v>1227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412">
        <v>5</v>
      </c>
      <c r="B69" s="404">
        <v>45414</v>
      </c>
      <c r="C69" s="285"/>
      <c r="D69" s="285" t="s">
        <v>904</v>
      </c>
      <c r="E69" s="286" t="s">
        <v>584</v>
      </c>
      <c r="F69" s="286">
        <v>39</v>
      </c>
      <c r="G69" s="286"/>
      <c r="H69" s="286">
        <v>30.5</v>
      </c>
      <c r="I69" s="287"/>
      <c r="J69" s="400" t="s">
        <v>929</v>
      </c>
      <c r="K69" s="279">
        <f>H69-F69</f>
        <v>-8.5</v>
      </c>
      <c r="L69" s="280">
        <v>50</v>
      </c>
      <c r="M69" s="398">
        <v>-1700</v>
      </c>
      <c r="N69" s="300">
        <v>400</v>
      </c>
      <c r="O69" s="400" t="s">
        <v>585</v>
      </c>
      <c r="P69" s="404">
        <v>45415</v>
      </c>
      <c r="Q69" s="226"/>
      <c r="R69" s="54" t="s">
        <v>1227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413"/>
      <c r="B70" s="405"/>
      <c r="C70" s="285"/>
      <c r="D70" s="285" t="s">
        <v>905</v>
      </c>
      <c r="E70" s="286" t="s">
        <v>849</v>
      </c>
      <c r="F70" s="286">
        <v>19</v>
      </c>
      <c r="G70" s="286"/>
      <c r="H70" s="286">
        <v>14.5</v>
      </c>
      <c r="I70" s="287"/>
      <c r="J70" s="401"/>
      <c r="K70" s="279">
        <f>F70-H70</f>
        <v>4.5</v>
      </c>
      <c r="L70" s="280">
        <v>50</v>
      </c>
      <c r="M70" s="399"/>
      <c r="N70" s="279">
        <v>400</v>
      </c>
      <c r="O70" s="401"/>
      <c r="P70" s="405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89">
        <v>6</v>
      </c>
      <c r="B71" s="391">
        <v>45415</v>
      </c>
      <c r="C71" s="259"/>
      <c r="D71" s="259" t="s">
        <v>910</v>
      </c>
      <c r="E71" s="260" t="s">
        <v>849</v>
      </c>
      <c r="F71" s="260">
        <v>132</v>
      </c>
      <c r="G71" s="260"/>
      <c r="H71" s="260">
        <v>87</v>
      </c>
      <c r="I71" s="261"/>
      <c r="J71" s="396" t="s">
        <v>891</v>
      </c>
      <c r="K71" s="255">
        <f>F71-H71</f>
        <v>45</v>
      </c>
      <c r="L71" s="256">
        <v>50</v>
      </c>
      <c r="M71" s="402">
        <v>500</v>
      </c>
      <c r="N71" s="255">
        <v>25</v>
      </c>
      <c r="O71" s="396" t="s">
        <v>575</v>
      </c>
      <c r="P71" s="395">
        <v>45414</v>
      </c>
      <c r="Q71" s="226"/>
      <c r="R71" s="54" t="s">
        <v>1229</v>
      </c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390"/>
      <c r="B72" s="392"/>
      <c r="C72" s="259"/>
      <c r="D72" s="259" t="s">
        <v>911</v>
      </c>
      <c r="E72" s="260" t="s">
        <v>584</v>
      </c>
      <c r="F72" s="260">
        <v>26</v>
      </c>
      <c r="G72" s="260"/>
      <c r="H72" s="260">
        <v>5</v>
      </c>
      <c r="I72" s="261"/>
      <c r="J72" s="397"/>
      <c r="K72" s="255">
        <f>H72-F72</f>
        <v>-21</v>
      </c>
      <c r="L72" s="256">
        <v>50</v>
      </c>
      <c r="M72" s="403"/>
      <c r="N72" s="255">
        <v>25</v>
      </c>
      <c r="O72" s="397"/>
      <c r="P72" s="395"/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89">
        <v>7</v>
      </c>
      <c r="B73" s="391">
        <v>45415</v>
      </c>
      <c r="C73" s="259"/>
      <c r="D73" s="259" t="s">
        <v>917</v>
      </c>
      <c r="E73" s="260" t="s">
        <v>584</v>
      </c>
      <c r="F73" s="260">
        <v>130</v>
      </c>
      <c r="G73" s="260"/>
      <c r="H73" s="260">
        <v>212.5</v>
      </c>
      <c r="I73" s="261"/>
      <c r="J73" s="396" t="s">
        <v>919</v>
      </c>
      <c r="K73" s="255">
        <f>H73-F73</f>
        <v>82.5</v>
      </c>
      <c r="L73" s="256">
        <v>50</v>
      </c>
      <c r="M73" s="402">
        <v>725</v>
      </c>
      <c r="N73" s="255">
        <v>25</v>
      </c>
      <c r="O73" s="396" t="s">
        <v>575</v>
      </c>
      <c r="P73" s="395">
        <v>45415</v>
      </c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390"/>
      <c r="B74" s="392"/>
      <c r="C74" s="259"/>
      <c r="D74" s="259" t="s">
        <v>918</v>
      </c>
      <c r="E74" s="260" t="s">
        <v>849</v>
      </c>
      <c r="F74" s="260">
        <v>63</v>
      </c>
      <c r="G74" s="260"/>
      <c r="H74" s="260">
        <v>112.5</v>
      </c>
      <c r="I74" s="261"/>
      <c r="J74" s="397"/>
      <c r="K74" s="255">
        <f>F74-H74</f>
        <v>-49.5</v>
      </c>
      <c r="L74" s="256">
        <v>50</v>
      </c>
      <c r="M74" s="403"/>
      <c r="N74" s="255">
        <v>25</v>
      </c>
      <c r="O74" s="397"/>
      <c r="P74" s="395"/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83">
        <v>8</v>
      </c>
      <c r="B75" s="284">
        <v>45415</v>
      </c>
      <c r="C75" s="285"/>
      <c r="D75" s="285" t="s">
        <v>920</v>
      </c>
      <c r="E75" s="286" t="s">
        <v>584</v>
      </c>
      <c r="F75" s="286">
        <v>122</v>
      </c>
      <c r="G75" s="286">
        <v>80</v>
      </c>
      <c r="H75" s="286">
        <v>80</v>
      </c>
      <c r="I75" s="287" t="s">
        <v>921</v>
      </c>
      <c r="J75" s="278" t="s">
        <v>925</v>
      </c>
      <c r="K75" s="279">
        <f t="shared" ref="K75:K80" si="53">H75-F75</f>
        <v>-42</v>
      </c>
      <c r="L75" s="280">
        <v>50</v>
      </c>
      <c r="M75" s="281">
        <f t="shared" ref="M75" si="54">(K75*N75)-L75</f>
        <v>-1730</v>
      </c>
      <c r="N75" s="279">
        <v>40</v>
      </c>
      <c r="O75" s="278" t="s">
        <v>585</v>
      </c>
      <c r="P75" s="282">
        <v>45415</v>
      </c>
      <c r="Q75" s="226"/>
      <c r="R75" s="54" t="s">
        <v>1229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76">
        <v>9</v>
      </c>
      <c r="B76" s="275">
        <v>45415</v>
      </c>
      <c r="C76" s="259"/>
      <c r="D76" s="259" t="s">
        <v>922</v>
      </c>
      <c r="E76" s="260" t="s">
        <v>584</v>
      </c>
      <c r="F76" s="260">
        <v>295</v>
      </c>
      <c r="G76" s="260">
        <v>190</v>
      </c>
      <c r="H76" s="260">
        <v>360</v>
      </c>
      <c r="I76" s="261" t="s">
        <v>923</v>
      </c>
      <c r="J76" s="254" t="s">
        <v>924</v>
      </c>
      <c r="K76" s="255">
        <f t="shared" si="53"/>
        <v>65</v>
      </c>
      <c r="L76" s="256">
        <v>50</v>
      </c>
      <c r="M76" s="257">
        <f t="shared" ref="M76:M77" si="55">(K76*N76)-L76</f>
        <v>925</v>
      </c>
      <c r="N76" s="255">
        <v>15</v>
      </c>
      <c r="O76" s="254" t="s">
        <v>575</v>
      </c>
      <c r="P76" s="258">
        <v>45415</v>
      </c>
      <c r="Q76" s="226"/>
      <c r="R76" s="54" t="s">
        <v>1227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83">
        <v>10</v>
      </c>
      <c r="B77" s="284">
        <v>45418</v>
      </c>
      <c r="C77" s="285"/>
      <c r="D77" s="285" t="s">
        <v>937</v>
      </c>
      <c r="E77" s="286" t="s">
        <v>584</v>
      </c>
      <c r="F77" s="286">
        <v>385</v>
      </c>
      <c r="G77" s="286">
        <v>280</v>
      </c>
      <c r="H77" s="286">
        <v>280</v>
      </c>
      <c r="I77" s="287" t="s">
        <v>938</v>
      </c>
      <c r="J77" s="278" t="s">
        <v>939</v>
      </c>
      <c r="K77" s="279">
        <f t="shared" si="53"/>
        <v>-105</v>
      </c>
      <c r="L77" s="280">
        <v>50</v>
      </c>
      <c r="M77" s="281">
        <f t="shared" si="55"/>
        <v>-1625</v>
      </c>
      <c r="N77" s="279">
        <v>15</v>
      </c>
      <c r="O77" s="278" t="s">
        <v>585</v>
      </c>
      <c r="P77" s="282">
        <v>45418</v>
      </c>
      <c r="Q77" s="226"/>
      <c r="R77" s="54" t="s">
        <v>1228</v>
      </c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76">
        <v>11</v>
      </c>
      <c r="B78" s="275">
        <v>45419</v>
      </c>
      <c r="C78" s="259"/>
      <c r="D78" s="259" t="s">
        <v>943</v>
      </c>
      <c r="E78" s="260" t="s">
        <v>584</v>
      </c>
      <c r="F78" s="260">
        <v>82</v>
      </c>
      <c r="G78" s="260">
        <v>49</v>
      </c>
      <c r="H78" s="260">
        <v>102</v>
      </c>
      <c r="I78" s="261" t="s">
        <v>944</v>
      </c>
      <c r="J78" s="254" t="s">
        <v>883</v>
      </c>
      <c r="K78" s="255">
        <f t="shared" si="53"/>
        <v>20</v>
      </c>
      <c r="L78" s="256">
        <v>50</v>
      </c>
      <c r="M78" s="257">
        <f t="shared" ref="M78:M79" si="56">(K78*N78)-L78</f>
        <v>450</v>
      </c>
      <c r="N78" s="255">
        <v>25</v>
      </c>
      <c r="O78" s="254" t="s">
        <v>575</v>
      </c>
      <c r="P78" s="258">
        <v>45419</v>
      </c>
      <c r="Q78" s="226"/>
      <c r="R78" s="54" t="s">
        <v>1227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83">
        <v>12</v>
      </c>
      <c r="B79" s="284">
        <v>45419</v>
      </c>
      <c r="C79" s="285"/>
      <c r="D79" s="285" t="s">
        <v>947</v>
      </c>
      <c r="E79" s="286" t="s">
        <v>584</v>
      </c>
      <c r="F79" s="286">
        <v>45</v>
      </c>
      <c r="G79" s="286">
        <v>9</v>
      </c>
      <c r="H79" s="286">
        <v>9</v>
      </c>
      <c r="I79" s="287" t="s">
        <v>948</v>
      </c>
      <c r="J79" s="278" t="s">
        <v>949</v>
      </c>
      <c r="K79" s="279">
        <f t="shared" si="53"/>
        <v>-36</v>
      </c>
      <c r="L79" s="280">
        <v>50</v>
      </c>
      <c r="M79" s="281">
        <f t="shared" si="56"/>
        <v>-1490</v>
      </c>
      <c r="N79" s="279">
        <v>40</v>
      </c>
      <c r="O79" s="278" t="s">
        <v>585</v>
      </c>
      <c r="P79" s="282">
        <v>45419</v>
      </c>
      <c r="Q79" s="226"/>
      <c r="R79" s="54" t="s">
        <v>1229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89">
        <v>13</v>
      </c>
      <c r="B80" s="391">
        <v>45419</v>
      </c>
      <c r="C80" s="259"/>
      <c r="D80" s="259" t="s">
        <v>957</v>
      </c>
      <c r="E80" s="260" t="s">
        <v>584</v>
      </c>
      <c r="F80" s="260">
        <v>11.6</v>
      </c>
      <c r="G80" s="260"/>
      <c r="H80" s="260">
        <v>14.2</v>
      </c>
      <c r="I80" s="261"/>
      <c r="J80" s="396" t="s">
        <v>959</v>
      </c>
      <c r="K80" s="255">
        <f t="shared" si="53"/>
        <v>2.5999999999999996</v>
      </c>
      <c r="L80" s="256">
        <v>50</v>
      </c>
      <c r="M80" s="402">
        <v>1970</v>
      </c>
      <c r="N80" s="255">
        <v>2300</v>
      </c>
      <c r="O80" s="396" t="s">
        <v>575</v>
      </c>
      <c r="P80" s="391">
        <v>45419</v>
      </c>
      <c r="Q80" s="226"/>
      <c r="R80" s="54" t="s">
        <v>1227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90"/>
      <c r="B81" s="392"/>
      <c r="C81" s="259"/>
      <c r="D81" s="259" t="s">
        <v>958</v>
      </c>
      <c r="E81" s="260" t="s">
        <v>849</v>
      </c>
      <c r="F81" s="260">
        <v>8.1999999999999993</v>
      </c>
      <c r="G81" s="260"/>
      <c r="H81" s="260">
        <v>9.9</v>
      </c>
      <c r="I81" s="261"/>
      <c r="J81" s="397"/>
      <c r="K81" s="255">
        <f>F81-H81</f>
        <v>-1.7000000000000011</v>
      </c>
      <c r="L81" s="256">
        <v>50</v>
      </c>
      <c r="M81" s="403"/>
      <c r="N81" s="255">
        <v>2300</v>
      </c>
      <c r="O81" s="397"/>
      <c r="P81" s="392"/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76">
        <v>14</v>
      </c>
      <c r="B82" s="275">
        <v>45419</v>
      </c>
      <c r="C82" s="259"/>
      <c r="D82" s="259" t="s">
        <v>960</v>
      </c>
      <c r="E82" s="260" t="s">
        <v>584</v>
      </c>
      <c r="F82" s="260">
        <v>200</v>
      </c>
      <c r="G82" s="260">
        <v>90</v>
      </c>
      <c r="H82" s="260">
        <v>255</v>
      </c>
      <c r="I82" s="261" t="s">
        <v>961</v>
      </c>
      <c r="J82" s="254" t="s">
        <v>710</v>
      </c>
      <c r="K82" s="255">
        <f>H82-F82</f>
        <v>55</v>
      </c>
      <c r="L82" s="256">
        <v>50</v>
      </c>
      <c r="M82" s="257">
        <f t="shared" ref="M82" si="57">(K82*N82)-L82</f>
        <v>775</v>
      </c>
      <c r="N82" s="255">
        <v>15</v>
      </c>
      <c r="O82" s="254" t="s">
        <v>575</v>
      </c>
      <c r="P82" s="258">
        <v>45419</v>
      </c>
      <c r="Q82" s="226"/>
      <c r="R82" s="54" t="s">
        <v>1229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60">
        <v>15</v>
      </c>
      <c r="B83" s="258">
        <v>45420</v>
      </c>
      <c r="C83" s="259"/>
      <c r="D83" s="259" t="s">
        <v>967</v>
      </c>
      <c r="E83" s="260" t="s">
        <v>584</v>
      </c>
      <c r="F83" s="260">
        <v>54</v>
      </c>
      <c r="G83" s="260">
        <v>0</v>
      </c>
      <c r="H83" s="260">
        <v>80</v>
      </c>
      <c r="I83" s="261" t="s">
        <v>968</v>
      </c>
      <c r="J83" s="254" t="s">
        <v>970</v>
      </c>
      <c r="K83" s="255">
        <f>H83-F83</f>
        <v>26</v>
      </c>
      <c r="L83" s="256">
        <v>50</v>
      </c>
      <c r="M83" s="257">
        <f t="shared" ref="M83" si="58">(K83*N83)-L83</f>
        <v>600</v>
      </c>
      <c r="N83" s="255">
        <v>25</v>
      </c>
      <c r="O83" s="254" t="s">
        <v>575</v>
      </c>
      <c r="P83" s="258">
        <v>45420</v>
      </c>
      <c r="Q83" s="226"/>
      <c r="R83" s="54" t="s">
        <v>1227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406">
        <v>16</v>
      </c>
      <c r="B84" s="408">
        <v>45420</v>
      </c>
      <c r="C84" s="312"/>
      <c r="D84" s="312" t="s">
        <v>897</v>
      </c>
      <c r="E84" s="310" t="s">
        <v>849</v>
      </c>
      <c r="F84" s="310">
        <v>121</v>
      </c>
      <c r="G84" s="310"/>
      <c r="H84" s="310">
        <v>136</v>
      </c>
      <c r="I84" s="313"/>
      <c r="J84" s="410" t="s">
        <v>997</v>
      </c>
      <c r="K84" s="330">
        <f>F84-H84</f>
        <v>-15</v>
      </c>
      <c r="L84" s="331">
        <v>50</v>
      </c>
      <c r="M84" s="414">
        <v>225</v>
      </c>
      <c r="N84" s="330">
        <v>25</v>
      </c>
      <c r="O84" s="410" t="s">
        <v>592</v>
      </c>
      <c r="P84" s="408">
        <v>45422</v>
      </c>
      <c r="Q84" s="226"/>
      <c r="R84" s="54" t="s">
        <v>1227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407"/>
      <c r="B85" s="409"/>
      <c r="C85" s="312"/>
      <c r="D85" s="312" t="s">
        <v>969</v>
      </c>
      <c r="E85" s="310" t="s">
        <v>849</v>
      </c>
      <c r="F85" s="310">
        <v>69</v>
      </c>
      <c r="G85" s="310"/>
      <c r="H85" s="310">
        <v>41</v>
      </c>
      <c r="I85" s="313"/>
      <c r="J85" s="411"/>
      <c r="K85" s="330">
        <f>F85-H85</f>
        <v>28</v>
      </c>
      <c r="L85" s="331">
        <v>50</v>
      </c>
      <c r="M85" s="415"/>
      <c r="N85" s="330">
        <v>25</v>
      </c>
      <c r="O85" s="411"/>
      <c r="P85" s="409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89">
        <v>17</v>
      </c>
      <c r="B86" s="391">
        <v>45421</v>
      </c>
      <c r="C86" s="259"/>
      <c r="D86" s="259" t="s">
        <v>973</v>
      </c>
      <c r="E86" s="260" t="s">
        <v>584</v>
      </c>
      <c r="F86" s="260">
        <v>51</v>
      </c>
      <c r="G86" s="260"/>
      <c r="H86" s="260">
        <v>112.5</v>
      </c>
      <c r="I86" s="261"/>
      <c r="J86" s="396" t="s">
        <v>975</v>
      </c>
      <c r="K86" s="255">
        <f>H86-F86</f>
        <v>61.5</v>
      </c>
      <c r="L86" s="256">
        <v>50</v>
      </c>
      <c r="M86" s="402">
        <v>887.5</v>
      </c>
      <c r="N86" s="255">
        <v>25</v>
      </c>
      <c r="O86" s="396" t="s">
        <v>575</v>
      </c>
      <c r="P86" s="391">
        <v>45421</v>
      </c>
      <c r="Q86" s="226"/>
      <c r="R86" s="54" t="s">
        <v>1229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90"/>
      <c r="B87" s="392"/>
      <c r="C87" s="259"/>
      <c r="D87" s="259" t="s">
        <v>974</v>
      </c>
      <c r="E87" s="260" t="s">
        <v>584</v>
      </c>
      <c r="F87" s="260">
        <v>41</v>
      </c>
      <c r="G87" s="260"/>
      <c r="H87" s="260">
        <v>19</v>
      </c>
      <c r="I87" s="261"/>
      <c r="J87" s="397"/>
      <c r="K87" s="255">
        <f>H87-F87</f>
        <v>-22</v>
      </c>
      <c r="L87" s="256">
        <v>50</v>
      </c>
      <c r="M87" s="403"/>
      <c r="N87" s="255">
        <v>25</v>
      </c>
      <c r="O87" s="397"/>
      <c r="P87" s="392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83">
        <v>18</v>
      </c>
      <c r="B88" s="284">
        <v>45421</v>
      </c>
      <c r="C88" s="285"/>
      <c r="D88" s="285" t="s">
        <v>978</v>
      </c>
      <c r="E88" s="286" t="s">
        <v>584</v>
      </c>
      <c r="F88" s="286">
        <v>50</v>
      </c>
      <c r="G88" s="286">
        <v>0</v>
      </c>
      <c r="H88" s="286">
        <v>0</v>
      </c>
      <c r="I88" s="287" t="s">
        <v>979</v>
      </c>
      <c r="J88" s="278" t="s">
        <v>990</v>
      </c>
      <c r="K88" s="279">
        <f t="shared" ref="K88" si="59">H88-F88</f>
        <v>-50</v>
      </c>
      <c r="L88" s="280">
        <v>25</v>
      </c>
      <c r="M88" s="281">
        <f t="shared" ref="M88" si="60">(K88*N88)-L88</f>
        <v>-1275</v>
      </c>
      <c r="N88" s="279">
        <v>25</v>
      </c>
      <c r="O88" s="278" t="s">
        <v>585</v>
      </c>
      <c r="P88" s="282">
        <v>45421</v>
      </c>
      <c r="Q88" s="226"/>
      <c r="R88" s="54" t="s">
        <v>1229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89">
        <v>19</v>
      </c>
      <c r="B89" s="391">
        <v>45421</v>
      </c>
      <c r="C89" s="259"/>
      <c r="D89" s="259" t="s">
        <v>980</v>
      </c>
      <c r="E89" s="260" t="s">
        <v>584</v>
      </c>
      <c r="F89" s="260">
        <v>66.5</v>
      </c>
      <c r="G89" s="260"/>
      <c r="H89" s="260">
        <v>76</v>
      </c>
      <c r="I89" s="261"/>
      <c r="J89" s="396" t="s">
        <v>1078</v>
      </c>
      <c r="K89" s="255">
        <f>H89-F89</f>
        <v>9.5</v>
      </c>
      <c r="L89" s="256">
        <v>50</v>
      </c>
      <c r="M89" s="402">
        <v>1325</v>
      </c>
      <c r="N89" s="255">
        <v>150</v>
      </c>
      <c r="O89" s="396" t="s">
        <v>575</v>
      </c>
      <c r="P89" s="391">
        <v>45427</v>
      </c>
      <c r="Q89" s="226"/>
      <c r="R89" s="54" t="s">
        <v>1229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90"/>
      <c r="B90" s="392"/>
      <c r="C90" s="259"/>
      <c r="D90" s="259" t="s">
        <v>981</v>
      </c>
      <c r="E90" s="260" t="s">
        <v>849</v>
      </c>
      <c r="F90" s="260">
        <v>40.5</v>
      </c>
      <c r="G90" s="260"/>
      <c r="H90" s="260">
        <v>40.5</v>
      </c>
      <c r="I90" s="261"/>
      <c r="J90" s="397"/>
      <c r="K90" s="255">
        <f>H90-F90</f>
        <v>0</v>
      </c>
      <c r="L90" s="256">
        <v>50</v>
      </c>
      <c r="M90" s="403"/>
      <c r="N90" s="255">
        <v>150</v>
      </c>
      <c r="O90" s="397"/>
      <c r="P90" s="392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83">
        <v>20</v>
      </c>
      <c r="B91" s="284">
        <v>45421</v>
      </c>
      <c r="C91" s="285"/>
      <c r="D91" s="285" t="s">
        <v>982</v>
      </c>
      <c r="E91" s="286" t="s">
        <v>584</v>
      </c>
      <c r="F91" s="286">
        <v>350</v>
      </c>
      <c r="G91" s="286">
        <v>250</v>
      </c>
      <c r="H91" s="286">
        <v>265</v>
      </c>
      <c r="I91" s="287" t="s">
        <v>983</v>
      </c>
      <c r="J91" s="278" t="s">
        <v>988</v>
      </c>
      <c r="K91" s="279">
        <f t="shared" ref="K91" si="61">H91-F91</f>
        <v>-85</v>
      </c>
      <c r="L91" s="280">
        <v>50</v>
      </c>
      <c r="M91" s="281">
        <f t="shared" ref="M91:M92" si="62">(K91*N91)-L91</f>
        <v>-1325</v>
      </c>
      <c r="N91" s="279">
        <v>15</v>
      </c>
      <c r="O91" s="278" t="s">
        <v>585</v>
      </c>
      <c r="P91" s="282">
        <v>45421</v>
      </c>
      <c r="Q91" s="226"/>
      <c r="R91" s="54" t="s">
        <v>1227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33">
        <v>21</v>
      </c>
      <c r="B92" s="335">
        <v>45422</v>
      </c>
      <c r="C92" s="312"/>
      <c r="D92" s="312" t="s">
        <v>993</v>
      </c>
      <c r="E92" s="310" t="s">
        <v>584</v>
      </c>
      <c r="F92" s="310">
        <v>137.5</v>
      </c>
      <c r="G92" s="310">
        <v>80</v>
      </c>
      <c r="H92" s="310">
        <v>145</v>
      </c>
      <c r="I92" s="313" t="s">
        <v>994</v>
      </c>
      <c r="J92" s="356" t="s">
        <v>1011</v>
      </c>
      <c r="K92" s="330">
        <f>H92-F92</f>
        <v>7.5</v>
      </c>
      <c r="L92" s="331">
        <v>50</v>
      </c>
      <c r="M92" s="357">
        <f t="shared" si="62"/>
        <v>137.5</v>
      </c>
      <c r="N92" s="330">
        <v>25</v>
      </c>
      <c r="O92" s="356" t="s">
        <v>592</v>
      </c>
      <c r="P92" s="311">
        <v>45425</v>
      </c>
      <c r="Q92" s="226"/>
      <c r="R92" s="54" t="s">
        <v>1227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276">
        <v>22</v>
      </c>
      <c r="B93" s="275">
        <v>45422</v>
      </c>
      <c r="C93" s="259"/>
      <c r="D93" s="259" t="s">
        <v>995</v>
      </c>
      <c r="E93" s="260" t="s">
        <v>584</v>
      </c>
      <c r="F93" s="260">
        <v>295</v>
      </c>
      <c r="G93" s="260">
        <v>180</v>
      </c>
      <c r="H93" s="260">
        <v>367.5</v>
      </c>
      <c r="I93" s="261" t="s">
        <v>923</v>
      </c>
      <c r="J93" s="254" t="s">
        <v>999</v>
      </c>
      <c r="K93" s="255">
        <f>H93-F93</f>
        <v>72.5</v>
      </c>
      <c r="L93" s="256">
        <v>50</v>
      </c>
      <c r="M93" s="257">
        <f t="shared" ref="M93" si="63">(K93*N93)-L93</f>
        <v>1037.5</v>
      </c>
      <c r="N93" s="255">
        <v>15</v>
      </c>
      <c r="O93" s="254" t="s">
        <v>575</v>
      </c>
      <c r="P93" s="258">
        <v>45422</v>
      </c>
      <c r="Q93" s="226"/>
      <c r="R93" s="54" t="s">
        <v>1227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76">
        <v>23</v>
      </c>
      <c r="B94" s="275">
        <v>45395</v>
      </c>
      <c r="C94" s="259"/>
      <c r="D94" s="259" t="s">
        <v>1009</v>
      </c>
      <c r="E94" s="260" t="s">
        <v>584</v>
      </c>
      <c r="F94" s="260">
        <v>235</v>
      </c>
      <c r="G94" s="260">
        <v>140</v>
      </c>
      <c r="H94" s="260">
        <v>315</v>
      </c>
      <c r="I94" s="261" t="s">
        <v>961</v>
      </c>
      <c r="J94" s="254" t="s">
        <v>1016</v>
      </c>
      <c r="K94" s="255">
        <f>H94-F94</f>
        <v>80</v>
      </c>
      <c r="L94" s="256">
        <v>50</v>
      </c>
      <c r="M94" s="257">
        <f t="shared" ref="M94" si="64">(K94*N94)-L94</f>
        <v>1150</v>
      </c>
      <c r="N94" s="255">
        <v>15</v>
      </c>
      <c r="O94" s="254" t="s">
        <v>575</v>
      </c>
      <c r="P94" s="258">
        <v>45425</v>
      </c>
      <c r="Q94" s="226"/>
      <c r="R94" s="54" t="s">
        <v>1227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76">
        <v>24</v>
      </c>
      <c r="B95" s="275">
        <v>45425</v>
      </c>
      <c r="C95" s="259"/>
      <c r="D95" s="259" t="s">
        <v>1013</v>
      </c>
      <c r="E95" s="260" t="s">
        <v>584</v>
      </c>
      <c r="F95" s="260">
        <v>117.5</v>
      </c>
      <c r="G95" s="260">
        <v>50</v>
      </c>
      <c r="H95" s="260">
        <v>152.5</v>
      </c>
      <c r="I95" s="261" t="s">
        <v>1014</v>
      </c>
      <c r="J95" s="254" t="s">
        <v>1015</v>
      </c>
      <c r="K95" s="255">
        <f>H95-F95</f>
        <v>35</v>
      </c>
      <c r="L95" s="256">
        <v>50</v>
      </c>
      <c r="M95" s="257">
        <f t="shared" ref="M95" si="65">(K95*N95)-L95</f>
        <v>825</v>
      </c>
      <c r="N95" s="255">
        <v>25</v>
      </c>
      <c r="O95" s="254" t="s">
        <v>575</v>
      </c>
      <c r="P95" s="258">
        <v>45425</v>
      </c>
      <c r="Q95" s="226"/>
      <c r="R95" s="54" t="s">
        <v>1227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76">
        <v>25</v>
      </c>
      <c r="B96" s="275">
        <v>45425</v>
      </c>
      <c r="C96" s="259"/>
      <c r="D96" s="259" t="s">
        <v>1017</v>
      </c>
      <c r="E96" s="260" t="s">
        <v>584</v>
      </c>
      <c r="F96" s="260">
        <v>25.5</v>
      </c>
      <c r="G96" s="260">
        <v>8</v>
      </c>
      <c r="H96" s="260">
        <v>37</v>
      </c>
      <c r="I96" s="261" t="s">
        <v>1018</v>
      </c>
      <c r="J96" s="254" t="s">
        <v>1019</v>
      </c>
      <c r="K96" s="255">
        <f>H96-F96</f>
        <v>11.5</v>
      </c>
      <c r="L96" s="256">
        <v>50</v>
      </c>
      <c r="M96" s="257">
        <f t="shared" ref="M96:M97" si="66">(K96*N96)-L96</f>
        <v>812.5</v>
      </c>
      <c r="N96" s="255">
        <v>75</v>
      </c>
      <c r="O96" s="254" t="s">
        <v>575</v>
      </c>
      <c r="P96" s="258">
        <v>45425</v>
      </c>
      <c r="Q96" s="226"/>
      <c r="R96" s="54" t="s">
        <v>1229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83">
        <v>26</v>
      </c>
      <c r="B97" s="284">
        <v>45425</v>
      </c>
      <c r="C97" s="285"/>
      <c r="D97" s="285" t="s">
        <v>1020</v>
      </c>
      <c r="E97" s="286" t="s">
        <v>584</v>
      </c>
      <c r="F97" s="286">
        <v>62</v>
      </c>
      <c r="G97" s="286">
        <v>30</v>
      </c>
      <c r="H97" s="286">
        <v>36</v>
      </c>
      <c r="I97" s="287" t="s">
        <v>1021</v>
      </c>
      <c r="J97" s="278" t="s">
        <v>1022</v>
      </c>
      <c r="K97" s="279">
        <f t="shared" ref="K97:K101" si="67">H97-F97</f>
        <v>-26</v>
      </c>
      <c r="L97" s="280">
        <v>50</v>
      </c>
      <c r="M97" s="281">
        <f t="shared" si="66"/>
        <v>-1090</v>
      </c>
      <c r="N97" s="279">
        <v>40</v>
      </c>
      <c r="O97" s="278" t="s">
        <v>585</v>
      </c>
      <c r="P97" s="282">
        <v>45425</v>
      </c>
      <c r="Q97" s="226"/>
      <c r="R97" s="54" t="s">
        <v>1229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389">
        <v>27</v>
      </c>
      <c r="B98" s="391">
        <v>45425</v>
      </c>
      <c r="C98" s="259"/>
      <c r="D98" s="259" t="s">
        <v>1020</v>
      </c>
      <c r="E98" s="260" t="s">
        <v>584</v>
      </c>
      <c r="F98" s="260">
        <v>96.5</v>
      </c>
      <c r="G98" s="260"/>
      <c r="H98" s="260">
        <v>140</v>
      </c>
      <c r="I98" s="261"/>
      <c r="J98" s="393" t="s">
        <v>1039</v>
      </c>
      <c r="K98" s="260">
        <f t="shared" si="67"/>
        <v>43.5</v>
      </c>
      <c r="L98" s="304">
        <v>50</v>
      </c>
      <c r="M98" s="416">
        <v>480</v>
      </c>
      <c r="N98" s="260">
        <v>40</v>
      </c>
      <c r="O98" s="396" t="s">
        <v>575</v>
      </c>
      <c r="P98" s="391">
        <v>45426</v>
      </c>
      <c r="Q98" s="226"/>
      <c r="R98" s="54" t="s">
        <v>1229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390"/>
      <c r="B99" s="392"/>
      <c r="C99" s="259"/>
      <c r="D99" s="259" t="s">
        <v>1028</v>
      </c>
      <c r="E99" s="260" t="s">
        <v>584</v>
      </c>
      <c r="F99" s="260">
        <v>96.5</v>
      </c>
      <c r="G99" s="260"/>
      <c r="H99" s="260">
        <v>67.5</v>
      </c>
      <c r="I99" s="261"/>
      <c r="J99" s="394"/>
      <c r="K99" s="260">
        <f t="shared" si="67"/>
        <v>-29</v>
      </c>
      <c r="L99" s="304">
        <v>50</v>
      </c>
      <c r="M99" s="417"/>
      <c r="N99" s="260">
        <v>40</v>
      </c>
      <c r="O99" s="397"/>
      <c r="P99" s="392"/>
      <c r="Q99" s="226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389">
        <v>28</v>
      </c>
      <c r="B100" s="391">
        <v>45426</v>
      </c>
      <c r="C100" s="259"/>
      <c r="D100" s="259" t="s">
        <v>1033</v>
      </c>
      <c r="E100" s="260" t="s">
        <v>584</v>
      </c>
      <c r="F100" s="260">
        <v>24</v>
      </c>
      <c r="G100" s="260"/>
      <c r="H100" s="260">
        <v>8</v>
      </c>
      <c r="I100" s="261"/>
      <c r="J100" s="393" t="s">
        <v>909</v>
      </c>
      <c r="K100" s="260">
        <f t="shared" si="67"/>
        <v>-16</v>
      </c>
      <c r="L100" s="304">
        <v>50</v>
      </c>
      <c r="M100" s="416">
        <v>920</v>
      </c>
      <c r="N100" s="260">
        <v>40</v>
      </c>
      <c r="O100" s="396" t="s">
        <v>575</v>
      </c>
      <c r="P100" s="391">
        <v>45426</v>
      </c>
      <c r="Q100" s="226"/>
      <c r="R100" s="54" t="s">
        <v>1229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90"/>
      <c r="B101" s="392"/>
      <c r="C101" s="259"/>
      <c r="D101" s="259" t="s">
        <v>1028</v>
      </c>
      <c r="E101" s="260" t="s">
        <v>584</v>
      </c>
      <c r="F101" s="260">
        <v>46</v>
      </c>
      <c r="G101" s="260"/>
      <c r="H101" s="260">
        <v>87.5</v>
      </c>
      <c r="I101" s="261"/>
      <c r="J101" s="394"/>
      <c r="K101" s="260">
        <f t="shared" si="67"/>
        <v>41.5</v>
      </c>
      <c r="L101" s="304">
        <v>50</v>
      </c>
      <c r="M101" s="417"/>
      <c r="N101" s="260">
        <v>40</v>
      </c>
      <c r="O101" s="397"/>
      <c r="P101" s="392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83">
        <v>29</v>
      </c>
      <c r="B102" s="284">
        <v>45427</v>
      </c>
      <c r="C102" s="285"/>
      <c r="D102" s="285" t="s">
        <v>1074</v>
      </c>
      <c r="E102" s="286" t="s">
        <v>584</v>
      </c>
      <c r="F102" s="286">
        <v>87.5</v>
      </c>
      <c r="G102" s="286">
        <v>0</v>
      </c>
      <c r="H102" s="286">
        <v>35</v>
      </c>
      <c r="I102" s="287" t="s">
        <v>1075</v>
      </c>
      <c r="J102" s="278" t="s">
        <v>926</v>
      </c>
      <c r="K102" s="279">
        <f t="shared" ref="K102" si="68">H102-F102</f>
        <v>-52.5</v>
      </c>
      <c r="L102" s="280">
        <v>50</v>
      </c>
      <c r="M102" s="281">
        <f t="shared" ref="M102" si="69">(K102*N102)-L102</f>
        <v>-837.5</v>
      </c>
      <c r="N102" s="279">
        <v>15</v>
      </c>
      <c r="O102" s="278" t="s">
        <v>585</v>
      </c>
      <c r="P102" s="282">
        <v>45427</v>
      </c>
      <c r="Q102" s="226"/>
      <c r="R102" s="54" t="s">
        <v>1229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37"/>
      <c r="B103" s="339"/>
      <c r="C103" s="227"/>
      <c r="D103" s="227"/>
      <c r="E103" s="183"/>
      <c r="F103" s="183"/>
      <c r="G103" s="183"/>
      <c r="H103" s="183"/>
      <c r="I103" s="185"/>
      <c r="J103" s="320"/>
      <c r="K103" s="183"/>
      <c r="L103" s="186"/>
      <c r="M103" s="253"/>
      <c r="N103" s="183"/>
      <c r="O103" s="320"/>
      <c r="P103" s="339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37"/>
      <c r="B104" s="339"/>
      <c r="C104" s="227"/>
      <c r="D104" s="227"/>
      <c r="E104" s="183"/>
      <c r="F104" s="183"/>
      <c r="G104" s="183"/>
      <c r="H104" s="183"/>
      <c r="I104" s="185"/>
      <c r="J104" s="320"/>
      <c r="K104" s="183"/>
      <c r="L104" s="186"/>
      <c r="M104" s="253"/>
      <c r="N104" s="183"/>
      <c r="O104" s="320"/>
      <c r="P104" s="339"/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s="247" customFormat="1" ht="12.75" customHeight="1">
      <c r="A105" s="239"/>
      <c r="B105" s="240"/>
      <c r="C105" s="241"/>
      <c r="D105" s="241"/>
      <c r="E105" s="239"/>
      <c r="F105" s="239"/>
      <c r="G105" s="239"/>
      <c r="H105" s="239"/>
      <c r="I105" s="242"/>
      <c r="J105" s="242"/>
      <c r="K105" s="239"/>
      <c r="L105" s="249"/>
      <c r="M105" s="248"/>
      <c r="N105" s="239"/>
      <c r="O105" s="242"/>
      <c r="P105" s="240"/>
      <c r="Q105" s="243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246"/>
      <c r="AH105" s="244"/>
      <c r="AI105" s="244"/>
      <c r="AJ105" s="245"/>
      <c r="AK105" s="245"/>
      <c r="AL105" s="245"/>
    </row>
    <row r="106" spans="1:38" ht="38.25" customHeight="1">
      <c r="A106" s="91" t="s">
        <v>596</v>
      </c>
      <c r="B106" s="124"/>
      <c r="C106" s="124"/>
      <c r="D106" s="125"/>
      <c r="E106" s="109"/>
      <c r="F106" s="6"/>
      <c r="G106" s="6"/>
      <c r="H106" s="110"/>
      <c r="I106" s="126"/>
      <c r="J106" s="1"/>
      <c r="K106" s="6"/>
      <c r="L106" s="6"/>
      <c r="M106" s="6"/>
      <c r="N106" s="1"/>
      <c r="O106" s="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"/>
      <c r="AH106" s="1"/>
      <c r="AI106" s="1"/>
      <c r="AJ106" s="6"/>
      <c r="AK106" s="1"/>
    </row>
    <row r="107" spans="1:38" ht="38.25">
      <c r="A107" s="92" t="s">
        <v>16</v>
      </c>
      <c r="B107" s="93" t="s">
        <v>549</v>
      </c>
      <c r="C107" s="93"/>
      <c r="D107" s="94" t="s">
        <v>560</v>
      </c>
      <c r="E107" s="93" t="s">
        <v>561</v>
      </c>
      <c r="F107" s="93" t="s">
        <v>562</v>
      </c>
      <c r="G107" s="93" t="s">
        <v>563</v>
      </c>
      <c r="H107" s="93" t="s">
        <v>564</v>
      </c>
      <c r="I107" s="93" t="s">
        <v>565</v>
      </c>
      <c r="J107" s="92" t="s">
        <v>566</v>
      </c>
      <c r="K107" s="113" t="s">
        <v>583</v>
      </c>
      <c r="L107" s="114" t="s">
        <v>568</v>
      </c>
      <c r="M107" s="95" t="s">
        <v>569</v>
      </c>
      <c r="N107" s="93" t="s">
        <v>570</v>
      </c>
      <c r="O107" s="94" t="s">
        <v>571</v>
      </c>
      <c r="P107" s="193" t="s">
        <v>572</v>
      </c>
      <c r="Q107" s="195" t="s">
        <v>843</v>
      </c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37"/>
      <c r="AH107" s="37"/>
      <c r="AI107" s="37"/>
      <c r="AJ107" s="37"/>
      <c r="AK107" s="37"/>
      <c r="AL107" s="37"/>
    </row>
    <row r="108" spans="1:38" ht="12.75" customHeight="1">
      <c r="A108" s="183">
        <v>1</v>
      </c>
      <c r="B108" s="184">
        <v>45356</v>
      </c>
      <c r="C108" s="227"/>
      <c r="D108" s="227" t="s">
        <v>297</v>
      </c>
      <c r="E108" s="183" t="s">
        <v>573</v>
      </c>
      <c r="F108" s="183" t="s">
        <v>877</v>
      </c>
      <c r="G108" s="183">
        <v>35</v>
      </c>
      <c r="H108" s="183"/>
      <c r="I108" s="183" t="s">
        <v>875</v>
      </c>
      <c r="J108" s="183" t="s">
        <v>574</v>
      </c>
      <c r="K108" s="183"/>
      <c r="L108" s="251"/>
      <c r="M108" s="252"/>
      <c r="N108" s="183"/>
      <c r="O108" s="231"/>
      <c r="P108" s="186">
        <f>VLOOKUP(D108,'MidCap Intra'!$B$11:$C$568,2,0)</f>
        <v>38.549999999999997</v>
      </c>
      <c r="Q108" s="250"/>
      <c r="R108" s="54" t="s">
        <v>1227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183">
        <v>2</v>
      </c>
      <c r="B109" s="184">
        <v>45390</v>
      </c>
      <c r="C109" s="227"/>
      <c r="D109" s="227" t="s">
        <v>886</v>
      </c>
      <c r="E109" s="183" t="s">
        <v>573</v>
      </c>
      <c r="F109" s="183" t="s">
        <v>1084</v>
      </c>
      <c r="G109" s="183">
        <v>1770</v>
      </c>
      <c r="H109" s="183"/>
      <c r="I109" s="183" t="s">
        <v>881</v>
      </c>
      <c r="J109" s="183" t="s">
        <v>574</v>
      </c>
      <c r="K109" s="183"/>
      <c r="L109" s="251"/>
      <c r="M109" s="252"/>
      <c r="N109" s="183"/>
      <c r="O109" s="231"/>
      <c r="P109" s="186"/>
      <c r="Q109" s="250"/>
      <c r="R109" s="54" t="s">
        <v>1227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183"/>
      <c r="B110" s="184"/>
      <c r="C110" s="227"/>
      <c r="D110" s="227"/>
      <c r="E110" s="183"/>
      <c r="F110" s="183"/>
      <c r="G110" s="183"/>
      <c r="H110" s="183"/>
      <c r="I110" s="183"/>
      <c r="J110" s="183"/>
      <c r="K110" s="183"/>
      <c r="L110" s="251"/>
      <c r="M110" s="252"/>
      <c r="N110" s="183"/>
      <c r="O110" s="231"/>
      <c r="P110" s="186"/>
      <c r="Q110" s="250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</row>
    <row r="111" spans="1:38" ht="12.75" customHeight="1">
      <c r="A111" s="183"/>
      <c r="B111" s="184"/>
      <c r="C111" s="227"/>
      <c r="D111" s="227"/>
      <c r="E111" s="183"/>
      <c r="F111" s="183"/>
      <c r="G111" s="183"/>
      <c r="H111" s="183"/>
      <c r="I111" s="183"/>
      <c r="J111" s="183"/>
      <c r="K111" s="183"/>
      <c r="L111" s="251"/>
      <c r="M111" s="252"/>
      <c r="N111" s="183"/>
      <c r="O111" s="231"/>
      <c r="P111" s="184"/>
      <c r="Q111" s="250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</row>
    <row r="112" spans="1:38" ht="12.75" customHeight="1">
      <c r="A112" s="103" t="s">
        <v>576</v>
      </c>
      <c r="B112" s="103"/>
      <c r="C112" s="103"/>
      <c r="D112" s="54"/>
      <c r="E112" s="37"/>
      <c r="F112" s="108" t="s">
        <v>578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</row>
    <row r="113" spans="1:32" ht="12.75" customHeight="1">
      <c r="A113" s="107" t="s">
        <v>577</v>
      </c>
      <c r="B113" s="103"/>
      <c r="C113" s="103"/>
      <c r="D113" s="54"/>
      <c r="E113" s="37"/>
      <c r="F113" s="108" t="s">
        <v>581</v>
      </c>
      <c r="G113" s="54"/>
      <c r="H113" s="54" t="s">
        <v>598</v>
      </c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</row>
    <row r="114" spans="1:32" ht="12.75" customHeight="1">
      <c r="A114" s="54"/>
      <c r="B114" s="54"/>
      <c r="C114" s="103"/>
      <c r="D114" s="54"/>
      <c r="E114" s="37"/>
      <c r="F114" s="108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</row>
    <row r="115" spans="1:32" ht="12.75" customHeight="1">
      <c r="A115" s="54"/>
      <c r="B115" s="54"/>
      <c r="C115" s="103"/>
      <c r="D115" s="54"/>
      <c r="E115" s="37"/>
      <c r="F115" s="108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2" ht="12.75" customHeight="1">
      <c r="A116" s="54"/>
      <c r="B116" s="54"/>
      <c r="C116" s="103"/>
      <c r="D116" s="54"/>
      <c r="E116" s="37"/>
      <c r="F116" s="108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2" ht="12.75" customHeight="1">
      <c r="A117" s="54"/>
      <c r="B117" s="54"/>
      <c r="C117" s="103"/>
      <c r="D117" s="54"/>
      <c r="E117" s="37"/>
      <c r="F117" s="108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2" ht="12.75" customHeight="1">
      <c r="A118" s="54"/>
      <c r="B118" s="54"/>
      <c r="C118" s="103"/>
      <c r="D118" s="54"/>
      <c r="E118" s="37"/>
      <c r="F118" s="108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2" ht="12.75" customHeight="1">
      <c r="A119" s="54"/>
      <c r="B119" s="54"/>
      <c r="C119" s="103"/>
      <c r="D119" s="54"/>
      <c r="E119" s="37"/>
      <c r="F119" s="108"/>
      <c r="G119" s="54"/>
      <c r="H119" s="37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2" ht="12.75" customHeight="1">
      <c r="A120" s="54"/>
      <c r="B120" s="54"/>
      <c r="C120" s="103"/>
      <c r="D120" s="54"/>
      <c r="E120" s="37"/>
      <c r="F120" s="108"/>
      <c r="G120" s="54"/>
      <c r="H120" s="37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2" ht="12.75" customHeight="1">
      <c r="A121" s="54"/>
      <c r="B121" s="54"/>
      <c r="C121" s="97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2" ht="38.25" customHeight="1">
      <c r="A122" s="37"/>
      <c r="B122" s="127" t="s">
        <v>599</v>
      </c>
      <c r="C122" s="127"/>
      <c r="D122" s="54"/>
      <c r="E122" s="127"/>
      <c r="F122" s="6"/>
      <c r="G122" s="6"/>
      <c r="H122" s="111"/>
      <c r="I122" s="6"/>
      <c r="J122" s="111"/>
      <c r="K122" s="112"/>
      <c r="L122" s="6"/>
      <c r="M122" s="6"/>
      <c r="N122" s="1"/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2" ht="12.75" customHeight="1">
      <c r="A123" s="92" t="s">
        <v>16</v>
      </c>
      <c r="B123" s="93" t="s">
        <v>549</v>
      </c>
      <c r="C123" s="93"/>
      <c r="D123" s="94" t="s">
        <v>560</v>
      </c>
      <c r="E123" s="93" t="s">
        <v>561</v>
      </c>
      <c r="F123" s="93" t="s">
        <v>562</v>
      </c>
      <c r="G123" s="93" t="s">
        <v>600</v>
      </c>
      <c r="H123" s="93" t="s">
        <v>601</v>
      </c>
      <c r="I123" s="93" t="s">
        <v>565</v>
      </c>
      <c r="J123" s="128" t="s">
        <v>566</v>
      </c>
      <c r="K123" s="93" t="s">
        <v>567</v>
      </c>
      <c r="L123" s="93" t="s">
        <v>602</v>
      </c>
      <c r="M123" s="93" t="s">
        <v>570</v>
      </c>
      <c r="N123" s="94" t="s">
        <v>571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2" ht="12.75" customHeight="1">
      <c r="A124" s="129">
        <v>1</v>
      </c>
      <c r="B124" s="130">
        <v>41579</v>
      </c>
      <c r="C124" s="130"/>
      <c r="D124" s="131" t="s">
        <v>603</v>
      </c>
      <c r="E124" s="132" t="s">
        <v>573</v>
      </c>
      <c r="F124" s="133">
        <v>82</v>
      </c>
      <c r="G124" s="132" t="s">
        <v>604</v>
      </c>
      <c r="H124" s="132">
        <v>100</v>
      </c>
      <c r="I124" s="134">
        <v>100</v>
      </c>
      <c r="J124" s="135" t="s">
        <v>605</v>
      </c>
      <c r="K124" s="136">
        <f t="shared" ref="K124:K155" si="70">H124-F124</f>
        <v>18</v>
      </c>
      <c r="L124" s="137">
        <f t="shared" ref="L124:L155" si="71">K124/F124</f>
        <v>0.21951219512195122</v>
      </c>
      <c r="M124" s="132" t="s">
        <v>575</v>
      </c>
      <c r="N124" s="138">
        <v>42657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2" ht="12.75" customHeight="1">
      <c r="A125" s="129">
        <v>2</v>
      </c>
      <c r="B125" s="130">
        <v>41794</v>
      </c>
      <c r="C125" s="130"/>
      <c r="D125" s="131" t="s">
        <v>606</v>
      </c>
      <c r="E125" s="132" t="s">
        <v>584</v>
      </c>
      <c r="F125" s="133">
        <v>257</v>
      </c>
      <c r="G125" s="132" t="s">
        <v>604</v>
      </c>
      <c r="H125" s="132">
        <v>300</v>
      </c>
      <c r="I125" s="134">
        <v>300</v>
      </c>
      <c r="J125" s="135" t="s">
        <v>605</v>
      </c>
      <c r="K125" s="136">
        <f t="shared" si="70"/>
        <v>43</v>
      </c>
      <c r="L125" s="137">
        <f t="shared" si="71"/>
        <v>0.16731517509727625</v>
      </c>
      <c r="M125" s="132" t="s">
        <v>575</v>
      </c>
      <c r="N125" s="138">
        <v>41822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2" ht="12.75" customHeight="1">
      <c r="A126" s="129">
        <v>3</v>
      </c>
      <c r="B126" s="130">
        <v>41828</v>
      </c>
      <c r="C126" s="130"/>
      <c r="D126" s="131" t="s">
        <v>607</v>
      </c>
      <c r="E126" s="132" t="s">
        <v>584</v>
      </c>
      <c r="F126" s="133">
        <v>393</v>
      </c>
      <c r="G126" s="132" t="s">
        <v>604</v>
      </c>
      <c r="H126" s="132">
        <v>468</v>
      </c>
      <c r="I126" s="134">
        <v>468</v>
      </c>
      <c r="J126" s="135" t="s">
        <v>605</v>
      </c>
      <c r="K126" s="136">
        <f t="shared" si="70"/>
        <v>75</v>
      </c>
      <c r="L126" s="137">
        <f t="shared" si="71"/>
        <v>0.19083969465648856</v>
      </c>
      <c r="M126" s="132" t="s">
        <v>575</v>
      </c>
      <c r="N126" s="138">
        <v>41863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2" ht="12.75" customHeight="1">
      <c r="A127" s="129">
        <v>4</v>
      </c>
      <c r="B127" s="130">
        <v>41857</v>
      </c>
      <c r="C127" s="130"/>
      <c r="D127" s="131" t="s">
        <v>608</v>
      </c>
      <c r="E127" s="132" t="s">
        <v>584</v>
      </c>
      <c r="F127" s="133">
        <v>205</v>
      </c>
      <c r="G127" s="132" t="s">
        <v>604</v>
      </c>
      <c r="H127" s="132">
        <v>275</v>
      </c>
      <c r="I127" s="134">
        <v>250</v>
      </c>
      <c r="J127" s="135" t="s">
        <v>605</v>
      </c>
      <c r="K127" s="136">
        <f t="shared" si="70"/>
        <v>70</v>
      </c>
      <c r="L127" s="137">
        <f t="shared" si="71"/>
        <v>0.34146341463414637</v>
      </c>
      <c r="M127" s="132" t="s">
        <v>575</v>
      </c>
      <c r="N127" s="138">
        <v>41962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2" ht="12.75" customHeight="1">
      <c r="A128" s="129">
        <v>5</v>
      </c>
      <c r="B128" s="130">
        <v>41886</v>
      </c>
      <c r="C128" s="130"/>
      <c r="D128" s="131" t="s">
        <v>609</v>
      </c>
      <c r="E128" s="132" t="s">
        <v>584</v>
      </c>
      <c r="F128" s="133">
        <v>162</v>
      </c>
      <c r="G128" s="132" t="s">
        <v>604</v>
      </c>
      <c r="H128" s="132">
        <v>190</v>
      </c>
      <c r="I128" s="134">
        <v>190</v>
      </c>
      <c r="J128" s="135" t="s">
        <v>605</v>
      </c>
      <c r="K128" s="136">
        <f t="shared" si="70"/>
        <v>28</v>
      </c>
      <c r="L128" s="137">
        <f t="shared" si="71"/>
        <v>0.1728395061728395</v>
      </c>
      <c r="M128" s="132" t="s">
        <v>575</v>
      </c>
      <c r="N128" s="138">
        <v>42006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6</v>
      </c>
      <c r="B129" s="130">
        <v>41886</v>
      </c>
      <c r="C129" s="130"/>
      <c r="D129" s="131" t="s">
        <v>610</v>
      </c>
      <c r="E129" s="132" t="s">
        <v>584</v>
      </c>
      <c r="F129" s="133">
        <v>75</v>
      </c>
      <c r="G129" s="132" t="s">
        <v>604</v>
      </c>
      <c r="H129" s="132">
        <v>91.5</v>
      </c>
      <c r="I129" s="134" t="s">
        <v>597</v>
      </c>
      <c r="J129" s="135" t="s">
        <v>611</v>
      </c>
      <c r="K129" s="136">
        <f t="shared" si="70"/>
        <v>16.5</v>
      </c>
      <c r="L129" s="137">
        <f t="shared" si="71"/>
        <v>0.22</v>
      </c>
      <c r="M129" s="132" t="s">
        <v>575</v>
      </c>
      <c r="N129" s="138">
        <v>41954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7</v>
      </c>
      <c r="B130" s="130">
        <v>41913</v>
      </c>
      <c r="C130" s="130"/>
      <c r="D130" s="131" t="s">
        <v>612</v>
      </c>
      <c r="E130" s="132" t="s">
        <v>584</v>
      </c>
      <c r="F130" s="133">
        <v>850</v>
      </c>
      <c r="G130" s="132" t="s">
        <v>604</v>
      </c>
      <c r="H130" s="132">
        <v>982.5</v>
      </c>
      <c r="I130" s="134">
        <v>1050</v>
      </c>
      <c r="J130" s="135" t="s">
        <v>613</v>
      </c>
      <c r="K130" s="136">
        <f t="shared" si="70"/>
        <v>132.5</v>
      </c>
      <c r="L130" s="137">
        <f t="shared" si="71"/>
        <v>0.15588235294117647</v>
      </c>
      <c r="M130" s="132" t="s">
        <v>575</v>
      </c>
      <c r="N130" s="138">
        <v>42039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8</v>
      </c>
      <c r="B131" s="130">
        <v>41913</v>
      </c>
      <c r="C131" s="130"/>
      <c r="D131" s="131" t="s">
        <v>614</v>
      </c>
      <c r="E131" s="132" t="s">
        <v>584</v>
      </c>
      <c r="F131" s="133">
        <v>475</v>
      </c>
      <c r="G131" s="132" t="s">
        <v>604</v>
      </c>
      <c r="H131" s="132">
        <v>515</v>
      </c>
      <c r="I131" s="134">
        <v>600</v>
      </c>
      <c r="J131" s="135" t="s">
        <v>615</v>
      </c>
      <c r="K131" s="136">
        <f t="shared" si="70"/>
        <v>40</v>
      </c>
      <c r="L131" s="137">
        <f t="shared" si="71"/>
        <v>8.4210526315789472E-2</v>
      </c>
      <c r="M131" s="132" t="s">
        <v>575</v>
      </c>
      <c r="N131" s="138">
        <v>41939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9</v>
      </c>
      <c r="B132" s="130">
        <v>41913</v>
      </c>
      <c r="C132" s="130"/>
      <c r="D132" s="131" t="s">
        <v>616</v>
      </c>
      <c r="E132" s="132" t="s">
        <v>584</v>
      </c>
      <c r="F132" s="133">
        <v>86</v>
      </c>
      <c r="G132" s="132" t="s">
        <v>604</v>
      </c>
      <c r="H132" s="132">
        <v>99</v>
      </c>
      <c r="I132" s="134">
        <v>140</v>
      </c>
      <c r="J132" s="135" t="s">
        <v>617</v>
      </c>
      <c r="K132" s="136">
        <f t="shared" si="70"/>
        <v>13</v>
      </c>
      <c r="L132" s="137">
        <f t="shared" si="71"/>
        <v>0.15116279069767441</v>
      </c>
      <c r="M132" s="132" t="s">
        <v>575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10</v>
      </c>
      <c r="B133" s="130">
        <v>41926</v>
      </c>
      <c r="C133" s="130"/>
      <c r="D133" s="131" t="s">
        <v>618</v>
      </c>
      <c r="E133" s="132" t="s">
        <v>584</v>
      </c>
      <c r="F133" s="133">
        <v>496.6</v>
      </c>
      <c r="G133" s="132" t="s">
        <v>604</v>
      </c>
      <c r="H133" s="132">
        <v>621</v>
      </c>
      <c r="I133" s="134">
        <v>580</v>
      </c>
      <c r="J133" s="135" t="s">
        <v>605</v>
      </c>
      <c r="K133" s="136">
        <f t="shared" si="70"/>
        <v>124.39999999999998</v>
      </c>
      <c r="L133" s="137">
        <f t="shared" si="71"/>
        <v>0.25050342327829234</v>
      </c>
      <c r="M133" s="132" t="s">
        <v>575</v>
      </c>
      <c r="N133" s="138">
        <v>42605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11</v>
      </c>
      <c r="B134" s="130">
        <v>41926</v>
      </c>
      <c r="C134" s="130"/>
      <c r="D134" s="131" t="s">
        <v>619</v>
      </c>
      <c r="E134" s="132" t="s">
        <v>584</v>
      </c>
      <c r="F134" s="133">
        <v>2481.9</v>
      </c>
      <c r="G134" s="132" t="s">
        <v>604</v>
      </c>
      <c r="H134" s="132">
        <v>2840</v>
      </c>
      <c r="I134" s="134">
        <v>2870</v>
      </c>
      <c r="J134" s="135" t="s">
        <v>620</v>
      </c>
      <c r="K134" s="136">
        <f t="shared" si="70"/>
        <v>358.09999999999991</v>
      </c>
      <c r="L134" s="137">
        <f t="shared" si="71"/>
        <v>0.14428462065353154</v>
      </c>
      <c r="M134" s="132" t="s">
        <v>575</v>
      </c>
      <c r="N134" s="138">
        <v>42017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12</v>
      </c>
      <c r="B135" s="130">
        <v>41928</v>
      </c>
      <c r="C135" s="130"/>
      <c r="D135" s="131" t="s">
        <v>621</v>
      </c>
      <c r="E135" s="132" t="s">
        <v>584</v>
      </c>
      <c r="F135" s="133">
        <v>84.5</v>
      </c>
      <c r="G135" s="132" t="s">
        <v>604</v>
      </c>
      <c r="H135" s="132">
        <v>93</v>
      </c>
      <c r="I135" s="134">
        <v>110</v>
      </c>
      <c r="J135" s="135" t="s">
        <v>622</v>
      </c>
      <c r="K135" s="136">
        <f t="shared" si="70"/>
        <v>8.5</v>
      </c>
      <c r="L135" s="137">
        <f t="shared" si="71"/>
        <v>0.10059171597633136</v>
      </c>
      <c r="M135" s="132" t="s">
        <v>575</v>
      </c>
      <c r="N135" s="138">
        <v>41939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13</v>
      </c>
      <c r="B136" s="130">
        <v>41928</v>
      </c>
      <c r="C136" s="130"/>
      <c r="D136" s="131" t="s">
        <v>623</v>
      </c>
      <c r="E136" s="132" t="s">
        <v>584</v>
      </c>
      <c r="F136" s="133">
        <v>401</v>
      </c>
      <c r="G136" s="132" t="s">
        <v>604</v>
      </c>
      <c r="H136" s="132">
        <v>428</v>
      </c>
      <c r="I136" s="134">
        <v>450</v>
      </c>
      <c r="J136" s="135" t="s">
        <v>624</v>
      </c>
      <c r="K136" s="136">
        <f t="shared" si="70"/>
        <v>27</v>
      </c>
      <c r="L136" s="137">
        <f t="shared" si="71"/>
        <v>6.7331670822942641E-2</v>
      </c>
      <c r="M136" s="132" t="s">
        <v>575</v>
      </c>
      <c r="N136" s="138">
        <v>42020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14</v>
      </c>
      <c r="B137" s="130">
        <v>41928</v>
      </c>
      <c r="C137" s="130"/>
      <c r="D137" s="131" t="s">
        <v>625</v>
      </c>
      <c r="E137" s="132" t="s">
        <v>584</v>
      </c>
      <c r="F137" s="133">
        <v>101</v>
      </c>
      <c r="G137" s="132" t="s">
        <v>604</v>
      </c>
      <c r="H137" s="132">
        <v>112</v>
      </c>
      <c r="I137" s="134">
        <v>120</v>
      </c>
      <c r="J137" s="135" t="s">
        <v>626</v>
      </c>
      <c r="K137" s="136">
        <f t="shared" si="70"/>
        <v>11</v>
      </c>
      <c r="L137" s="137">
        <f t="shared" si="71"/>
        <v>0.10891089108910891</v>
      </c>
      <c r="M137" s="132" t="s">
        <v>575</v>
      </c>
      <c r="N137" s="138">
        <v>41939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15</v>
      </c>
      <c r="B138" s="130">
        <v>41954</v>
      </c>
      <c r="C138" s="130"/>
      <c r="D138" s="131" t="s">
        <v>627</v>
      </c>
      <c r="E138" s="132" t="s">
        <v>584</v>
      </c>
      <c r="F138" s="133">
        <v>59</v>
      </c>
      <c r="G138" s="132" t="s">
        <v>604</v>
      </c>
      <c r="H138" s="132">
        <v>76</v>
      </c>
      <c r="I138" s="134">
        <v>76</v>
      </c>
      <c r="J138" s="135" t="s">
        <v>605</v>
      </c>
      <c r="K138" s="136">
        <f t="shared" si="70"/>
        <v>17</v>
      </c>
      <c r="L138" s="137">
        <f t="shared" si="71"/>
        <v>0.28813559322033899</v>
      </c>
      <c r="M138" s="132" t="s">
        <v>575</v>
      </c>
      <c r="N138" s="138">
        <v>43032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16</v>
      </c>
      <c r="B139" s="130">
        <v>41954</v>
      </c>
      <c r="C139" s="130"/>
      <c r="D139" s="131" t="s">
        <v>616</v>
      </c>
      <c r="E139" s="132" t="s">
        <v>584</v>
      </c>
      <c r="F139" s="133">
        <v>99</v>
      </c>
      <c r="G139" s="132" t="s">
        <v>604</v>
      </c>
      <c r="H139" s="132">
        <v>120</v>
      </c>
      <c r="I139" s="134">
        <v>120</v>
      </c>
      <c r="J139" s="135" t="s">
        <v>593</v>
      </c>
      <c r="K139" s="136">
        <f t="shared" si="70"/>
        <v>21</v>
      </c>
      <c r="L139" s="137">
        <f t="shared" si="71"/>
        <v>0.21212121212121213</v>
      </c>
      <c r="M139" s="132" t="s">
        <v>575</v>
      </c>
      <c r="N139" s="138">
        <v>41960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17</v>
      </c>
      <c r="B140" s="130">
        <v>41956</v>
      </c>
      <c r="C140" s="130"/>
      <c r="D140" s="131" t="s">
        <v>628</v>
      </c>
      <c r="E140" s="132" t="s">
        <v>584</v>
      </c>
      <c r="F140" s="133">
        <v>22</v>
      </c>
      <c r="G140" s="132" t="s">
        <v>604</v>
      </c>
      <c r="H140" s="132">
        <v>33.549999999999997</v>
      </c>
      <c r="I140" s="134">
        <v>32</v>
      </c>
      <c r="J140" s="135" t="s">
        <v>629</v>
      </c>
      <c r="K140" s="136">
        <f t="shared" si="70"/>
        <v>11.549999999999997</v>
      </c>
      <c r="L140" s="137">
        <f t="shared" si="71"/>
        <v>0.52499999999999991</v>
      </c>
      <c r="M140" s="132" t="s">
        <v>575</v>
      </c>
      <c r="N140" s="138">
        <v>42188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18</v>
      </c>
      <c r="B141" s="130">
        <v>41976</v>
      </c>
      <c r="C141" s="130"/>
      <c r="D141" s="131" t="s">
        <v>630</v>
      </c>
      <c r="E141" s="132" t="s">
        <v>584</v>
      </c>
      <c r="F141" s="133">
        <v>440</v>
      </c>
      <c r="G141" s="132" t="s">
        <v>604</v>
      </c>
      <c r="H141" s="132">
        <v>520</v>
      </c>
      <c r="I141" s="134">
        <v>520</v>
      </c>
      <c r="J141" s="135" t="s">
        <v>631</v>
      </c>
      <c r="K141" s="136">
        <f t="shared" si="70"/>
        <v>80</v>
      </c>
      <c r="L141" s="137">
        <f t="shared" si="71"/>
        <v>0.18181818181818182</v>
      </c>
      <c r="M141" s="132" t="s">
        <v>575</v>
      </c>
      <c r="N141" s="138">
        <v>42208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19</v>
      </c>
      <c r="B142" s="130">
        <v>41976</v>
      </c>
      <c r="C142" s="130"/>
      <c r="D142" s="131" t="s">
        <v>632</v>
      </c>
      <c r="E142" s="132" t="s">
        <v>584</v>
      </c>
      <c r="F142" s="133">
        <v>360</v>
      </c>
      <c r="G142" s="132" t="s">
        <v>604</v>
      </c>
      <c r="H142" s="132">
        <v>427</v>
      </c>
      <c r="I142" s="134">
        <v>425</v>
      </c>
      <c r="J142" s="135" t="s">
        <v>633</v>
      </c>
      <c r="K142" s="136">
        <f t="shared" si="70"/>
        <v>67</v>
      </c>
      <c r="L142" s="137">
        <f t="shared" si="71"/>
        <v>0.18611111111111112</v>
      </c>
      <c r="M142" s="132" t="s">
        <v>575</v>
      </c>
      <c r="N142" s="138">
        <v>42058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20</v>
      </c>
      <c r="B143" s="130">
        <v>42012</v>
      </c>
      <c r="C143" s="130"/>
      <c r="D143" s="131" t="s">
        <v>634</v>
      </c>
      <c r="E143" s="132" t="s">
        <v>584</v>
      </c>
      <c r="F143" s="133">
        <v>360</v>
      </c>
      <c r="G143" s="132" t="s">
        <v>604</v>
      </c>
      <c r="H143" s="132">
        <v>455</v>
      </c>
      <c r="I143" s="134">
        <v>420</v>
      </c>
      <c r="J143" s="135" t="s">
        <v>635</v>
      </c>
      <c r="K143" s="136">
        <f t="shared" si="70"/>
        <v>95</v>
      </c>
      <c r="L143" s="137">
        <f t="shared" si="71"/>
        <v>0.2638888888888889</v>
      </c>
      <c r="M143" s="132" t="s">
        <v>575</v>
      </c>
      <c r="N143" s="138">
        <v>42024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21</v>
      </c>
      <c r="B144" s="130">
        <v>42012</v>
      </c>
      <c r="C144" s="130"/>
      <c r="D144" s="131" t="s">
        <v>636</v>
      </c>
      <c r="E144" s="132" t="s">
        <v>584</v>
      </c>
      <c r="F144" s="133">
        <v>130</v>
      </c>
      <c r="G144" s="132"/>
      <c r="H144" s="132">
        <v>175.5</v>
      </c>
      <c r="I144" s="134">
        <v>165</v>
      </c>
      <c r="J144" s="135" t="s">
        <v>637</v>
      </c>
      <c r="K144" s="136">
        <f t="shared" si="70"/>
        <v>45.5</v>
      </c>
      <c r="L144" s="137">
        <f t="shared" si="71"/>
        <v>0.35</v>
      </c>
      <c r="M144" s="132" t="s">
        <v>575</v>
      </c>
      <c r="N144" s="138">
        <v>43088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22</v>
      </c>
      <c r="B145" s="130">
        <v>42040</v>
      </c>
      <c r="C145" s="130"/>
      <c r="D145" s="131" t="s">
        <v>395</v>
      </c>
      <c r="E145" s="132" t="s">
        <v>573</v>
      </c>
      <c r="F145" s="133">
        <v>98</v>
      </c>
      <c r="G145" s="132"/>
      <c r="H145" s="132">
        <v>120</v>
      </c>
      <c r="I145" s="134">
        <v>120</v>
      </c>
      <c r="J145" s="135" t="s">
        <v>605</v>
      </c>
      <c r="K145" s="136">
        <f t="shared" si="70"/>
        <v>22</v>
      </c>
      <c r="L145" s="137">
        <f t="shared" si="71"/>
        <v>0.22448979591836735</v>
      </c>
      <c r="M145" s="132" t="s">
        <v>575</v>
      </c>
      <c r="N145" s="138">
        <v>42753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23</v>
      </c>
      <c r="B146" s="130">
        <v>42040</v>
      </c>
      <c r="C146" s="130"/>
      <c r="D146" s="131" t="s">
        <v>638</v>
      </c>
      <c r="E146" s="132" t="s">
        <v>573</v>
      </c>
      <c r="F146" s="133">
        <v>196</v>
      </c>
      <c r="G146" s="132"/>
      <c r="H146" s="132">
        <v>262</v>
      </c>
      <c r="I146" s="134">
        <v>255</v>
      </c>
      <c r="J146" s="135" t="s">
        <v>605</v>
      </c>
      <c r="K146" s="136">
        <f t="shared" si="70"/>
        <v>66</v>
      </c>
      <c r="L146" s="137">
        <f t="shared" si="71"/>
        <v>0.33673469387755101</v>
      </c>
      <c r="M146" s="132" t="s">
        <v>575</v>
      </c>
      <c r="N146" s="138">
        <v>42599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24</v>
      </c>
      <c r="B147" s="140">
        <v>42067</v>
      </c>
      <c r="C147" s="140"/>
      <c r="D147" s="141" t="s">
        <v>394</v>
      </c>
      <c r="E147" s="142" t="s">
        <v>573</v>
      </c>
      <c r="F147" s="143">
        <v>235</v>
      </c>
      <c r="G147" s="143"/>
      <c r="H147" s="144">
        <v>77</v>
      </c>
      <c r="I147" s="144" t="s">
        <v>639</v>
      </c>
      <c r="J147" s="145" t="s">
        <v>640</v>
      </c>
      <c r="K147" s="146">
        <f t="shared" si="70"/>
        <v>-158</v>
      </c>
      <c r="L147" s="147">
        <f t="shared" si="71"/>
        <v>-0.67234042553191486</v>
      </c>
      <c r="M147" s="143" t="s">
        <v>585</v>
      </c>
      <c r="N147" s="140">
        <v>43522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25</v>
      </c>
      <c r="B148" s="130">
        <v>42067</v>
      </c>
      <c r="C148" s="130"/>
      <c r="D148" s="131" t="s">
        <v>641</v>
      </c>
      <c r="E148" s="132" t="s">
        <v>573</v>
      </c>
      <c r="F148" s="133">
        <v>185</v>
      </c>
      <c r="G148" s="132"/>
      <c r="H148" s="132">
        <v>224</v>
      </c>
      <c r="I148" s="134" t="s">
        <v>642</v>
      </c>
      <c r="J148" s="135" t="s">
        <v>605</v>
      </c>
      <c r="K148" s="136">
        <f t="shared" si="70"/>
        <v>39</v>
      </c>
      <c r="L148" s="137">
        <f t="shared" si="71"/>
        <v>0.21081081081081082</v>
      </c>
      <c r="M148" s="132" t="s">
        <v>575</v>
      </c>
      <c r="N148" s="138">
        <v>42647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9">
        <v>26</v>
      </c>
      <c r="B149" s="140">
        <v>42090</v>
      </c>
      <c r="C149" s="140"/>
      <c r="D149" s="148" t="s">
        <v>643</v>
      </c>
      <c r="E149" s="143" t="s">
        <v>573</v>
      </c>
      <c r="F149" s="143">
        <v>49.5</v>
      </c>
      <c r="G149" s="144"/>
      <c r="H149" s="144">
        <v>15.85</v>
      </c>
      <c r="I149" s="144">
        <v>67</v>
      </c>
      <c r="J149" s="145" t="s">
        <v>644</v>
      </c>
      <c r="K149" s="144">
        <f t="shared" si="70"/>
        <v>-33.65</v>
      </c>
      <c r="L149" s="149">
        <f t="shared" si="71"/>
        <v>-0.67979797979797973</v>
      </c>
      <c r="M149" s="143" t="s">
        <v>585</v>
      </c>
      <c r="N149" s="150">
        <v>43627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27</v>
      </c>
      <c r="B150" s="130">
        <v>42093</v>
      </c>
      <c r="C150" s="130"/>
      <c r="D150" s="131" t="s">
        <v>645</v>
      </c>
      <c r="E150" s="132" t="s">
        <v>573</v>
      </c>
      <c r="F150" s="133">
        <v>183.5</v>
      </c>
      <c r="G150" s="132"/>
      <c r="H150" s="132">
        <v>219</v>
      </c>
      <c r="I150" s="134">
        <v>218</v>
      </c>
      <c r="J150" s="135" t="s">
        <v>646</v>
      </c>
      <c r="K150" s="136">
        <f t="shared" si="70"/>
        <v>35.5</v>
      </c>
      <c r="L150" s="137">
        <f t="shared" si="71"/>
        <v>0.19346049046321526</v>
      </c>
      <c r="M150" s="132" t="s">
        <v>575</v>
      </c>
      <c r="N150" s="138">
        <v>42103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28</v>
      </c>
      <c r="B151" s="130">
        <v>42114</v>
      </c>
      <c r="C151" s="130"/>
      <c r="D151" s="131" t="s">
        <v>647</v>
      </c>
      <c r="E151" s="132" t="s">
        <v>573</v>
      </c>
      <c r="F151" s="133">
        <f>(227+237)/2</f>
        <v>232</v>
      </c>
      <c r="G151" s="132"/>
      <c r="H151" s="132">
        <v>298</v>
      </c>
      <c r="I151" s="134">
        <v>298</v>
      </c>
      <c r="J151" s="135" t="s">
        <v>605</v>
      </c>
      <c r="K151" s="136">
        <f t="shared" si="70"/>
        <v>66</v>
      </c>
      <c r="L151" s="137">
        <f t="shared" si="71"/>
        <v>0.28448275862068967</v>
      </c>
      <c r="M151" s="132" t="s">
        <v>575</v>
      </c>
      <c r="N151" s="138">
        <v>42823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29</v>
      </c>
      <c r="B152" s="130">
        <v>42128</v>
      </c>
      <c r="C152" s="130"/>
      <c r="D152" s="131" t="s">
        <v>648</v>
      </c>
      <c r="E152" s="132" t="s">
        <v>584</v>
      </c>
      <c r="F152" s="133">
        <v>385</v>
      </c>
      <c r="G152" s="132"/>
      <c r="H152" s="132">
        <f>212.5+331</f>
        <v>543.5</v>
      </c>
      <c r="I152" s="134">
        <v>510</v>
      </c>
      <c r="J152" s="135" t="s">
        <v>649</v>
      </c>
      <c r="K152" s="136">
        <f t="shared" si="70"/>
        <v>158.5</v>
      </c>
      <c r="L152" s="137">
        <f t="shared" si="71"/>
        <v>0.41168831168831171</v>
      </c>
      <c r="M152" s="132" t="s">
        <v>575</v>
      </c>
      <c r="N152" s="138">
        <v>42235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30</v>
      </c>
      <c r="B153" s="130">
        <v>42128</v>
      </c>
      <c r="C153" s="130"/>
      <c r="D153" s="131" t="s">
        <v>650</v>
      </c>
      <c r="E153" s="132" t="s">
        <v>584</v>
      </c>
      <c r="F153" s="133">
        <v>115.5</v>
      </c>
      <c r="G153" s="132"/>
      <c r="H153" s="132">
        <v>146</v>
      </c>
      <c r="I153" s="134">
        <v>142</v>
      </c>
      <c r="J153" s="135" t="s">
        <v>651</v>
      </c>
      <c r="K153" s="136">
        <f t="shared" si="70"/>
        <v>30.5</v>
      </c>
      <c r="L153" s="137">
        <f t="shared" si="71"/>
        <v>0.26406926406926406</v>
      </c>
      <c r="M153" s="132" t="s">
        <v>575</v>
      </c>
      <c r="N153" s="138">
        <v>42202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31</v>
      </c>
      <c r="B154" s="130">
        <v>42151</v>
      </c>
      <c r="C154" s="130"/>
      <c r="D154" s="131" t="s">
        <v>526</v>
      </c>
      <c r="E154" s="132" t="s">
        <v>584</v>
      </c>
      <c r="F154" s="133">
        <v>237.5</v>
      </c>
      <c r="G154" s="132"/>
      <c r="H154" s="132">
        <v>279.5</v>
      </c>
      <c r="I154" s="134">
        <v>278</v>
      </c>
      <c r="J154" s="135" t="s">
        <v>605</v>
      </c>
      <c r="K154" s="136">
        <f t="shared" si="70"/>
        <v>42</v>
      </c>
      <c r="L154" s="137">
        <f t="shared" si="71"/>
        <v>0.17684210526315788</v>
      </c>
      <c r="M154" s="132" t="s">
        <v>575</v>
      </c>
      <c r="N154" s="138">
        <v>42222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32</v>
      </c>
      <c r="B155" s="130">
        <v>42174</v>
      </c>
      <c r="C155" s="130"/>
      <c r="D155" s="131" t="s">
        <v>623</v>
      </c>
      <c r="E155" s="132" t="s">
        <v>573</v>
      </c>
      <c r="F155" s="133">
        <v>340</v>
      </c>
      <c r="G155" s="132"/>
      <c r="H155" s="132">
        <v>448</v>
      </c>
      <c r="I155" s="134">
        <v>448</v>
      </c>
      <c r="J155" s="135" t="s">
        <v>605</v>
      </c>
      <c r="K155" s="136">
        <f t="shared" si="70"/>
        <v>108</v>
      </c>
      <c r="L155" s="137">
        <f t="shared" si="71"/>
        <v>0.31764705882352939</v>
      </c>
      <c r="M155" s="132" t="s">
        <v>575</v>
      </c>
      <c r="N155" s="138">
        <v>43018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33</v>
      </c>
      <c r="B156" s="130">
        <v>42191</v>
      </c>
      <c r="C156" s="130"/>
      <c r="D156" s="131" t="s">
        <v>652</v>
      </c>
      <c r="E156" s="132" t="s">
        <v>573</v>
      </c>
      <c r="F156" s="133">
        <v>390</v>
      </c>
      <c r="G156" s="132"/>
      <c r="H156" s="132">
        <v>460</v>
      </c>
      <c r="I156" s="134">
        <v>460</v>
      </c>
      <c r="J156" s="135" t="s">
        <v>605</v>
      </c>
      <c r="K156" s="136">
        <f t="shared" ref="K156:K176" si="72">H156-F156</f>
        <v>70</v>
      </c>
      <c r="L156" s="137">
        <f t="shared" ref="L156:L176" si="73">K156/F156</f>
        <v>0.17948717948717949</v>
      </c>
      <c r="M156" s="132" t="s">
        <v>575</v>
      </c>
      <c r="N156" s="138">
        <v>42478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34</v>
      </c>
      <c r="B157" s="140">
        <v>42195</v>
      </c>
      <c r="C157" s="140"/>
      <c r="D157" s="141" t="s">
        <v>653</v>
      </c>
      <c r="E157" s="142" t="s">
        <v>573</v>
      </c>
      <c r="F157" s="143">
        <v>122.5</v>
      </c>
      <c r="G157" s="143"/>
      <c r="H157" s="144">
        <v>61</v>
      </c>
      <c r="I157" s="144">
        <v>172</v>
      </c>
      <c r="J157" s="145" t="s">
        <v>654</v>
      </c>
      <c r="K157" s="146">
        <f t="shared" si="72"/>
        <v>-61.5</v>
      </c>
      <c r="L157" s="147">
        <f t="shared" si="73"/>
        <v>-0.50204081632653064</v>
      </c>
      <c r="M157" s="143" t="s">
        <v>585</v>
      </c>
      <c r="N157" s="140">
        <v>43333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35</v>
      </c>
      <c r="B158" s="130">
        <v>42219</v>
      </c>
      <c r="C158" s="130"/>
      <c r="D158" s="131" t="s">
        <v>655</v>
      </c>
      <c r="E158" s="132" t="s">
        <v>573</v>
      </c>
      <c r="F158" s="133">
        <v>297.5</v>
      </c>
      <c r="G158" s="132"/>
      <c r="H158" s="132">
        <v>350</v>
      </c>
      <c r="I158" s="134">
        <v>360</v>
      </c>
      <c r="J158" s="135" t="s">
        <v>656</v>
      </c>
      <c r="K158" s="136">
        <f t="shared" si="72"/>
        <v>52.5</v>
      </c>
      <c r="L158" s="137">
        <f t="shared" si="73"/>
        <v>0.17647058823529413</v>
      </c>
      <c r="M158" s="132" t="s">
        <v>575</v>
      </c>
      <c r="N158" s="138">
        <v>42232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36</v>
      </c>
      <c r="B159" s="130">
        <v>42219</v>
      </c>
      <c r="C159" s="130"/>
      <c r="D159" s="131" t="s">
        <v>657</v>
      </c>
      <c r="E159" s="132" t="s">
        <v>573</v>
      </c>
      <c r="F159" s="133">
        <v>115.5</v>
      </c>
      <c r="G159" s="132"/>
      <c r="H159" s="132">
        <v>149</v>
      </c>
      <c r="I159" s="134">
        <v>140</v>
      </c>
      <c r="J159" s="135" t="s">
        <v>658</v>
      </c>
      <c r="K159" s="136">
        <f t="shared" si="72"/>
        <v>33.5</v>
      </c>
      <c r="L159" s="137">
        <f t="shared" si="73"/>
        <v>0.29004329004329005</v>
      </c>
      <c r="M159" s="132" t="s">
        <v>575</v>
      </c>
      <c r="N159" s="138">
        <v>42740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37</v>
      </c>
      <c r="B160" s="130">
        <v>42251</v>
      </c>
      <c r="C160" s="130"/>
      <c r="D160" s="131" t="s">
        <v>526</v>
      </c>
      <c r="E160" s="132" t="s">
        <v>573</v>
      </c>
      <c r="F160" s="133">
        <v>226</v>
      </c>
      <c r="G160" s="132"/>
      <c r="H160" s="132">
        <v>292</v>
      </c>
      <c r="I160" s="134">
        <v>292</v>
      </c>
      <c r="J160" s="135" t="s">
        <v>659</v>
      </c>
      <c r="K160" s="136">
        <f t="shared" si="72"/>
        <v>66</v>
      </c>
      <c r="L160" s="137">
        <f t="shared" si="73"/>
        <v>0.29203539823008851</v>
      </c>
      <c r="M160" s="132" t="s">
        <v>575</v>
      </c>
      <c r="N160" s="138">
        <v>42286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38</v>
      </c>
      <c r="B161" s="130">
        <v>42254</v>
      </c>
      <c r="C161" s="130"/>
      <c r="D161" s="131" t="s">
        <v>647</v>
      </c>
      <c r="E161" s="132" t="s">
        <v>573</v>
      </c>
      <c r="F161" s="133">
        <v>232.5</v>
      </c>
      <c r="G161" s="132"/>
      <c r="H161" s="132">
        <v>312.5</v>
      </c>
      <c r="I161" s="134">
        <v>310</v>
      </c>
      <c r="J161" s="135" t="s">
        <v>605</v>
      </c>
      <c r="K161" s="136">
        <f t="shared" si="72"/>
        <v>80</v>
      </c>
      <c r="L161" s="137">
        <f t="shared" si="73"/>
        <v>0.34408602150537637</v>
      </c>
      <c r="M161" s="132" t="s">
        <v>575</v>
      </c>
      <c r="N161" s="138">
        <v>42823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39</v>
      </c>
      <c r="B162" s="130">
        <v>42268</v>
      </c>
      <c r="C162" s="130"/>
      <c r="D162" s="131" t="s">
        <v>660</v>
      </c>
      <c r="E162" s="132" t="s">
        <v>573</v>
      </c>
      <c r="F162" s="133">
        <v>196.5</v>
      </c>
      <c r="G162" s="132"/>
      <c r="H162" s="132">
        <v>238</v>
      </c>
      <c r="I162" s="134">
        <v>238</v>
      </c>
      <c r="J162" s="135" t="s">
        <v>659</v>
      </c>
      <c r="K162" s="136">
        <f t="shared" si="72"/>
        <v>41.5</v>
      </c>
      <c r="L162" s="137">
        <f t="shared" si="73"/>
        <v>0.21119592875318066</v>
      </c>
      <c r="M162" s="132" t="s">
        <v>575</v>
      </c>
      <c r="N162" s="138">
        <v>42291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40</v>
      </c>
      <c r="B163" s="130">
        <v>42271</v>
      </c>
      <c r="C163" s="130"/>
      <c r="D163" s="131" t="s">
        <v>603</v>
      </c>
      <c r="E163" s="132" t="s">
        <v>573</v>
      </c>
      <c r="F163" s="133">
        <v>65</v>
      </c>
      <c r="G163" s="132"/>
      <c r="H163" s="132">
        <v>82</v>
      </c>
      <c r="I163" s="134">
        <v>82</v>
      </c>
      <c r="J163" s="135" t="s">
        <v>659</v>
      </c>
      <c r="K163" s="136">
        <f t="shared" si="72"/>
        <v>17</v>
      </c>
      <c r="L163" s="137">
        <f t="shared" si="73"/>
        <v>0.26153846153846155</v>
      </c>
      <c r="M163" s="132" t="s">
        <v>575</v>
      </c>
      <c r="N163" s="138">
        <v>42578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41</v>
      </c>
      <c r="B164" s="130">
        <v>42291</v>
      </c>
      <c r="C164" s="130"/>
      <c r="D164" s="131" t="s">
        <v>661</v>
      </c>
      <c r="E164" s="132" t="s">
        <v>573</v>
      </c>
      <c r="F164" s="133">
        <v>144</v>
      </c>
      <c r="G164" s="132"/>
      <c r="H164" s="132">
        <v>182.5</v>
      </c>
      <c r="I164" s="134">
        <v>181</v>
      </c>
      <c r="J164" s="135" t="s">
        <v>659</v>
      </c>
      <c r="K164" s="136">
        <f t="shared" si="72"/>
        <v>38.5</v>
      </c>
      <c r="L164" s="137">
        <f t="shared" si="73"/>
        <v>0.2673611111111111</v>
      </c>
      <c r="M164" s="132" t="s">
        <v>575</v>
      </c>
      <c r="N164" s="138">
        <v>42817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42</v>
      </c>
      <c r="B165" s="130">
        <v>42291</v>
      </c>
      <c r="C165" s="130"/>
      <c r="D165" s="131" t="s">
        <v>662</v>
      </c>
      <c r="E165" s="132" t="s">
        <v>573</v>
      </c>
      <c r="F165" s="133">
        <v>264</v>
      </c>
      <c r="G165" s="132"/>
      <c r="H165" s="132">
        <v>311</v>
      </c>
      <c r="I165" s="134">
        <v>311</v>
      </c>
      <c r="J165" s="135" t="s">
        <v>659</v>
      </c>
      <c r="K165" s="136">
        <f t="shared" si="72"/>
        <v>47</v>
      </c>
      <c r="L165" s="137">
        <f t="shared" si="73"/>
        <v>0.17803030303030304</v>
      </c>
      <c r="M165" s="132" t="s">
        <v>575</v>
      </c>
      <c r="N165" s="138">
        <v>42604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43</v>
      </c>
      <c r="B166" s="130">
        <v>42318</v>
      </c>
      <c r="C166" s="130"/>
      <c r="D166" s="131" t="s">
        <v>663</v>
      </c>
      <c r="E166" s="132" t="s">
        <v>584</v>
      </c>
      <c r="F166" s="133">
        <v>549.5</v>
      </c>
      <c r="G166" s="132"/>
      <c r="H166" s="132">
        <v>630</v>
      </c>
      <c r="I166" s="134">
        <v>630</v>
      </c>
      <c r="J166" s="135" t="s">
        <v>659</v>
      </c>
      <c r="K166" s="136">
        <f t="shared" si="72"/>
        <v>80.5</v>
      </c>
      <c r="L166" s="137">
        <f t="shared" si="73"/>
        <v>0.1464968152866242</v>
      </c>
      <c r="M166" s="132" t="s">
        <v>575</v>
      </c>
      <c r="N166" s="138">
        <v>42419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44</v>
      </c>
      <c r="B167" s="130">
        <v>42342</v>
      </c>
      <c r="C167" s="130"/>
      <c r="D167" s="131" t="s">
        <v>664</v>
      </c>
      <c r="E167" s="132" t="s">
        <v>573</v>
      </c>
      <c r="F167" s="133">
        <v>1027.5</v>
      </c>
      <c r="G167" s="132"/>
      <c r="H167" s="132">
        <v>1315</v>
      </c>
      <c r="I167" s="134">
        <v>1250</v>
      </c>
      <c r="J167" s="135" t="s">
        <v>659</v>
      </c>
      <c r="K167" s="136">
        <f t="shared" si="72"/>
        <v>287.5</v>
      </c>
      <c r="L167" s="137">
        <f t="shared" si="73"/>
        <v>0.27980535279805352</v>
      </c>
      <c r="M167" s="132" t="s">
        <v>575</v>
      </c>
      <c r="N167" s="138">
        <v>43244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45</v>
      </c>
      <c r="B168" s="130">
        <v>42367</v>
      </c>
      <c r="C168" s="130"/>
      <c r="D168" s="131" t="s">
        <v>665</v>
      </c>
      <c r="E168" s="132" t="s">
        <v>573</v>
      </c>
      <c r="F168" s="133">
        <v>465</v>
      </c>
      <c r="G168" s="132"/>
      <c r="H168" s="132">
        <v>540</v>
      </c>
      <c r="I168" s="134">
        <v>540</v>
      </c>
      <c r="J168" s="135" t="s">
        <v>659</v>
      </c>
      <c r="K168" s="136">
        <f t="shared" si="72"/>
        <v>75</v>
      </c>
      <c r="L168" s="137">
        <f t="shared" si="73"/>
        <v>0.16129032258064516</v>
      </c>
      <c r="M168" s="132" t="s">
        <v>575</v>
      </c>
      <c r="N168" s="138">
        <v>42530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46</v>
      </c>
      <c r="B169" s="130">
        <v>42380</v>
      </c>
      <c r="C169" s="130"/>
      <c r="D169" s="131" t="s">
        <v>395</v>
      </c>
      <c r="E169" s="132" t="s">
        <v>584</v>
      </c>
      <c r="F169" s="133">
        <v>81</v>
      </c>
      <c r="G169" s="132"/>
      <c r="H169" s="132">
        <v>110</v>
      </c>
      <c r="I169" s="134">
        <v>110</v>
      </c>
      <c r="J169" s="135" t="s">
        <v>659</v>
      </c>
      <c r="K169" s="136">
        <f t="shared" si="72"/>
        <v>29</v>
      </c>
      <c r="L169" s="137">
        <f t="shared" si="73"/>
        <v>0.35802469135802467</v>
      </c>
      <c r="M169" s="132" t="s">
        <v>575</v>
      </c>
      <c r="N169" s="138">
        <v>42745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47</v>
      </c>
      <c r="B170" s="130">
        <v>42382</v>
      </c>
      <c r="C170" s="130"/>
      <c r="D170" s="131" t="s">
        <v>666</v>
      </c>
      <c r="E170" s="132" t="s">
        <v>584</v>
      </c>
      <c r="F170" s="133">
        <v>417.5</v>
      </c>
      <c r="G170" s="132"/>
      <c r="H170" s="132">
        <v>547</v>
      </c>
      <c r="I170" s="134">
        <v>535</v>
      </c>
      <c r="J170" s="135" t="s">
        <v>659</v>
      </c>
      <c r="K170" s="136">
        <f t="shared" si="72"/>
        <v>129.5</v>
      </c>
      <c r="L170" s="137">
        <f t="shared" si="73"/>
        <v>0.31017964071856285</v>
      </c>
      <c r="M170" s="132" t="s">
        <v>575</v>
      </c>
      <c r="N170" s="138">
        <v>42578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48</v>
      </c>
      <c r="B171" s="130">
        <v>42408</v>
      </c>
      <c r="C171" s="130"/>
      <c r="D171" s="131" t="s">
        <v>667</v>
      </c>
      <c r="E171" s="132" t="s">
        <v>573</v>
      </c>
      <c r="F171" s="133">
        <v>650</v>
      </c>
      <c r="G171" s="132"/>
      <c r="H171" s="132">
        <v>800</v>
      </c>
      <c r="I171" s="134">
        <v>800</v>
      </c>
      <c r="J171" s="135" t="s">
        <v>659</v>
      </c>
      <c r="K171" s="136">
        <f t="shared" si="72"/>
        <v>150</v>
      </c>
      <c r="L171" s="137">
        <f t="shared" si="73"/>
        <v>0.23076923076923078</v>
      </c>
      <c r="M171" s="132" t="s">
        <v>575</v>
      </c>
      <c r="N171" s="138">
        <v>43154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49</v>
      </c>
      <c r="B172" s="130">
        <v>42433</v>
      </c>
      <c r="C172" s="130"/>
      <c r="D172" s="131" t="s">
        <v>234</v>
      </c>
      <c r="E172" s="132" t="s">
        <v>573</v>
      </c>
      <c r="F172" s="133">
        <v>437.5</v>
      </c>
      <c r="G172" s="132"/>
      <c r="H172" s="132">
        <v>504.5</v>
      </c>
      <c r="I172" s="134">
        <v>522</v>
      </c>
      <c r="J172" s="135" t="s">
        <v>668</v>
      </c>
      <c r="K172" s="136">
        <f t="shared" si="72"/>
        <v>67</v>
      </c>
      <c r="L172" s="137">
        <f t="shared" si="73"/>
        <v>0.15314285714285714</v>
      </c>
      <c r="M172" s="132" t="s">
        <v>575</v>
      </c>
      <c r="N172" s="138">
        <v>42480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50</v>
      </c>
      <c r="B173" s="130">
        <v>42438</v>
      </c>
      <c r="C173" s="130"/>
      <c r="D173" s="131" t="s">
        <v>669</v>
      </c>
      <c r="E173" s="132" t="s">
        <v>573</v>
      </c>
      <c r="F173" s="133">
        <v>189.5</v>
      </c>
      <c r="G173" s="132"/>
      <c r="H173" s="132">
        <v>218</v>
      </c>
      <c r="I173" s="134">
        <v>218</v>
      </c>
      <c r="J173" s="135" t="s">
        <v>659</v>
      </c>
      <c r="K173" s="136">
        <f t="shared" si="72"/>
        <v>28.5</v>
      </c>
      <c r="L173" s="137">
        <f t="shared" si="73"/>
        <v>0.15039577836411611</v>
      </c>
      <c r="M173" s="132" t="s">
        <v>575</v>
      </c>
      <c r="N173" s="138">
        <v>43034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51</v>
      </c>
      <c r="B174" s="140">
        <v>42471</v>
      </c>
      <c r="C174" s="140"/>
      <c r="D174" s="148" t="s">
        <v>670</v>
      </c>
      <c r="E174" s="143" t="s">
        <v>573</v>
      </c>
      <c r="F174" s="143">
        <v>36.5</v>
      </c>
      <c r="G174" s="144"/>
      <c r="H174" s="144">
        <v>15.85</v>
      </c>
      <c r="I174" s="144">
        <v>60</v>
      </c>
      <c r="J174" s="145" t="s">
        <v>671</v>
      </c>
      <c r="K174" s="146">
        <f t="shared" si="72"/>
        <v>-20.65</v>
      </c>
      <c r="L174" s="147">
        <f t="shared" si="73"/>
        <v>-0.5657534246575342</v>
      </c>
      <c r="M174" s="143" t="s">
        <v>585</v>
      </c>
      <c r="N174" s="151">
        <v>43627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52</v>
      </c>
      <c r="B175" s="130">
        <v>42472</v>
      </c>
      <c r="C175" s="130"/>
      <c r="D175" s="131" t="s">
        <v>672</v>
      </c>
      <c r="E175" s="132" t="s">
        <v>573</v>
      </c>
      <c r="F175" s="133">
        <v>93</v>
      </c>
      <c r="G175" s="132"/>
      <c r="H175" s="132">
        <v>149</v>
      </c>
      <c r="I175" s="134">
        <v>140</v>
      </c>
      <c r="J175" s="135" t="s">
        <v>673</v>
      </c>
      <c r="K175" s="136">
        <f t="shared" si="72"/>
        <v>56</v>
      </c>
      <c r="L175" s="137">
        <f t="shared" si="73"/>
        <v>0.60215053763440862</v>
      </c>
      <c r="M175" s="132" t="s">
        <v>575</v>
      </c>
      <c r="N175" s="138">
        <v>42740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53</v>
      </c>
      <c r="B176" s="130">
        <v>42472</v>
      </c>
      <c r="C176" s="130"/>
      <c r="D176" s="131" t="s">
        <v>674</v>
      </c>
      <c r="E176" s="132" t="s">
        <v>573</v>
      </c>
      <c r="F176" s="133">
        <v>130</v>
      </c>
      <c r="G176" s="132"/>
      <c r="H176" s="132">
        <v>150</v>
      </c>
      <c r="I176" s="134" t="s">
        <v>675</v>
      </c>
      <c r="J176" s="135" t="s">
        <v>659</v>
      </c>
      <c r="K176" s="136">
        <f t="shared" si="72"/>
        <v>20</v>
      </c>
      <c r="L176" s="137">
        <f t="shared" si="73"/>
        <v>0.15384615384615385</v>
      </c>
      <c r="M176" s="132" t="s">
        <v>575</v>
      </c>
      <c r="N176" s="138">
        <v>42564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54</v>
      </c>
      <c r="B177" s="130">
        <v>42473</v>
      </c>
      <c r="C177" s="130"/>
      <c r="D177" s="131" t="s">
        <v>676</v>
      </c>
      <c r="E177" s="132" t="s">
        <v>573</v>
      </c>
      <c r="F177" s="133">
        <v>196</v>
      </c>
      <c r="G177" s="132"/>
      <c r="H177" s="132">
        <v>299</v>
      </c>
      <c r="I177" s="134">
        <v>299</v>
      </c>
      <c r="J177" s="135" t="s">
        <v>659</v>
      </c>
      <c r="K177" s="136">
        <v>103</v>
      </c>
      <c r="L177" s="137">
        <v>0.52551020408163296</v>
      </c>
      <c r="M177" s="132" t="s">
        <v>575</v>
      </c>
      <c r="N177" s="138">
        <v>42620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55</v>
      </c>
      <c r="B178" s="130">
        <v>42473</v>
      </c>
      <c r="C178" s="130"/>
      <c r="D178" s="131" t="s">
        <v>677</v>
      </c>
      <c r="E178" s="132" t="s">
        <v>573</v>
      </c>
      <c r="F178" s="133">
        <v>88</v>
      </c>
      <c r="G178" s="132"/>
      <c r="H178" s="132">
        <v>103</v>
      </c>
      <c r="I178" s="134">
        <v>103</v>
      </c>
      <c r="J178" s="135" t="s">
        <v>659</v>
      </c>
      <c r="K178" s="136">
        <v>15</v>
      </c>
      <c r="L178" s="137">
        <v>0.170454545454545</v>
      </c>
      <c r="M178" s="132" t="s">
        <v>575</v>
      </c>
      <c r="N178" s="138">
        <v>42530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56</v>
      </c>
      <c r="B179" s="130">
        <v>42492</v>
      </c>
      <c r="C179" s="130"/>
      <c r="D179" s="131" t="s">
        <v>678</v>
      </c>
      <c r="E179" s="132" t="s">
        <v>573</v>
      </c>
      <c r="F179" s="133">
        <v>127.5</v>
      </c>
      <c r="G179" s="132"/>
      <c r="H179" s="132">
        <v>148</v>
      </c>
      <c r="I179" s="134" t="s">
        <v>679</v>
      </c>
      <c r="J179" s="135" t="s">
        <v>659</v>
      </c>
      <c r="K179" s="136">
        <f>H179-F179</f>
        <v>20.5</v>
      </c>
      <c r="L179" s="137">
        <f>K179/F179</f>
        <v>0.16078431372549021</v>
      </c>
      <c r="M179" s="132" t="s">
        <v>575</v>
      </c>
      <c r="N179" s="138">
        <v>42564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57</v>
      </c>
      <c r="B180" s="130">
        <v>42493</v>
      </c>
      <c r="C180" s="130"/>
      <c r="D180" s="131" t="s">
        <v>680</v>
      </c>
      <c r="E180" s="132" t="s">
        <v>573</v>
      </c>
      <c r="F180" s="133">
        <v>675</v>
      </c>
      <c r="G180" s="132"/>
      <c r="H180" s="132">
        <v>815</v>
      </c>
      <c r="I180" s="134" t="s">
        <v>681</v>
      </c>
      <c r="J180" s="135" t="s">
        <v>659</v>
      </c>
      <c r="K180" s="136">
        <f>H180-F180</f>
        <v>140</v>
      </c>
      <c r="L180" s="137">
        <f>K180/F180</f>
        <v>0.2074074074074074</v>
      </c>
      <c r="M180" s="132" t="s">
        <v>575</v>
      </c>
      <c r="N180" s="138">
        <v>43154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58</v>
      </c>
      <c r="B181" s="140">
        <v>42522</v>
      </c>
      <c r="C181" s="140"/>
      <c r="D181" s="141" t="s">
        <v>682</v>
      </c>
      <c r="E181" s="142" t="s">
        <v>573</v>
      </c>
      <c r="F181" s="143">
        <v>500</v>
      </c>
      <c r="G181" s="143"/>
      <c r="H181" s="144">
        <v>232.5</v>
      </c>
      <c r="I181" s="144" t="s">
        <v>683</v>
      </c>
      <c r="J181" s="145" t="s">
        <v>684</v>
      </c>
      <c r="K181" s="146">
        <f>H181-F181</f>
        <v>-267.5</v>
      </c>
      <c r="L181" s="147">
        <f>K181/F181</f>
        <v>-0.53500000000000003</v>
      </c>
      <c r="M181" s="143" t="s">
        <v>585</v>
      </c>
      <c r="N181" s="140">
        <v>43735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59</v>
      </c>
      <c r="B182" s="130">
        <v>42527</v>
      </c>
      <c r="C182" s="130"/>
      <c r="D182" s="131" t="s">
        <v>528</v>
      </c>
      <c r="E182" s="132" t="s">
        <v>573</v>
      </c>
      <c r="F182" s="133">
        <v>110</v>
      </c>
      <c r="G182" s="132"/>
      <c r="H182" s="132">
        <v>126.5</v>
      </c>
      <c r="I182" s="134">
        <v>125</v>
      </c>
      <c r="J182" s="135" t="s">
        <v>611</v>
      </c>
      <c r="K182" s="136">
        <f>H182-F182</f>
        <v>16.5</v>
      </c>
      <c r="L182" s="137">
        <f>K182/F182</f>
        <v>0.15</v>
      </c>
      <c r="M182" s="132" t="s">
        <v>575</v>
      </c>
      <c r="N182" s="138">
        <v>42552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60</v>
      </c>
      <c r="B183" s="130">
        <v>42538</v>
      </c>
      <c r="C183" s="130"/>
      <c r="D183" s="131" t="s">
        <v>685</v>
      </c>
      <c r="E183" s="132" t="s">
        <v>573</v>
      </c>
      <c r="F183" s="133">
        <v>44</v>
      </c>
      <c r="G183" s="132"/>
      <c r="H183" s="132">
        <v>69.5</v>
      </c>
      <c r="I183" s="134">
        <v>69.5</v>
      </c>
      <c r="J183" s="135" t="s">
        <v>686</v>
      </c>
      <c r="K183" s="136">
        <f>H183-F183</f>
        <v>25.5</v>
      </c>
      <c r="L183" s="137">
        <f>K183/F183</f>
        <v>0.57954545454545459</v>
      </c>
      <c r="M183" s="132" t="s">
        <v>575</v>
      </c>
      <c r="N183" s="138">
        <v>42977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61</v>
      </c>
      <c r="B184" s="130">
        <v>42549</v>
      </c>
      <c r="C184" s="130"/>
      <c r="D184" s="131" t="s">
        <v>687</v>
      </c>
      <c r="E184" s="132" t="s">
        <v>573</v>
      </c>
      <c r="F184" s="133">
        <v>262.5</v>
      </c>
      <c r="G184" s="132"/>
      <c r="H184" s="132">
        <v>340</v>
      </c>
      <c r="I184" s="134">
        <v>333</v>
      </c>
      <c r="J184" s="135" t="s">
        <v>688</v>
      </c>
      <c r="K184" s="136">
        <v>77.5</v>
      </c>
      <c r="L184" s="137">
        <v>0.29523809523809502</v>
      </c>
      <c r="M184" s="132" t="s">
        <v>575</v>
      </c>
      <c r="N184" s="138">
        <v>43017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62</v>
      </c>
      <c r="B185" s="130">
        <v>42549</v>
      </c>
      <c r="C185" s="130"/>
      <c r="D185" s="131" t="s">
        <v>689</v>
      </c>
      <c r="E185" s="132" t="s">
        <v>573</v>
      </c>
      <c r="F185" s="133">
        <v>840</v>
      </c>
      <c r="G185" s="132"/>
      <c r="H185" s="132">
        <v>1230</v>
      </c>
      <c r="I185" s="134">
        <v>1230</v>
      </c>
      <c r="J185" s="135" t="s">
        <v>659</v>
      </c>
      <c r="K185" s="136">
        <v>390</v>
      </c>
      <c r="L185" s="137">
        <v>0.46428571428571402</v>
      </c>
      <c r="M185" s="132" t="s">
        <v>575</v>
      </c>
      <c r="N185" s="138">
        <v>42649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2">
        <v>63</v>
      </c>
      <c r="B186" s="153">
        <v>42556</v>
      </c>
      <c r="C186" s="153"/>
      <c r="D186" s="154" t="s">
        <v>690</v>
      </c>
      <c r="E186" s="155" t="s">
        <v>573</v>
      </c>
      <c r="F186" s="155">
        <v>395</v>
      </c>
      <c r="G186" s="156"/>
      <c r="H186" s="156">
        <f>(468.5+342.5)/2</f>
        <v>405.5</v>
      </c>
      <c r="I186" s="156">
        <v>510</v>
      </c>
      <c r="J186" s="157" t="s">
        <v>691</v>
      </c>
      <c r="K186" s="158">
        <f t="shared" ref="K186:K192" si="74">H186-F186</f>
        <v>10.5</v>
      </c>
      <c r="L186" s="159">
        <f t="shared" ref="L186:L192" si="75">K186/F186</f>
        <v>2.6582278481012658E-2</v>
      </c>
      <c r="M186" s="155" t="s">
        <v>592</v>
      </c>
      <c r="N186" s="153">
        <v>43606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64</v>
      </c>
      <c r="B187" s="140">
        <v>42584</v>
      </c>
      <c r="C187" s="140"/>
      <c r="D187" s="141" t="s">
        <v>692</v>
      </c>
      <c r="E187" s="142" t="s">
        <v>584</v>
      </c>
      <c r="F187" s="143">
        <f>169.5-12.8</f>
        <v>156.69999999999999</v>
      </c>
      <c r="G187" s="143"/>
      <c r="H187" s="144">
        <v>77</v>
      </c>
      <c r="I187" s="144" t="s">
        <v>693</v>
      </c>
      <c r="J187" s="145" t="s">
        <v>694</v>
      </c>
      <c r="K187" s="146">
        <f t="shared" si="74"/>
        <v>-79.699999999999989</v>
      </c>
      <c r="L187" s="147">
        <f t="shared" si="75"/>
        <v>-0.50861518825781749</v>
      </c>
      <c r="M187" s="143" t="s">
        <v>585</v>
      </c>
      <c r="N187" s="140">
        <v>43522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39">
        <v>65</v>
      </c>
      <c r="B188" s="140">
        <v>42586</v>
      </c>
      <c r="C188" s="140"/>
      <c r="D188" s="141" t="s">
        <v>695</v>
      </c>
      <c r="E188" s="142" t="s">
        <v>573</v>
      </c>
      <c r="F188" s="143">
        <v>400</v>
      </c>
      <c r="G188" s="143"/>
      <c r="H188" s="144">
        <v>305</v>
      </c>
      <c r="I188" s="144">
        <v>475</v>
      </c>
      <c r="J188" s="145" t="s">
        <v>696</v>
      </c>
      <c r="K188" s="146">
        <f t="shared" si="74"/>
        <v>-95</v>
      </c>
      <c r="L188" s="147">
        <f t="shared" si="75"/>
        <v>-0.23749999999999999</v>
      </c>
      <c r="M188" s="143" t="s">
        <v>585</v>
      </c>
      <c r="N188" s="140">
        <v>43606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66</v>
      </c>
      <c r="B189" s="130">
        <v>42593</v>
      </c>
      <c r="C189" s="130"/>
      <c r="D189" s="131" t="s">
        <v>697</v>
      </c>
      <c r="E189" s="132" t="s">
        <v>573</v>
      </c>
      <c r="F189" s="133">
        <v>86.5</v>
      </c>
      <c r="G189" s="132"/>
      <c r="H189" s="132">
        <v>130</v>
      </c>
      <c r="I189" s="134">
        <v>130</v>
      </c>
      <c r="J189" s="135" t="s">
        <v>698</v>
      </c>
      <c r="K189" s="136">
        <f t="shared" si="74"/>
        <v>43.5</v>
      </c>
      <c r="L189" s="137">
        <f t="shared" si="75"/>
        <v>0.50289017341040465</v>
      </c>
      <c r="M189" s="132" t="s">
        <v>575</v>
      </c>
      <c r="N189" s="138">
        <v>43091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39">
        <v>67</v>
      </c>
      <c r="B190" s="140">
        <v>42600</v>
      </c>
      <c r="C190" s="140"/>
      <c r="D190" s="141" t="s">
        <v>120</v>
      </c>
      <c r="E190" s="142" t="s">
        <v>573</v>
      </c>
      <c r="F190" s="143">
        <v>133.5</v>
      </c>
      <c r="G190" s="143"/>
      <c r="H190" s="144">
        <v>126.5</v>
      </c>
      <c r="I190" s="144">
        <v>178</v>
      </c>
      <c r="J190" s="145" t="s">
        <v>699</v>
      </c>
      <c r="K190" s="146">
        <f t="shared" si="74"/>
        <v>-7</v>
      </c>
      <c r="L190" s="147">
        <f t="shared" si="75"/>
        <v>-5.2434456928838954E-2</v>
      </c>
      <c r="M190" s="143" t="s">
        <v>585</v>
      </c>
      <c r="N190" s="140">
        <v>42615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68</v>
      </c>
      <c r="B191" s="130">
        <v>42613</v>
      </c>
      <c r="C191" s="130"/>
      <c r="D191" s="131" t="s">
        <v>700</v>
      </c>
      <c r="E191" s="132" t="s">
        <v>573</v>
      </c>
      <c r="F191" s="133">
        <v>560</v>
      </c>
      <c r="G191" s="132"/>
      <c r="H191" s="132">
        <v>725</v>
      </c>
      <c r="I191" s="134">
        <v>725</v>
      </c>
      <c r="J191" s="135" t="s">
        <v>605</v>
      </c>
      <c r="K191" s="136">
        <f t="shared" si="74"/>
        <v>165</v>
      </c>
      <c r="L191" s="137">
        <f t="shared" si="75"/>
        <v>0.29464285714285715</v>
      </c>
      <c r="M191" s="132" t="s">
        <v>575</v>
      </c>
      <c r="N191" s="138">
        <v>42456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69</v>
      </c>
      <c r="B192" s="130">
        <v>42614</v>
      </c>
      <c r="C192" s="130"/>
      <c r="D192" s="131" t="s">
        <v>701</v>
      </c>
      <c r="E192" s="132" t="s">
        <v>573</v>
      </c>
      <c r="F192" s="133">
        <v>160.5</v>
      </c>
      <c r="G192" s="132"/>
      <c r="H192" s="132">
        <v>210</v>
      </c>
      <c r="I192" s="134">
        <v>210</v>
      </c>
      <c r="J192" s="135" t="s">
        <v>605</v>
      </c>
      <c r="K192" s="136">
        <f t="shared" si="74"/>
        <v>49.5</v>
      </c>
      <c r="L192" s="137">
        <f t="shared" si="75"/>
        <v>0.30841121495327101</v>
      </c>
      <c r="M192" s="132" t="s">
        <v>575</v>
      </c>
      <c r="N192" s="138">
        <v>42871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70</v>
      </c>
      <c r="B193" s="130">
        <v>42646</v>
      </c>
      <c r="C193" s="130"/>
      <c r="D193" s="131" t="s">
        <v>405</v>
      </c>
      <c r="E193" s="132" t="s">
        <v>573</v>
      </c>
      <c r="F193" s="133">
        <v>430</v>
      </c>
      <c r="G193" s="132"/>
      <c r="H193" s="132">
        <v>596</v>
      </c>
      <c r="I193" s="134">
        <v>575</v>
      </c>
      <c r="J193" s="135" t="s">
        <v>702</v>
      </c>
      <c r="K193" s="136">
        <v>166</v>
      </c>
      <c r="L193" s="137">
        <v>0.38604651162790699</v>
      </c>
      <c r="M193" s="132" t="s">
        <v>575</v>
      </c>
      <c r="N193" s="138">
        <v>42769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71</v>
      </c>
      <c r="B194" s="130">
        <v>42657</v>
      </c>
      <c r="C194" s="130"/>
      <c r="D194" s="131" t="s">
        <v>703</v>
      </c>
      <c r="E194" s="132" t="s">
        <v>573</v>
      </c>
      <c r="F194" s="133">
        <v>280</v>
      </c>
      <c r="G194" s="132"/>
      <c r="H194" s="132">
        <v>345</v>
      </c>
      <c r="I194" s="134">
        <v>345</v>
      </c>
      <c r="J194" s="135" t="s">
        <v>605</v>
      </c>
      <c r="K194" s="136">
        <f t="shared" ref="K194:K199" si="76">H194-F194</f>
        <v>65</v>
      </c>
      <c r="L194" s="137">
        <f>K194/F194</f>
        <v>0.23214285714285715</v>
      </c>
      <c r="M194" s="132" t="s">
        <v>575</v>
      </c>
      <c r="N194" s="138">
        <v>42814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72</v>
      </c>
      <c r="B195" s="130">
        <v>42657</v>
      </c>
      <c r="C195" s="130"/>
      <c r="D195" s="131" t="s">
        <v>704</v>
      </c>
      <c r="E195" s="132" t="s">
        <v>573</v>
      </c>
      <c r="F195" s="133">
        <v>245</v>
      </c>
      <c r="G195" s="132"/>
      <c r="H195" s="132">
        <v>325.5</v>
      </c>
      <c r="I195" s="134">
        <v>330</v>
      </c>
      <c r="J195" s="135" t="s">
        <v>705</v>
      </c>
      <c r="K195" s="136">
        <f t="shared" si="76"/>
        <v>80.5</v>
      </c>
      <c r="L195" s="137">
        <f>K195/F195</f>
        <v>0.32857142857142857</v>
      </c>
      <c r="M195" s="132" t="s">
        <v>575</v>
      </c>
      <c r="N195" s="138">
        <v>42769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73</v>
      </c>
      <c r="B196" s="130">
        <v>42660</v>
      </c>
      <c r="C196" s="130"/>
      <c r="D196" s="131" t="s">
        <v>706</v>
      </c>
      <c r="E196" s="132" t="s">
        <v>573</v>
      </c>
      <c r="F196" s="133">
        <v>125</v>
      </c>
      <c r="G196" s="132"/>
      <c r="H196" s="132">
        <v>160</v>
      </c>
      <c r="I196" s="134">
        <v>160</v>
      </c>
      <c r="J196" s="135" t="s">
        <v>659</v>
      </c>
      <c r="K196" s="136">
        <f t="shared" si="76"/>
        <v>35</v>
      </c>
      <c r="L196" s="137">
        <v>0.28000000000000003</v>
      </c>
      <c r="M196" s="132" t="s">
        <v>575</v>
      </c>
      <c r="N196" s="138">
        <v>42803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74</v>
      </c>
      <c r="B197" s="130">
        <v>42660</v>
      </c>
      <c r="C197" s="130"/>
      <c r="D197" s="131" t="s">
        <v>707</v>
      </c>
      <c r="E197" s="132" t="s">
        <v>573</v>
      </c>
      <c r="F197" s="133">
        <v>114</v>
      </c>
      <c r="G197" s="132"/>
      <c r="H197" s="132">
        <v>145</v>
      </c>
      <c r="I197" s="134">
        <v>145</v>
      </c>
      <c r="J197" s="135" t="s">
        <v>659</v>
      </c>
      <c r="K197" s="136">
        <f t="shared" si="76"/>
        <v>31</v>
      </c>
      <c r="L197" s="137">
        <f>K197/F197</f>
        <v>0.27192982456140352</v>
      </c>
      <c r="M197" s="132" t="s">
        <v>575</v>
      </c>
      <c r="N197" s="138">
        <v>42859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75</v>
      </c>
      <c r="B198" s="130">
        <v>42660</v>
      </c>
      <c r="C198" s="130"/>
      <c r="D198" s="131" t="s">
        <v>708</v>
      </c>
      <c r="E198" s="132" t="s">
        <v>573</v>
      </c>
      <c r="F198" s="133">
        <v>212</v>
      </c>
      <c r="G198" s="132"/>
      <c r="H198" s="132">
        <v>280</v>
      </c>
      <c r="I198" s="134">
        <v>276</v>
      </c>
      <c r="J198" s="135" t="s">
        <v>709</v>
      </c>
      <c r="K198" s="136">
        <f t="shared" si="76"/>
        <v>68</v>
      </c>
      <c r="L198" s="137">
        <f>K198/F198</f>
        <v>0.32075471698113206</v>
      </c>
      <c r="M198" s="132" t="s">
        <v>575</v>
      </c>
      <c r="N198" s="138">
        <v>42858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76</v>
      </c>
      <c r="B199" s="130">
        <v>42678</v>
      </c>
      <c r="C199" s="130"/>
      <c r="D199" s="131" t="s">
        <v>452</v>
      </c>
      <c r="E199" s="132" t="s">
        <v>573</v>
      </c>
      <c r="F199" s="133">
        <v>155</v>
      </c>
      <c r="G199" s="132"/>
      <c r="H199" s="132">
        <v>210</v>
      </c>
      <c r="I199" s="134">
        <v>210</v>
      </c>
      <c r="J199" s="135" t="s">
        <v>710</v>
      </c>
      <c r="K199" s="136">
        <f t="shared" si="76"/>
        <v>55</v>
      </c>
      <c r="L199" s="137">
        <f>K199/F199</f>
        <v>0.35483870967741937</v>
      </c>
      <c r="M199" s="132" t="s">
        <v>575</v>
      </c>
      <c r="N199" s="138">
        <v>42944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77</v>
      </c>
      <c r="B200" s="140">
        <v>42710</v>
      </c>
      <c r="C200" s="140"/>
      <c r="D200" s="141" t="s">
        <v>711</v>
      </c>
      <c r="E200" s="142" t="s">
        <v>573</v>
      </c>
      <c r="F200" s="143">
        <v>150.5</v>
      </c>
      <c r="G200" s="143"/>
      <c r="H200" s="144">
        <v>72.5</v>
      </c>
      <c r="I200" s="144">
        <v>174</v>
      </c>
      <c r="J200" s="145" t="s">
        <v>712</v>
      </c>
      <c r="K200" s="146">
        <v>-78</v>
      </c>
      <c r="L200" s="147">
        <v>-0.51827242524916906</v>
      </c>
      <c r="M200" s="143" t="s">
        <v>585</v>
      </c>
      <c r="N200" s="140">
        <v>43333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78</v>
      </c>
      <c r="B201" s="130">
        <v>42712</v>
      </c>
      <c r="C201" s="130"/>
      <c r="D201" s="131" t="s">
        <v>713</v>
      </c>
      <c r="E201" s="132" t="s">
        <v>573</v>
      </c>
      <c r="F201" s="133">
        <v>380</v>
      </c>
      <c r="G201" s="132"/>
      <c r="H201" s="132">
        <v>478</v>
      </c>
      <c r="I201" s="134">
        <v>468</v>
      </c>
      <c r="J201" s="135" t="s">
        <v>659</v>
      </c>
      <c r="K201" s="136">
        <f>H201-F201</f>
        <v>98</v>
      </c>
      <c r="L201" s="137">
        <f>K201/F201</f>
        <v>0.25789473684210529</v>
      </c>
      <c r="M201" s="132" t="s">
        <v>575</v>
      </c>
      <c r="N201" s="138">
        <v>43025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79</v>
      </c>
      <c r="B202" s="130">
        <v>42734</v>
      </c>
      <c r="C202" s="130"/>
      <c r="D202" s="131" t="s">
        <v>119</v>
      </c>
      <c r="E202" s="132" t="s">
        <v>573</v>
      </c>
      <c r="F202" s="133">
        <v>305</v>
      </c>
      <c r="G202" s="132"/>
      <c r="H202" s="132">
        <v>375</v>
      </c>
      <c r="I202" s="134">
        <v>375</v>
      </c>
      <c r="J202" s="135" t="s">
        <v>659</v>
      </c>
      <c r="K202" s="136">
        <f>H202-F202</f>
        <v>70</v>
      </c>
      <c r="L202" s="137">
        <f>K202/F202</f>
        <v>0.22950819672131148</v>
      </c>
      <c r="M202" s="132" t="s">
        <v>575</v>
      </c>
      <c r="N202" s="138">
        <v>42768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80</v>
      </c>
      <c r="B203" s="130">
        <v>42739</v>
      </c>
      <c r="C203" s="130"/>
      <c r="D203" s="131" t="s">
        <v>102</v>
      </c>
      <c r="E203" s="132" t="s">
        <v>573</v>
      </c>
      <c r="F203" s="133">
        <v>99.5</v>
      </c>
      <c r="G203" s="132"/>
      <c r="H203" s="132">
        <v>158</v>
      </c>
      <c r="I203" s="134">
        <v>158</v>
      </c>
      <c r="J203" s="135" t="s">
        <v>659</v>
      </c>
      <c r="K203" s="136">
        <f>H203-F203</f>
        <v>58.5</v>
      </c>
      <c r="L203" s="137">
        <f>K203/F203</f>
        <v>0.5879396984924623</v>
      </c>
      <c r="M203" s="132" t="s">
        <v>575</v>
      </c>
      <c r="N203" s="138">
        <v>42898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81</v>
      </c>
      <c r="B204" s="130">
        <v>42739</v>
      </c>
      <c r="C204" s="130"/>
      <c r="D204" s="131" t="s">
        <v>102</v>
      </c>
      <c r="E204" s="132" t="s">
        <v>573</v>
      </c>
      <c r="F204" s="133">
        <v>99.5</v>
      </c>
      <c r="G204" s="132"/>
      <c r="H204" s="132">
        <v>158</v>
      </c>
      <c r="I204" s="134">
        <v>158</v>
      </c>
      <c r="J204" s="135" t="s">
        <v>659</v>
      </c>
      <c r="K204" s="136">
        <v>58.5</v>
      </c>
      <c r="L204" s="137">
        <v>0.58793969849246197</v>
      </c>
      <c r="M204" s="132" t="s">
        <v>575</v>
      </c>
      <c r="N204" s="138">
        <v>42898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82</v>
      </c>
      <c r="B205" s="130">
        <v>42786</v>
      </c>
      <c r="C205" s="130"/>
      <c r="D205" s="131" t="s">
        <v>207</v>
      </c>
      <c r="E205" s="132" t="s">
        <v>573</v>
      </c>
      <c r="F205" s="133">
        <v>140.5</v>
      </c>
      <c r="G205" s="132"/>
      <c r="H205" s="132">
        <v>220</v>
      </c>
      <c r="I205" s="134">
        <v>220</v>
      </c>
      <c r="J205" s="135" t="s">
        <v>659</v>
      </c>
      <c r="K205" s="136">
        <f>H205-F205</f>
        <v>79.5</v>
      </c>
      <c r="L205" s="137">
        <f>K205/F205</f>
        <v>0.5658362989323843</v>
      </c>
      <c r="M205" s="132" t="s">
        <v>575</v>
      </c>
      <c r="N205" s="138">
        <v>42864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83</v>
      </c>
      <c r="B206" s="130">
        <v>42786</v>
      </c>
      <c r="C206" s="130"/>
      <c r="D206" s="131" t="s">
        <v>714</v>
      </c>
      <c r="E206" s="132" t="s">
        <v>573</v>
      </c>
      <c r="F206" s="133">
        <v>202.5</v>
      </c>
      <c r="G206" s="132"/>
      <c r="H206" s="132">
        <v>234</v>
      </c>
      <c r="I206" s="134">
        <v>234</v>
      </c>
      <c r="J206" s="135" t="s">
        <v>659</v>
      </c>
      <c r="K206" s="136">
        <v>31.5</v>
      </c>
      <c r="L206" s="137">
        <v>0.155555555555556</v>
      </c>
      <c r="M206" s="132" t="s">
        <v>575</v>
      </c>
      <c r="N206" s="138">
        <v>42836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84</v>
      </c>
      <c r="B207" s="130">
        <v>42818</v>
      </c>
      <c r="C207" s="130"/>
      <c r="D207" s="131" t="s">
        <v>715</v>
      </c>
      <c r="E207" s="132" t="s">
        <v>573</v>
      </c>
      <c r="F207" s="133">
        <v>300.5</v>
      </c>
      <c r="G207" s="132"/>
      <c r="H207" s="132">
        <v>417.5</v>
      </c>
      <c r="I207" s="134">
        <v>420</v>
      </c>
      <c r="J207" s="135" t="s">
        <v>716</v>
      </c>
      <c r="K207" s="136">
        <f>H207-F207</f>
        <v>117</v>
      </c>
      <c r="L207" s="137">
        <f>K207/F207</f>
        <v>0.38935108153078202</v>
      </c>
      <c r="M207" s="132" t="s">
        <v>575</v>
      </c>
      <c r="N207" s="138">
        <v>43070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85</v>
      </c>
      <c r="B208" s="130">
        <v>42818</v>
      </c>
      <c r="C208" s="130"/>
      <c r="D208" s="131" t="s">
        <v>689</v>
      </c>
      <c r="E208" s="132" t="s">
        <v>573</v>
      </c>
      <c r="F208" s="133">
        <v>850</v>
      </c>
      <c r="G208" s="132"/>
      <c r="H208" s="132">
        <v>1042.5</v>
      </c>
      <c r="I208" s="134">
        <v>1023</v>
      </c>
      <c r="J208" s="135" t="s">
        <v>717</v>
      </c>
      <c r="K208" s="136">
        <v>192.5</v>
      </c>
      <c r="L208" s="137">
        <v>0.22647058823529401</v>
      </c>
      <c r="M208" s="132" t="s">
        <v>575</v>
      </c>
      <c r="N208" s="138">
        <v>42830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86</v>
      </c>
      <c r="B209" s="130">
        <v>42830</v>
      </c>
      <c r="C209" s="130"/>
      <c r="D209" s="131" t="s">
        <v>483</v>
      </c>
      <c r="E209" s="132" t="s">
        <v>573</v>
      </c>
      <c r="F209" s="133">
        <v>785</v>
      </c>
      <c r="G209" s="132"/>
      <c r="H209" s="132">
        <v>930</v>
      </c>
      <c r="I209" s="134">
        <v>920</v>
      </c>
      <c r="J209" s="135" t="s">
        <v>718</v>
      </c>
      <c r="K209" s="136">
        <f>H209-F209</f>
        <v>145</v>
      </c>
      <c r="L209" s="137">
        <f>K209/F209</f>
        <v>0.18471337579617833</v>
      </c>
      <c r="M209" s="132" t="s">
        <v>575</v>
      </c>
      <c r="N209" s="138">
        <v>42976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87</v>
      </c>
      <c r="B210" s="140">
        <v>42831</v>
      </c>
      <c r="C210" s="140"/>
      <c r="D210" s="141" t="s">
        <v>719</v>
      </c>
      <c r="E210" s="142" t="s">
        <v>573</v>
      </c>
      <c r="F210" s="143">
        <v>40</v>
      </c>
      <c r="G210" s="143"/>
      <c r="H210" s="144">
        <v>13.1</v>
      </c>
      <c r="I210" s="144">
        <v>60</v>
      </c>
      <c r="J210" s="145" t="s">
        <v>720</v>
      </c>
      <c r="K210" s="146">
        <v>-26.9</v>
      </c>
      <c r="L210" s="147">
        <v>-0.67249999999999999</v>
      </c>
      <c r="M210" s="143" t="s">
        <v>585</v>
      </c>
      <c r="N210" s="140">
        <v>43138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88</v>
      </c>
      <c r="B211" s="130">
        <v>42837</v>
      </c>
      <c r="C211" s="130"/>
      <c r="D211" s="131" t="s">
        <v>100</v>
      </c>
      <c r="E211" s="132" t="s">
        <v>573</v>
      </c>
      <c r="F211" s="133">
        <v>289.5</v>
      </c>
      <c r="G211" s="132"/>
      <c r="H211" s="132">
        <v>354</v>
      </c>
      <c r="I211" s="134">
        <v>360</v>
      </c>
      <c r="J211" s="135" t="s">
        <v>721</v>
      </c>
      <c r="K211" s="136">
        <f t="shared" ref="K211:K219" si="77">H211-F211</f>
        <v>64.5</v>
      </c>
      <c r="L211" s="137">
        <f t="shared" ref="L211:L219" si="78">K211/F211</f>
        <v>0.22279792746113988</v>
      </c>
      <c r="M211" s="132" t="s">
        <v>575</v>
      </c>
      <c r="N211" s="138">
        <v>43040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89</v>
      </c>
      <c r="B212" s="130">
        <v>42845</v>
      </c>
      <c r="C212" s="130"/>
      <c r="D212" s="131" t="s">
        <v>424</v>
      </c>
      <c r="E212" s="132" t="s">
        <v>573</v>
      </c>
      <c r="F212" s="133">
        <v>700</v>
      </c>
      <c r="G212" s="132"/>
      <c r="H212" s="132">
        <v>840</v>
      </c>
      <c r="I212" s="134">
        <v>840</v>
      </c>
      <c r="J212" s="135" t="s">
        <v>722</v>
      </c>
      <c r="K212" s="136">
        <f t="shared" si="77"/>
        <v>140</v>
      </c>
      <c r="L212" s="137">
        <f t="shared" si="78"/>
        <v>0.2</v>
      </c>
      <c r="M212" s="132" t="s">
        <v>575</v>
      </c>
      <c r="N212" s="138">
        <v>42893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90</v>
      </c>
      <c r="B213" s="130">
        <v>42887</v>
      </c>
      <c r="C213" s="130"/>
      <c r="D213" s="131" t="s">
        <v>723</v>
      </c>
      <c r="E213" s="132" t="s">
        <v>573</v>
      </c>
      <c r="F213" s="133">
        <v>130</v>
      </c>
      <c r="G213" s="132"/>
      <c r="H213" s="132">
        <v>144.25</v>
      </c>
      <c r="I213" s="134">
        <v>170</v>
      </c>
      <c r="J213" s="135" t="s">
        <v>724</v>
      </c>
      <c r="K213" s="136">
        <f t="shared" si="77"/>
        <v>14.25</v>
      </c>
      <c r="L213" s="137">
        <f t="shared" si="78"/>
        <v>0.10961538461538461</v>
      </c>
      <c r="M213" s="132" t="s">
        <v>575</v>
      </c>
      <c r="N213" s="138">
        <v>43675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91</v>
      </c>
      <c r="B214" s="130">
        <v>42901</v>
      </c>
      <c r="C214" s="130"/>
      <c r="D214" s="131" t="s">
        <v>725</v>
      </c>
      <c r="E214" s="132" t="s">
        <v>573</v>
      </c>
      <c r="F214" s="133">
        <v>214.5</v>
      </c>
      <c r="G214" s="132"/>
      <c r="H214" s="132">
        <v>262</v>
      </c>
      <c r="I214" s="134">
        <v>262</v>
      </c>
      <c r="J214" s="135" t="s">
        <v>594</v>
      </c>
      <c r="K214" s="136">
        <f t="shared" si="77"/>
        <v>47.5</v>
      </c>
      <c r="L214" s="137">
        <f t="shared" si="78"/>
        <v>0.22144522144522144</v>
      </c>
      <c r="M214" s="132" t="s">
        <v>575</v>
      </c>
      <c r="N214" s="138">
        <v>42977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92</v>
      </c>
      <c r="B215" s="161">
        <v>42933</v>
      </c>
      <c r="C215" s="161"/>
      <c r="D215" s="162" t="s">
        <v>726</v>
      </c>
      <c r="E215" s="163" t="s">
        <v>573</v>
      </c>
      <c r="F215" s="164">
        <v>370</v>
      </c>
      <c r="G215" s="163"/>
      <c r="H215" s="163">
        <v>447.5</v>
      </c>
      <c r="I215" s="165">
        <v>450</v>
      </c>
      <c r="J215" s="166" t="s">
        <v>659</v>
      </c>
      <c r="K215" s="136">
        <f t="shared" si="77"/>
        <v>77.5</v>
      </c>
      <c r="L215" s="167">
        <f t="shared" si="78"/>
        <v>0.20945945945945946</v>
      </c>
      <c r="M215" s="163" t="s">
        <v>575</v>
      </c>
      <c r="N215" s="168">
        <v>43035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93</v>
      </c>
      <c r="B216" s="161">
        <v>42943</v>
      </c>
      <c r="C216" s="161"/>
      <c r="D216" s="162" t="s">
        <v>205</v>
      </c>
      <c r="E216" s="163" t="s">
        <v>573</v>
      </c>
      <c r="F216" s="164">
        <v>657.5</v>
      </c>
      <c r="G216" s="163"/>
      <c r="H216" s="163">
        <v>825</v>
      </c>
      <c r="I216" s="165">
        <v>820</v>
      </c>
      <c r="J216" s="166" t="s">
        <v>659</v>
      </c>
      <c r="K216" s="136">
        <f t="shared" si="77"/>
        <v>167.5</v>
      </c>
      <c r="L216" s="167">
        <f t="shared" si="78"/>
        <v>0.25475285171102663</v>
      </c>
      <c r="M216" s="163" t="s">
        <v>575</v>
      </c>
      <c r="N216" s="168">
        <v>43090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94</v>
      </c>
      <c r="B217" s="130">
        <v>42964</v>
      </c>
      <c r="C217" s="130"/>
      <c r="D217" s="131" t="s">
        <v>378</v>
      </c>
      <c r="E217" s="132" t="s">
        <v>573</v>
      </c>
      <c r="F217" s="133">
        <v>605</v>
      </c>
      <c r="G217" s="132"/>
      <c r="H217" s="132">
        <v>750</v>
      </c>
      <c r="I217" s="134">
        <v>750</v>
      </c>
      <c r="J217" s="135" t="s">
        <v>718</v>
      </c>
      <c r="K217" s="136">
        <f t="shared" si="77"/>
        <v>145</v>
      </c>
      <c r="L217" s="137">
        <f t="shared" si="78"/>
        <v>0.23966942148760331</v>
      </c>
      <c r="M217" s="132" t="s">
        <v>575</v>
      </c>
      <c r="N217" s="138">
        <v>43027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95</v>
      </c>
      <c r="B218" s="140">
        <v>42979</v>
      </c>
      <c r="C218" s="140"/>
      <c r="D218" s="148" t="s">
        <v>727</v>
      </c>
      <c r="E218" s="143" t="s">
        <v>573</v>
      </c>
      <c r="F218" s="143">
        <v>255</v>
      </c>
      <c r="G218" s="144"/>
      <c r="H218" s="144">
        <v>217.25</v>
      </c>
      <c r="I218" s="144">
        <v>320</v>
      </c>
      <c r="J218" s="145" t="s">
        <v>728</v>
      </c>
      <c r="K218" s="146">
        <f t="shared" si="77"/>
        <v>-37.75</v>
      </c>
      <c r="L218" s="149">
        <f t="shared" si="78"/>
        <v>-0.14803921568627451</v>
      </c>
      <c r="M218" s="143" t="s">
        <v>585</v>
      </c>
      <c r="N218" s="140">
        <v>43661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96</v>
      </c>
      <c r="B219" s="130">
        <v>42997</v>
      </c>
      <c r="C219" s="130"/>
      <c r="D219" s="131" t="s">
        <v>729</v>
      </c>
      <c r="E219" s="132" t="s">
        <v>573</v>
      </c>
      <c r="F219" s="133">
        <v>215</v>
      </c>
      <c r="G219" s="132"/>
      <c r="H219" s="132">
        <v>258</v>
      </c>
      <c r="I219" s="134">
        <v>258</v>
      </c>
      <c r="J219" s="135" t="s">
        <v>659</v>
      </c>
      <c r="K219" s="136">
        <f t="shared" si="77"/>
        <v>43</v>
      </c>
      <c r="L219" s="137">
        <f t="shared" si="78"/>
        <v>0.2</v>
      </c>
      <c r="M219" s="132" t="s">
        <v>575</v>
      </c>
      <c r="N219" s="138">
        <v>43040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97</v>
      </c>
      <c r="B220" s="130">
        <v>42997</v>
      </c>
      <c r="C220" s="130"/>
      <c r="D220" s="131" t="s">
        <v>729</v>
      </c>
      <c r="E220" s="132" t="s">
        <v>573</v>
      </c>
      <c r="F220" s="133">
        <v>215</v>
      </c>
      <c r="G220" s="132"/>
      <c r="H220" s="132">
        <v>258</v>
      </c>
      <c r="I220" s="134">
        <v>258</v>
      </c>
      <c r="J220" s="166" t="s">
        <v>659</v>
      </c>
      <c r="K220" s="136">
        <v>43</v>
      </c>
      <c r="L220" s="137">
        <v>0.2</v>
      </c>
      <c r="M220" s="132" t="s">
        <v>575</v>
      </c>
      <c r="N220" s="138">
        <v>43040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98</v>
      </c>
      <c r="B221" s="161">
        <v>42998</v>
      </c>
      <c r="C221" s="161"/>
      <c r="D221" s="162" t="s">
        <v>730</v>
      </c>
      <c r="E221" s="163" t="s">
        <v>573</v>
      </c>
      <c r="F221" s="133">
        <v>75</v>
      </c>
      <c r="G221" s="163"/>
      <c r="H221" s="163">
        <v>90</v>
      </c>
      <c r="I221" s="165">
        <v>90</v>
      </c>
      <c r="J221" s="135" t="s">
        <v>731</v>
      </c>
      <c r="K221" s="136">
        <f t="shared" ref="K221:K226" si="79">H221-F221</f>
        <v>15</v>
      </c>
      <c r="L221" s="137">
        <f t="shared" ref="L221:L226" si="80">K221/F221</f>
        <v>0.2</v>
      </c>
      <c r="M221" s="132" t="s">
        <v>575</v>
      </c>
      <c r="N221" s="138">
        <v>43019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99</v>
      </c>
      <c r="B222" s="161">
        <v>43011</v>
      </c>
      <c r="C222" s="161"/>
      <c r="D222" s="162" t="s">
        <v>732</v>
      </c>
      <c r="E222" s="163" t="s">
        <v>573</v>
      </c>
      <c r="F222" s="164">
        <v>315</v>
      </c>
      <c r="G222" s="163"/>
      <c r="H222" s="163">
        <v>392</v>
      </c>
      <c r="I222" s="165">
        <v>384</v>
      </c>
      <c r="J222" s="166" t="s">
        <v>733</v>
      </c>
      <c r="K222" s="136">
        <f t="shared" si="79"/>
        <v>77</v>
      </c>
      <c r="L222" s="167">
        <f t="shared" si="80"/>
        <v>0.24444444444444444</v>
      </c>
      <c r="M222" s="163" t="s">
        <v>575</v>
      </c>
      <c r="N222" s="168">
        <v>43017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100</v>
      </c>
      <c r="B223" s="161">
        <v>43013</v>
      </c>
      <c r="C223" s="161"/>
      <c r="D223" s="162" t="s">
        <v>456</v>
      </c>
      <c r="E223" s="163" t="s">
        <v>573</v>
      </c>
      <c r="F223" s="164">
        <v>145</v>
      </c>
      <c r="G223" s="163"/>
      <c r="H223" s="163">
        <v>179</v>
      </c>
      <c r="I223" s="165">
        <v>180</v>
      </c>
      <c r="J223" s="166" t="s">
        <v>734</v>
      </c>
      <c r="K223" s="136">
        <f t="shared" si="79"/>
        <v>34</v>
      </c>
      <c r="L223" s="167">
        <f t="shared" si="80"/>
        <v>0.23448275862068965</v>
      </c>
      <c r="M223" s="163" t="s">
        <v>575</v>
      </c>
      <c r="N223" s="168">
        <v>43025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101</v>
      </c>
      <c r="B224" s="161">
        <v>43014</v>
      </c>
      <c r="C224" s="161"/>
      <c r="D224" s="162" t="s">
        <v>353</v>
      </c>
      <c r="E224" s="163" t="s">
        <v>573</v>
      </c>
      <c r="F224" s="164">
        <v>256</v>
      </c>
      <c r="G224" s="163"/>
      <c r="H224" s="163">
        <v>323</v>
      </c>
      <c r="I224" s="165">
        <v>320</v>
      </c>
      <c r="J224" s="166" t="s">
        <v>659</v>
      </c>
      <c r="K224" s="136">
        <f t="shared" si="79"/>
        <v>67</v>
      </c>
      <c r="L224" s="167">
        <f t="shared" si="80"/>
        <v>0.26171875</v>
      </c>
      <c r="M224" s="163" t="s">
        <v>575</v>
      </c>
      <c r="N224" s="168">
        <v>43067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102</v>
      </c>
      <c r="B225" s="161">
        <v>43017</v>
      </c>
      <c r="C225" s="161"/>
      <c r="D225" s="162" t="s">
        <v>367</v>
      </c>
      <c r="E225" s="163" t="s">
        <v>573</v>
      </c>
      <c r="F225" s="164">
        <v>137.5</v>
      </c>
      <c r="G225" s="163"/>
      <c r="H225" s="163">
        <v>184</v>
      </c>
      <c r="I225" s="165">
        <v>183</v>
      </c>
      <c r="J225" s="166" t="s">
        <v>735</v>
      </c>
      <c r="K225" s="136">
        <f t="shared" si="79"/>
        <v>46.5</v>
      </c>
      <c r="L225" s="167">
        <f t="shared" si="80"/>
        <v>0.33818181818181819</v>
      </c>
      <c r="M225" s="163" t="s">
        <v>575</v>
      </c>
      <c r="N225" s="168">
        <v>43108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103</v>
      </c>
      <c r="B226" s="161">
        <v>43018</v>
      </c>
      <c r="C226" s="161"/>
      <c r="D226" s="162" t="s">
        <v>736</v>
      </c>
      <c r="E226" s="163" t="s">
        <v>573</v>
      </c>
      <c r="F226" s="164">
        <v>125.5</v>
      </c>
      <c r="G226" s="163"/>
      <c r="H226" s="163">
        <v>158</v>
      </c>
      <c r="I226" s="165">
        <v>155</v>
      </c>
      <c r="J226" s="166" t="s">
        <v>737</v>
      </c>
      <c r="K226" s="136">
        <f t="shared" si="79"/>
        <v>32.5</v>
      </c>
      <c r="L226" s="167">
        <f t="shared" si="80"/>
        <v>0.25896414342629481</v>
      </c>
      <c r="M226" s="163" t="s">
        <v>575</v>
      </c>
      <c r="N226" s="168">
        <v>43067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104</v>
      </c>
      <c r="B227" s="161">
        <v>43018</v>
      </c>
      <c r="C227" s="161"/>
      <c r="D227" s="162" t="s">
        <v>738</v>
      </c>
      <c r="E227" s="163" t="s">
        <v>573</v>
      </c>
      <c r="F227" s="164">
        <v>895</v>
      </c>
      <c r="G227" s="163"/>
      <c r="H227" s="163">
        <v>1122.5</v>
      </c>
      <c r="I227" s="165">
        <v>1078</v>
      </c>
      <c r="J227" s="166" t="s">
        <v>739</v>
      </c>
      <c r="K227" s="136">
        <v>227.5</v>
      </c>
      <c r="L227" s="167">
        <v>0.25418994413407803</v>
      </c>
      <c r="M227" s="163" t="s">
        <v>575</v>
      </c>
      <c r="N227" s="168">
        <v>43117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105</v>
      </c>
      <c r="B228" s="161">
        <v>43020</v>
      </c>
      <c r="C228" s="161"/>
      <c r="D228" s="162" t="s">
        <v>362</v>
      </c>
      <c r="E228" s="163" t="s">
        <v>573</v>
      </c>
      <c r="F228" s="164">
        <v>525</v>
      </c>
      <c r="G228" s="163"/>
      <c r="H228" s="163">
        <v>629</v>
      </c>
      <c r="I228" s="165">
        <v>629</v>
      </c>
      <c r="J228" s="166" t="s">
        <v>659</v>
      </c>
      <c r="K228" s="136">
        <v>104</v>
      </c>
      <c r="L228" s="167">
        <v>0.19809523809523799</v>
      </c>
      <c r="M228" s="163" t="s">
        <v>575</v>
      </c>
      <c r="N228" s="168">
        <v>43119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106</v>
      </c>
      <c r="B229" s="161">
        <v>43046</v>
      </c>
      <c r="C229" s="161"/>
      <c r="D229" s="162" t="s">
        <v>400</v>
      </c>
      <c r="E229" s="163" t="s">
        <v>573</v>
      </c>
      <c r="F229" s="164">
        <v>740</v>
      </c>
      <c r="G229" s="163"/>
      <c r="H229" s="163">
        <v>892.5</v>
      </c>
      <c r="I229" s="165">
        <v>900</v>
      </c>
      <c r="J229" s="166" t="s">
        <v>740</v>
      </c>
      <c r="K229" s="136">
        <f>H229-F229</f>
        <v>152.5</v>
      </c>
      <c r="L229" s="167">
        <f>K229/F229</f>
        <v>0.20608108108108109</v>
      </c>
      <c r="M229" s="163" t="s">
        <v>575</v>
      </c>
      <c r="N229" s="168">
        <v>43052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107</v>
      </c>
      <c r="B230" s="130">
        <v>43073</v>
      </c>
      <c r="C230" s="130"/>
      <c r="D230" s="131" t="s">
        <v>741</v>
      </c>
      <c r="E230" s="132" t="s">
        <v>573</v>
      </c>
      <c r="F230" s="133">
        <v>118.5</v>
      </c>
      <c r="G230" s="132"/>
      <c r="H230" s="132">
        <v>143.5</v>
      </c>
      <c r="I230" s="134">
        <v>145</v>
      </c>
      <c r="J230" s="135" t="s">
        <v>742</v>
      </c>
      <c r="K230" s="136">
        <f>H230-F230</f>
        <v>25</v>
      </c>
      <c r="L230" s="137">
        <f>K230/F230</f>
        <v>0.2109704641350211</v>
      </c>
      <c r="M230" s="132" t="s">
        <v>575</v>
      </c>
      <c r="N230" s="138">
        <v>43097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108</v>
      </c>
      <c r="B231" s="140">
        <v>43090</v>
      </c>
      <c r="C231" s="140"/>
      <c r="D231" s="141" t="s">
        <v>429</v>
      </c>
      <c r="E231" s="142" t="s">
        <v>573</v>
      </c>
      <c r="F231" s="143">
        <v>715</v>
      </c>
      <c r="G231" s="143"/>
      <c r="H231" s="144">
        <v>500</v>
      </c>
      <c r="I231" s="144">
        <v>872</v>
      </c>
      <c r="J231" s="145" t="s">
        <v>743</v>
      </c>
      <c r="K231" s="146">
        <f>H231-F231</f>
        <v>-215</v>
      </c>
      <c r="L231" s="147">
        <f>K231/F231</f>
        <v>-0.30069930069930068</v>
      </c>
      <c r="M231" s="143" t="s">
        <v>585</v>
      </c>
      <c r="N231" s="140">
        <v>43670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109</v>
      </c>
      <c r="B232" s="130">
        <v>43098</v>
      </c>
      <c r="C232" s="130"/>
      <c r="D232" s="131" t="s">
        <v>732</v>
      </c>
      <c r="E232" s="132" t="s">
        <v>573</v>
      </c>
      <c r="F232" s="133">
        <v>435</v>
      </c>
      <c r="G232" s="132"/>
      <c r="H232" s="132">
        <v>542.5</v>
      </c>
      <c r="I232" s="134">
        <v>539</v>
      </c>
      <c r="J232" s="135" t="s">
        <v>659</v>
      </c>
      <c r="K232" s="136">
        <v>107.5</v>
      </c>
      <c r="L232" s="137">
        <v>0.247126436781609</v>
      </c>
      <c r="M232" s="132" t="s">
        <v>575</v>
      </c>
      <c r="N232" s="138">
        <v>43206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110</v>
      </c>
      <c r="B233" s="130">
        <v>43098</v>
      </c>
      <c r="C233" s="130"/>
      <c r="D233" s="131" t="s">
        <v>544</v>
      </c>
      <c r="E233" s="132" t="s">
        <v>573</v>
      </c>
      <c r="F233" s="133">
        <v>885</v>
      </c>
      <c r="G233" s="132"/>
      <c r="H233" s="132">
        <v>1090</v>
      </c>
      <c r="I233" s="134">
        <v>1084</v>
      </c>
      <c r="J233" s="135" t="s">
        <v>659</v>
      </c>
      <c r="K233" s="136">
        <v>205</v>
      </c>
      <c r="L233" s="137">
        <v>0.23163841807909599</v>
      </c>
      <c r="M233" s="132" t="s">
        <v>575</v>
      </c>
      <c r="N233" s="138">
        <v>43213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111</v>
      </c>
      <c r="B234" s="170">
        <v>43192</v>
      </c>
      <c r="C234" s="170"/>
      <c r="D234" s="148" t="s">
        <v>744</v>
      </c>
      <c r="E234" s="143" t="s">
        <v>573</v>
      </c>
      <c r="F234" s="171">
        <v>478.5</v>
      </c>
      <c r="G234" s="143"/>
      <c r="H234" s="143">
        <v>442</v>
      </c>
      <c r="I234" s="144">
        <v>613</v>
      </c>
      <c r="J234" s="145" t="s">
        <v>745</v>
      </c>
      <c r="K234" s="146">
        <f>H234-F234</f>
        <v>-36.5</v>
      </c>
      <c r="L234" s="147">
        <f>K234/F234</f>
        <v>-7.6280041797283177E-2</v>
      </c>
      <c r="M234" s="143" t="s">
        <v>585</v>
      </c>
      <c r="N234" s="140">
        <v>43762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39">
        <v>112</v>
      </c>
      <c r="B235" s="140">
        <v>43194</v>
      </c>
      <c r="C235" s="140"/>
      <c r="D235" s="141" t="s">
        <v>746</v>
      </c>
      <c r="E235" s="142" t="s">
        <v>573</v>
      </c>
      <c r="F235" s="143">
        <f>141.5-7.3</f>
        <v>134.19999999999999</v>
      </c>
      <c r="G235" s="143"/>
      <c r="H235" s="144">
        <v>77</v>
      </c>
      <c r="I235" s="144">
        <v>180</v>
      </c>
      <c r="J235" s="145" t="s">
        <v>747</v>
      </c>
      <c r="K235" s="146">
        <f>H235-F235</f>
        <v>-57.199999999999989</v>
      </c>
      <c r="L235" s="147">
        <f>K235/F235</f>
        <v>-0.42622950819672129</v>
      </c>
      <c r="M235" s="143" t="s">
        <v>585</v>
      </c>
      <c r="N235" s="140">
        <v>43522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113</v>
      </c>
      <c r="B236" s="140">
        <v>43209</v>
      </c>
      <c r="C236" s="140"/>
      <c r="D236" s="141" t="s">
        <v>748</v>
      </c>
      <c r="E236" s="142" t="s">
        <v>573</v>
      </c>
      <c r="F236" s="143">
        <v>430</v>
      </c>
      <c r="G236" s="143"/>
      <c r="H236" s="144">
        <v>220</v>
      </c>
      <c r="I236" s="144">
        <v>537</v>
      </c>
      <c r="J236" s="145" t="s">
        <v>749</v>
      </c>
      <c r="K236" s="146">
        <f>H236-F236</f>
        <v>-210</v>
      </c>
      <c r="L236" s="147">
        <f>K236/F236</f>
        <v>-0.48837209302325579</v>
      </c>
      <c r="M236" s="143" t="s">
        <v>585</v>
      </c>
      <c r="N236" s="140">
        <v>43252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114</v>
      </c>
      <c r="B237" s="161">
        <v>43220</v>
      </c>
      <c r="C237" s="161"/>
      <c r="D237" s="162" t="s">
        <v>750</v>
      </c>
      <c r="E237" s="163" t="s">
        <v>573</v>
      </c>
      <c r="F237" s="163">
        <v>153.5</v>
      </c>
      <c r="G237" s="163"/>
      <c r="H237" s="163">
        <v>196</v>
      </c>
      <c r="I237" s="165">
        <v>196</v>
      </c>
      <c r="J237" s="135" t="s">
        <v>751</v>
      </c>
      <c r="K237" s="136">
        <f>H237-F237</f>
        <v>42.5</v>
      </c>
      <c r="L237" s="137">
        <f>K237/F237</f>
        <v>0.27687296416938112</v>
      </c>
      <c r="M237" s="132" t="s">
        <v>575</v>
      </c>
      <c r="N237" s="138">
        <v>43605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9">
        <v>115</v>
      </c>
      <c r="B238" s="140">
        <v>43306</v>
      </c>
      <c r="C238" s="140"/>
      <c r="D238" s="141" t="s">
        <v>719</v>
      </c>
      <c r="E238" s="142" t="s">
        <v>573</v>
      </c>
      <c r="F238" s="143">
        <v>27.5</v>
      </c>
      <c r="G238" s="143"/>
      <c r="H238" s="144">
        <v>13.1</v>
      </c>
      <c r="I238" s="144">
        <v>60</v>
      </c>
      <c r="J238" s="145" t="s">
        <v>752</v>
      </c>
      <c r="K238" s="146">
        <v>-14.4</v>
      </c>
      <c r="L238" s="147">
        <v>-0.52363636363636401</v>
      </c>
      <c r="M238" s="143" t="s">
        <v>585</v>
      </c>
      <c r="N238" s="140">
        <v>43138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9">
        <v>116</v>
      </c>
      <c r="B239" s="170">
        <v>43318</v>
      </c>
      <c r="C239" s="170"/>
      <c r="D239" s="148" t="s">
        <v>753</v>
      </c>
      <c r="E239" s="143" t="s">
        <v>573</v>
      </c>
      <c r="F239" s="143">
        <v>148.5</v>
      </c>
      <c r="G239" s="143"/>
      <c r="H239" s="143">
        <v>102</v>
      </c>
      <c r="I239" s="144">
        <v>182</v>
      </c>
      <c r="J239" s="145" t="s">
        <v>754</v>
      </c>
      <c r="K239" s="146">
        <f>H239-F239</f>
        <v>-46.5</v>
      </c>
      <c r="L239" s="147">
        <f>K239/F239</f>
        <v>-0.31313131313131315</v>
      </c>
      <c r="M239" s="143" t="s">
        <v>585</v>
      </c>
      <c r="N239" s="140">
        <v>43661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117</v>
      </c>
      <c r="B240" s="130">
        <v>43335</v>
      </c>
      <c r="C240" s="130"/>
      <c r="D240" s="131" t="s">
        <v>755</v>
      </c>
      <c r="E240" s="132" t="s">
        <v>573</v>
      </c>
      <c r="F240" s="163">
        <v>285</v>
      </c>
      <c r="G240" s="132"/>
      <c r="H240" s="132">
        <v>355</v>
      </c>
      <c r="I240" s="134">
        <v>364</v>
      </c>
      <c r="J240" s="135" t="s">
        <v>756</v>
      </c>
      <c r="K240" s="136">
        <v>70</v>
      </c>
      <c r="L240" s="137">
        <v>0.24561403508771901</v>
      </c>
      <c r="M240" s="132" t="s">
        <v>575</v>
      </c>
      <c r="N240" s="138">
        <v>43455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118</v>
      </c>
      <c r="B241" s="130">
        <v>43341</v>
      </c>
      <c r="C241" s="130"/>
      <c r="D241" s="131" t="s">
        <v>390</v>
      </c>
      <c r="E241" s="132" t="s">
        <v>573</v>
      </c>
      <c r="F241" s="163">
        <v>525</v>
      </c>
      <c r="G241" s="132"/>
      <c r="H241" s="132">
        <v>585</v>
      </c>
      <c r="I241" s="134">
        <v>635</v>
      </c>
      <c r="J241" s="135" t="s">
        <v>757</v>
      </c>
      <c r="K241" s="136">
        <f t="shared" ref="K241:K272" si="81">H241-F241</f>
        <v>60</v>
      </c>
      <c r="L241" s="137">
        <f t="shared" ref="L241:L272" si="82">K241/F241</f>
        <v>0.11428571428571428</v>
      </c>
      <c r="M241" s="132" t="s">
        <v>575</v>
      </c>
      <c r="N241" s="138">
        <v>43662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119</v>
      </c>
      <c r="B242" s="130">
        <v>43395</v>
      </c>
      <c r="C242" s="130"/>
      <c r="D242" s="131" t="s">
        <v>378</v>
      </c>
      <c r="E242" s="132" t="s">
        <v>573</v>
      </c>
      <c r="F242" s="163">
        <v>475</v>
      </c>
      <c r="G242" s="132"/>
      <c r="H242" s="132">
        <v>574</v>
      </c>
      <c r="I242" s="134">
        <v>570</v>
      </c>
      <c r="J242" s="135" t="s">
        <v>659</v>
      </c>
      <c r="K242" s="136">
        <f t="shared" si="81"/>
        <v>99</v>
      </c>
      <c r="L242" s="137">
        <f t="shared" si="82"/>
        <v>0.20842105263157895</v>
      </c>
      <c r="M242" s="132" t="s">
        <v>575</v>
      </c>
      <c r="N242" s="138">
        <v>43403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120</v>
      </c>
      <c r="B243" s="161">
        <v>43397</v>
      </c>
      <c r="C243" s="161"/>
      <c r="D243" s="162" t="s">
        <v>758</v>
      </c>
      <c r="E243" s="163" t="s">
        <v>573</v>
      </c>
      <c r="F243" s="163">
        <v>707.5</v>
      </c>
      <c r="G243" s="163"/>
      <c r="H243" s="163">
        <v>872</v>
      </c>
      <c r="I243" s="165">
        <v>872</v>
      </c>
      <c r="J243" s="166" t="s">
        <v>659</v>
      </c>
      <c r="K243" s="136">
        <f t="shared" si="81"/>
        <v>164.5</v>
      </c>
      <c r="L243" s="167">
        <f t="shared" si="82"/>
        <v>0.23250883392226149</v>
      </c>
      <c r="M243" s="163" t="s">
        <v>575</v>
      </c>
      <c r="N243" s="168">
        <v>43482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121</v>
      </c>
      <c r="B244" s="161">
        <v>43398</v>
      </c>
      <c r="C244" s="161"/>
      <c r="D244" s="162" t="s">
        <v>759</v>
      </c>
      <c r="E244" s="163" t="s">
        <v>573</v>
      </c>
      <c r="F244" s="163">
        <v>162</v>
      </c>
      <c r="G244" s="163"/>
      <c r="H244" s="163">
        <v>204</v>
      </c>
      <c r="I244" s="165">
        <v>209</v>
      </c>
      <c r="J244" s="166" t="s">
        <v>760</v>
      </c>
      <c r="K244" s="136">
        <f t="shared" si="81"/>
        <v>42</v>
      </c>
      <c r="L244" s="167">
        <f t="shared" si="82"/>
        <v>0.25925925925925924</v>
      </c>
      <c r="M244" s="163" t="s">
        <v>575</v>
      </c>
      <c r="N244" s="168">
        <v>43539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122</v>
      </c>
      <c r="B245" s="161">
        <v>43399</v>
      </c>
      <c r="C245" s="161"/>
      <c r="D245" s="162" t="s">
        <v>476</v>
      </c>
      <c r="E245" s="163" t="s">
        <v>573</v>
      </c>
      <c r="F245" s="163">
        <v>240</v>
      </c>
      <c r="G245" s="163"/>
      <c r="H245" s="163">
        <v>297</v>
      </c>
      <c r="I245" s="165">
        <v>297</v>
      </c>
      <c r="J245" s="166" t="s">
        <v>659</v>
      </c>
      <c r="K245" s="172">
        <f t="shared" si="81"/>
        <v>57</v>
      </c>
      <c r="L245" s="167">
        <f t="shared" si="82"/>
        <v>0.23749999999999999</v>
      </c>
      <c r="M245" s="163" t="s">
        <v>575</v>
      </c>
      <c r="N245" s="168">
        <v>43417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123</v>
      </c>
      <c r="B246" s="130">
        <v>43439</v>
      </c>
      <c r="C246" s="130"/>
      <c r="D246" s="131" t="s">
        <v>761</v>
      </c>
      <c r="E246" s="132" t="s">
        <v>573</v>
      </c>
      <c r="F246" s="132">
        <v>202.5</v>
      </c>
      <c r="G246" s="132"/>
      <c r="H246" s="132">
        <v>255</v>
      </c>
      <c r="I246" s="134">
        <v>252</v>
      </c>
      <c r="J246" s="135" t="s">
        <v>659</v>
      </c>
      <c r="K246" s="136">
        <f t="shared" si="81"/>
        <v>52.5</v>
      </c>
      <c r="L246" s="137">
        <f t="shared" si="82"/>
        <v>0.25925925925925924</v>
      </c>
      <c r="M246" s="132" t="s">
        <v>575</v>
      </c>
      <c r="N246" s="138">
        <v>43542</v>
      </c>
      <c r="O246" s="54"/>
      <c r="P246" s="54"/>
      <c r="Q246" s="198"/>
      <c r="R246" s="37" t="s">
        <v>1230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124</v>
      </c>
      <c r="B247" s="161">
        <v>43465</v>
      </c>
      <c r="C247" s="130"/>
      <c r="D247" s="162" t="s">
        <v>157</v>
      </c>
      <c r="E247" s="163" t="s">
        <v>573</v>
      </c>
      <c r="F247" s="163">
        <v>710</v>
      </c>
      <c r="G247" s="163"/>
      <c r="H247" s="163">
        <v>866</v>
      </c>
      <c r="I247" s="165">
        <v>866</v>
      </c>
      <c r="J247" s="166" t="s">
        <v>659</v>
      </c>
      <c r="K247" s="136">
        <f t="shared" si="81"/>
        <v>156</v>
      </c>
      <c r="L247" s="137">
        <f t="shared" si="82"/>
        <v>0.21971830985915494</v>
      </c>
      <c r="M247" s="132" t="s">
        <v>575</v>
      </c>
      <c r="N247" s="138">
        <v>43553</v>
      </c>
      <c r="O247" s="54"/>
      <c r="P247" s="54"/>
      <c r="Q247" s="198"/>
      <c r="R247" s="37" t="s">
        <v>1230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125</v>
      </c>
      <c r="B248" s="161">
        <v>43522</v>
      </c>
      <c r="C248" s="161"/>
      <c r="D248" s="162" t="s">
        <v>171</v>
      </c>
      <c r="E248" s="163" t="s">
        <v>573</v>
      </c>
      <c r="F248" s="163">
        <v>337.25</v>
      </c>
      <c r="G248" s="163"/>
      <c r="H248" s="163">
        <v>398.5</v>
      </c>
      <c r="I248" s="165">
        <v>411</v>
      </c>
      <c r="J248" s="135" t="s">
        <v>762</v>
      </c>
      <c r="K248" s="136">
        <f t="shared" si="81"/>
        <v>61.25</v>
      </c>
      <c r="L248" s="137">
        <f t="shared" si="82"/>
        <v>0.1816160118606375</v>
      </c>
      <c r="M248" s="132" t="s">
        <v>575</v>
      </c>
      <c r="N248" s="138">
        <v>43760</v>
      </c>
      <c r="O248" s="54"/>
      <c r="P248" s="54"/>
      <c r="Q248" s="198"/>
      <c r="R248" s="37" t="s">
        <v>1230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73">
        <v>126</v>
      </c>
      <c r="B249" s="174">
        <v>43559</v>
      </c>
      <c r="C249" s="174"/>
      <c r="D249" s="175" t="s">
        <v>763</v>
      </c>
      <c r="E249" s="176" t="s">
        <v>573</v>
      </c>
      <c r="F249" s="176">
        <v>130</v>
      </c>
      <c r="G249" s="176"/>
      <c r="H249" s="176">
        <v>65</v>
      </c>
      <c r="I249" s="177">
        <v>158</v>
      </c>
      <c r="J249" s="145" t="s">
        <v>764</v>
      </c>
      <c r="K249" s="146">
        <f t="shared" si="81"/>
        <v>-65</v>
      </c>
      <c r="L249" s="147">
        <f t="shared" si="82"/>
        <v>-0.5</v>
      </c>
      <c r="M249" s="143" t="s">
        <v>585</v>
      </c>
      <c r="N249" s="140">
        <v>43726</v>
      </c>
      <c r="O249" s="54"/>
      <c r="P249" s="54"/>
      <c r="Q249" s="198"/>
      <c r="R249" s="37" t="s">
        <v>1228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127</v>
      </c>
      <c r="B250" s="161">
        <v>43017</v>
      </c>
      <c r="C250" s="161"/>
      <c r="D250" s="162" t="s">
        <v>207</v>
      </c>
      <c r="E250" s="163" t="s">
        <v>573</v>
      </c>
      <c r="F250" s="163">
        <v>141.5</v>
      </c>
      <c r="G250" s="163"/>
      <c r="H250" s="163">
        <v>183.5</v>
      </c>
      <c r="I250" s="165">
        <v>210</v>
      </c>
      <c r="J250" s="135" t="s">
        <v>760</v>
      </c>
      <c r="K250" s="136">
        <f t="shared" si="81"/>
        <v>42</v>
      </c>
      <c r="L250" s="137">
        <f t="shared" si="82"/>
        <v>0.29681978798586572</v>
      </c>
      <c r="M250" s="132" t="s">
        <v>575</v>
      </c>
      <c r="N250" s="138">
        <v>43042</v>
      </c>
      <c r="O250" s="54"/>
      <c r="P250" s="54"/>
      <c r="Q250" s="198"/>
      <c r="R250" s="37" t="s">
        <v>1228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128</v>
      </c>
      <c r="B251" s="174">
        <v>43074</v>
      </c>
      <c r="C251" s="174"/>
      <c r="D251" s="175" t="s">
        <v>765</v>
      </c>
      <c r="E251" s="176" t="s">
        <v>573</v>
      </c>
      <c r="F251" s="171">
        <v>172</v>
      </c>
      <c r="G251" s="176"/>
      <c r="H251" s="176">
        <v>155.25</v>
      </c>
      <c r="I251" s="177">
        <v>230</v>
      </c>
      <c r="J251" s="145" t="s">
        <v>766</v>
      </c>
      <c r="K251" s="146">
        <f t="shared" si="81"/>
        <v>-16.75</v>
      </c>
      <c r="L251" s="147">
        <f t="shared" si="82"/>
        <v>-9.7383720930232565E-2</v>
      </c>
      <c r="M251" s="143" t="s">
        <v>585</v>
      </c>
      <c r="N251" s="140">
        <v>43787</v>
      </c>
      <c r="O251" s="54"/>
      <c r="P251" s="54"/>
      <c r="Q251" s="198"/>
      <c r="R251" s="37" t="s">
        <v>1228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129</v>
      </c>
      <c r="B252" s="161">
        <v>43398</v>
      </c>
      <c r="C252" s="161"/>
      <c r="D252" s="162" t="s">
        <v>118</v>
      </c>
      <c r="E252" s="163" t="s">
        <v>573</v>
      </c>
      <c r="F252" s="163">
        <v>698.5</v>
      </c>
      <c r="G252" s="163"/>
      <c r="H252" s="163">
        <v>890</v>
      </c>
      <c r="I252" s="165">
        <v>890</v>
      </c>
      <c r="J252" s="135" t="s">
        <v>767</v>
      </c>
      <c r="K252" s="136">
        <f t="shared" si="81"/>
        <v>191.5</v>
      </c>
      <c r="L252" s="137">
        <f t="shared" si="82"/>
        <v>0.27415891195418757</v>
      </c>
      <c r="M252" s="132" t="s">
        <v>575</v>
      </c>
      <c r="N252" s="138">
        <v>44328</v>
      </c>
      <c r="O252" s="54"/>
      <c r="P252" s="54"/>
      <c r="Q252" s="198"/>
      <c r="R252" s="37" t="s">
        <v>1230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130</v>
      </c>
      <c r="B253" s="161">
        <v>42877</v>
      </c>
      <c r="C253" s="161"/>
      <c r="D253" s="162" t="s">
        <v>768</v>
      </c>
      <c r="E253" s="163" t="s">
        <v>573</v>
      </c>
      <c r="F253" s="163">
        <v>127.6</v>
      </c>
      <c r="G253" s="163"/>
      <c r="H253" s="163">
        <v>138</v>
      </c>
      <c r="I253" s="165">
        <v>190</v>
      </c>
      <c r="J253" s="135" t="s">
        <v>769</v>
      </c>
      <c r="K253" s="136">
        <f t="shared" si="81"/>
        <v>10.400000000000006</v>
      </c>
      <c r="L253" s="137">
        <f t="shared" si="82"/>
        <v>8.1504702194357417E-2</v>
      </c>
      <c r="M253" s="132" t="s">
        <v>575</v>
      </c>
      <c r="N253" s="138">
        <v>43774</v>
      </c>
      <c r="O253" s="54"/>
      <c r="P253" s="54"/>
      <c r="Q253" s="198"/>
      <c r="R253" s="37" t="s">
        <v>1228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131</v>
      </c>
      <c r="B254" s="161">
        <v>43158</v>
      </c>
      <c r="C254" s="161"/>
      <c r="D254" s="162" t="s">
        <v>770</v>
      </c>
      <c r="E254" s="163" t="s">
        <v>573</v>
      </c>
      <c r="F254" s="163">
        <v>317</v>
      </c>
      <c r="G254" s="163"/>
      <c r="H254" s="163">
        <v>382.5</v>
      </c>
      <c r="I254" s="165">
        <v>398</v>
      </c>
      <c r="J254" s="135" t="s">
        <v>771</v>
      </c>
      <c r="K254" s="136">
        <f t="shared" si="81"/>
        <v>65.5</v>
      </c>
      <c r="L254" s="137">
        <f t="shared" si="82"/>
        <v>0.20662460567823343</v>
      </c>
      <c r="M254" s="132" t="s">
        <v>575</v>
      </c>
      <c r="N254" s="138">
        <v>44238</v>
      </c>
      <c r="O254" s="54"/>
      <c r="P254" s="54"/>
      <c r="Q254" s="198"/>
      <c r="R254" s="37" t="s">
        <v>1228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73">
        <v>132</v>
      </c>
      <c r="B255" s="174">
        <v>43164</v>
      </c>
      <c r="C255" s="174"/>
      <c r="D255" s="175" t="s">
        <v>163</v>
      </c>
      <c r="E255" s="176" t="s">
        <v>573</v>
      </c>
      <c r="F255" s="171">
        <f>510-14.4</f>
        <v>495.6</v>
      </c>
      <c r="G255" s="176"/>
      <c r="H255" s="176">
        <v>350</v>
      </c>
      <c r="I255" s="177">
        <v>672</v>
      </c>
      <c r="J255" s="145" t="s">
        <v>772</v>
      </c>
      <c r="K255" s="146">
        <f t="shared" si="81"/>
        <v>-145.60000000000002</v>
      </c>
      <c r="L255" s="147">
        <f t="shared" si="82"/>
        <v>-0.29378531073446329</v>
      </c>
      <c r="M255" s="143" t="s">
        <v>585</v>
      </c>
      <c r="N255" s="140">
        <v>43887</v>
      </c>
      <c r="O255" s="54"/>
      <c r="P255" s="54"/>
      <c r="Q255" s="198"/>
      <c r="R255" s="37" t="s">
        <v>1230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73">
        <v>133</v>
      </c>
      <c r="B256" s="174">
        <v>43237</v>
      </c>
      <c r="C256" s="174"/>
      <c r="D256" s="175" t="s">
        <v>773</v>
      </c>
      <c r="E256" s="176" t="s">
        <v>573</v>
      </c>
      <c r="F256" s="171">
        <v>230.3</v>
      </c>
      <c r="G256" s="176"/>
      <c r="H256" s="176">
        <v>102.5</v>
      </c>
      <c r="I256" s="177">
        <v>348</v>
      </c>
      <c r="J256" s="145" t="s">
        <v>774</v>
      </c>
      <c r="K256" s="146">
        <f t="shared" si="81"/>
        <v>-127.80000000000001</v>
      </c>
      <c r="L256" s="147">
        <f t="shared" si="82"/>
        <v>-0.55492835432045162</v>
      </c>
      <c r="M256" s="143" t="s">
        <v>585</v>
      </c>
      <c r="N256" s="140">
        <v>43896</v>
      </c>
      <c r="O256" s="54"/>
      <c r="P256" s="54"/>
      <c r="Q256" s="198"/>
      <c r="R256" s="37" t="s">
        <v>1230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134</v>
      </c>
      <c r="B257" s="161">
        <v>43258</v>
      </c>
      <c r="C257" s="161"/>
      <c r="D257" s="162" t="s">
        <v>433</v>
      </c>
      <c r="E257" s="163" t="s">
        <v>573</v>
      </c>
      <c r="F257" s="163">
        <f>342.5-5.1</f>
        <v>337.4</v>
      </c>
      <c r="G257" s="163"/>
      <c r="H257" s="163">
        <v>412.5</v>
      </c>
      <c r="I257" s="165">
        <v>439</v>
      </c>
      <c r="J257" s="135" t="s">
        <v>775</v>
      </c>
      <c r="K257" s="136">
        <f t="shared" si="81"/>
        <v>75.100000000000023</v>
      </c>
      <c r="L257" s="137">
        <f t="shared" si="82"/>
        <v>0.22258446947243635</v>
      </c>
      <c r="M257" s="132" t="s">
        <v>575</v>
      </c>
      <c r="N257" s="138">
        <v>44230</v>
      </c>
      <c r="O257" s="54"/>
      <c r="P257" s="54"/>
      <c r="Q257" s="198"/>
      <c r="R257" s="37" t="s">
        <v>1228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54">
        <v>135</v>
      </c>
      <c r="B258" s="153">
        <v>43285</v>
      </c>
      <c r="C258" s="153"/>
      <c r="D258" s="154" t="s">
        <v>56</v>
      </c>
      <c r="E258" s="155" t="s">
        <v>573</v>
      </c>
      <c r="F258" s="155">
        <f>127.5-5.53</f>
        <v>121.97</v>
      </c>
      <c r="G258" s="156"/>
      <c r="H258" s="156">
        <v>122.5</v>
      </c>
      <c r="I258" s="156">
        <v>170</v>
      </c>
      <c r="J258" s="157" t="s">
        <v>776</v>
      </c>
      <c r="K258" s="158">
        <f t="shared" si="81"/>
        <v>0.53000000000000114</v>
      </c>
      <c r="L258" s="159">
        <f t="shared" si="82"/>
        <v>4.3453308190538747E-3</v>
      </c>
      <c r="M258" s="155" t="s">
        <v>592</v>
      </c>
      <c r="N258" s="153">
        <v>44431</v>
      </c>
      <c r="O258" s="54"/>
      <c r="P258" s="54"/>
      <c r="Q258" s="198"/>
      <c r="R258" s="37" t="s">
        <v>1230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136</v>
      </c>
      <c r="B259" s="174">
        <v>43294</v>
      </c>
      <c r="C259" s="174"/>
      <c r="D259" s="175" t="s">
        <v>777</v>
      </c>
      <c r="E259" s="176" t="s">
        <v>573</v>
      </c>
      <c r="F259" s="171">
        <v>46.5</v>
      </c>
      <c r="G259" s="176"/>
      <c r="H259" s="176">
        <v>17</v>
      </c>
      <c r="I259" s="177">
        <v>59</v>
      </c>
      <c r="J259" s="145" t="s">
        <v>778</v>
      </c>
      <c r="K259" s="146">
        <f t="shared" si="81"/>
        <v>-29.5</v>
      </c>
      <c r="L259" s="147">
        <f t="shared" si="82"/>
        <v>-0.63440860215053763</v>
      </c>
      <c r="M259" s="143" t="s">
        <v>585</v>
      </c>
      <c r="N259" s="140">
        <v>43887</v>
      </c>
      <c r="O259" s="54"/>
      <c r="P259" s="54"/>
      <c r="Q259" s="198"/>
      <c r="R259" s="37" t="s">
        <v>1230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137</v>
      </c>
      <c r="B260" s="161">
        <v>43396</v>
      </c>
      <c r="C260" s="161"/>
      <c r="D260" s="162" t="s">
        <v>416</v>
      </c>
      <c r="E260" s="163" t="s">
        <v>573</v>
      </c>
      <c r="F260" s="163">
        <v>156.5</v>
      </c>
      <c r="G260" s="163"/>
      <c r="H260" s="163">
        <v>207.5</v>
      </c>
      <c r="I260" s="165">
        <v>191</v>
      </c>
      <c r="J260" s="135" t="s">
        <v>659</v>
      </c>
      <c r="K260" s="136">
        <f t="shared" si="81"/>
        <v>51</v>
      </c>
      <c r="L260" s="137">
        <f t="shared" si="82"/>
        <v>0.32587859424920129</v>
      </c>
      <c r="M260" s="132" t="s">
        <v>575</v>
      </c>
      <c r="N260" s="138">
        <v>44369</v>
      </c>
      <c r="O260" s="54"/>
      <c r="P260" s="54"/>
      <c r="Q260" s="198"/>
      <c r="R260" s="37" t="s">
        <v>1230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138</v>
      </c>
      <c r="B261" s="161">
        <v>43439</v>
      </c>
      <c r="C261" s="161"/>
      <c r="D261" s="162" t="s">
        <v>341</v>
      </c>
      <c r="E261" s="163" t="s">
        <v>573</v>
      </c>
      <c r="F261" s="163">
        <v>259.5</v>
      </c>
      <c r="G261" s="163"/>
      <c r="H261" s="163">
        <v>320</v>
      </c>
      <c r="I261" s="165">
        <v>320</v>
      </c>
      <c r="J261" s="135" t="s">
        <v>659</v>
      </c>
      <c r="K261" s="136">
        <f t="shared" si="81"/>
        <v>60.5</v>
      </c>
      <c r="L261" s="137">
        <f t="shared" si="82"/>
        <v>0.23314065510597304</v>
      </c>
      <c r="M261" s="132" t="s">
        <v>575</v>
      </c>
      <c r="N261" s="138">
        <v>44323</v>
      </c>
      <c r="O261" s="54"/>
      <c r="P261" s="54"/>
      <c r="Q261" s="198"/>
      <c r="R261" s="37" t="s">
        <v>1230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73">
        <v>139</v>
      </c>
      <c r="B262" s="174">
        <v>43439</v>
      </c>
      <c r="C262" s="174"/>
      <c r="D262" s="175" t="s">
        <v>779</v>
      </c>
      <c r="E262" s="176" t="s">
        <v>573</v>
      </c>
      <c r="F262" s="176">
        <v>715</v>
      </c>
      <c r="G262" s="176"/>
      <c r="H262" s="176">
        <v>445</v>
      </c>
      <c r="I262" s="177">
        <v>840</v>
      </c>
      <c r="J262" s="145" t="s">
        <v>780</v>
      </c>
      <c r="K262" s="146">
        <f t="shared" si="81"/>
        <v>-270</v>
      </c>
      <c r="L262" s="147">
        <f t="shared" si="82"/>
        <v>-0.3776223776223776</v>
      </c>
      <c r="M262" s="143" t="s">
        <v>585</v>
      </c>
      <c r="N262" s="140">
        <v>43800</v>
      </c>
      <c r="O262" s="54"/>
      <c r="P262" s="54"/>
      <c r="Q262" s="198"/>
      <c r="R262" s="37" t="s">
        <v>1230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140</v>
      </c>
      <c r="B263" s="161">
        <v>43469</v>
      </c>
      <c r="C263" s="161"/>
      <c r="D263" s="162" t="s">
        <v>177</v>
      </c>
      <c r="E263" s="163" t="s">
        <v>573</v>
      </c>
      <c r="F263" s="163">
        <v>875</v>
      </c>
      <c r="G263" s="163"/>
      <c r="H263" s="163">
        <v>1165</v>
      </c>
      <c r="I263" s="165">
        <v>1185</v>
      </c>
      <c r="J263" s="135" t="s">
        <v>781</v>
      </c>
      <c r="K263" s="136">
        <f t="shared" si="81"/>
        <v>290</v>
      </c>
      <c r="L263" s="137">
        <f t="shared" si="82"/>
        <v>0.33142857142857141</v>
      </c>
      <c r="M263" s="132" t="s">
        <v>575</v>
      </c>
      <c r="N263" s="138">
        <v>43847</v>
      </c>
      <c r="O263" s="54"/>
      <c r="P263" s="54"/>
      <c r="Q263" s="198"/>
      <c r="R263" s="37" t="s">
        <v>1230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141</v>
      </c>
      <c r="B264" s="161">
        <v>43559</v>
      </c>
      <c r="C264" s="161"/>
      <c r="D264" s="162" t="s">
        <v>359</v>
      </c>
      <c r="E264" s="163" t="s">
        <v>573</v>
      </c>
      <c r="F264" s="163">
        <f>387-14.63</f>
        <v>372.37</v>
      </c>
      <c r="G264" s="163"/>
      <c r="H264" s="163">
        <v>490</v>
      </c>
      <c r="I264" s="165">
        <v>490</v>
      </c>
      <c r="J264" s="135" t="s">
        <v>659</v>
      </c>
      <c r="K264" s="136">
        <f t="shared" si="81"/>
        <v>117.63</v>
      </c>
      <c r="L264" s="137">
        <f t="shared" si="82"/>
        <v>0.31589548030185027</v>
      </c>
      <c r="M264" s="132" t="s">
        <v>575</v>
      </c>
      <c r="N264" s="138">
        <v>43850</v>
      </c>
      <c r="O264" s="54"/>
      <c r="P264" s="54"/>
      <c r="Q264" s="198"/>
      <c r="R264" s="37" t="s">
        <v>1230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73">
        <v>142</v>
      </c>
      <c r="B265" s="174">
        <v>43578</v>
      </c>
      <c r="C265" s="174"/>
      <c r="D265" s="175" t="s">
        <v>782</v>
      </c>
      <c r="E265" s="176" t="s">
        <v>584</v>
      </c>
      <c r="F265" s="176">
        <v>220</v>
      </c>
      <c r="G265" s="176"/>
      <c r="H265" s="176">
        <v>127.5</v>
      </c>
      <c r="I265" s="177">
        <v>284</v>
      </c>
      <c r="J265" s="145" t="s">
        <v>783</v>
      </c>
      <c r="K265" s="146">
        <f t="shared" si="81"/>
        <v>-92.5</v>
      </c>
      <c r="L265" s="147">
        <f t="shared" si="82"/>
        <v>-0.42045454545454547</v>
      </c>
      <c r="M265" s="143" t="s">
        <v>585</v>
      </c>
      <c r="N265" s="140">
        <v>43896</v>
      </c>
      <c r="O265" s="54"/>
      <c r="P265" s="54"/>
      <c r="Q265" s="198"/>
      <c r="R265" s="37" t="s">
        <v>1230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143</v>
      </c>
      <c r="B266" s="161">
        <v>43622</v>
      </c>
      <c r="C266" s="161"/>
      <c r="D266" s="162" t="s">
        <v>477</v>
      </c>
      <c r="E266" s="163" t="s">
        <v>584</v>
      </c>
      <c r="F266" s="163">
        <v>332.8</v>
      </c>
      <c r="G266" s="163"/>
      <c r="H266" s="163">
        <v>405</v>
      </c>
      <c r="I266" s="165">
        <v>419</v>
      </c>
      <c r="J266" s="135" t="s">
        <v>784</v>
      </c>
      <c r="K266" s="136">
        <f t="shared" si="81"/>
        <v>72.199999999999989</v>
      </c>
      <c r="L266" s="137">
        <f t="shared" si="82"/>
        <v>0.21694711538461534</v>
      </c>
      <c r="M266" s="132" t="s">
        <v>575</v>
      </c>
      <c r="N266" s="138">
        <v>43860</v>
      </c>
      <c r="O266" s="54"/>
      <c r="P266" s="54"/>
      <c r="Q266" s="198"/>
      <c r="R266" s="37" t="s">
        <v>1228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54">
        <v>144</v>
      </c>
      <c r="B267" s="153">
        <v>43641</v>
      </c>
      <c r="C267" s="153"/>
      <c r="D267" s="154" t="s">
        <v>169</v>
      </c>
      <c r="E267" s="155" t="s">
        <v>573</v>
      </c>
      <c r="F267" s="155">
        <v>386</v>
      </c>
      <c r="G267" s="156"/>
      <c r="H267" s="156">
        <v>395</v>
      </c>
      <c r="I267" s="156">
        <v>452</v>
      </c>
      <c r="J267" s="157" t="s">
        <v>785</v>
      </c>
      <c r="K267" s="158">
        <f t="shared" si="81"/>
        <v>9</v>
      </c>
      <c r="L267" s="159">
        <f t="shared" si="82"/>
        <v>2.3316062176165803E-2</v>
      </c>
      <c r="M267" s="155" t="s">
        <v>592</v>
      </c>
      <c r="N267" s="153">
        <v>43868</v>
      </c>
      <c r="O267" s="54"/>
      <c r="P267" s="54"/>
      <c r="Q267" s="198"/>
      <c r="R267" s="37" t="s">
        <v>1228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54">
        <v>145</v>
      </c>
      <c r="B268" s="153">
        <v>43707</v>
      </c>
      <c r="C268" s="153"/>
      <c r="D268" s="154" t="s">
        <v>144</v>
      </c>
      <c r="E268" s="155" t="s">
        <v>573</v>
      </c>
      <c r="F268" s="155">
        <v>137.5</v>
      </c>
      <c r="G268" s="156"/>
      <c r="H268" s="156">
        <v>138.5</v>
      </c>
      <c r="I268" s="156">
        <v>190</v>
      </c>
      <c r="J268" s="157" t="s">
        <v>786</v>
      </c>
      <c r="K268" s="158">
        <f t="shared" si="81"/>
        <v>1</v>
      </c>
      <c r="L268" s="159">
        <f t="shared" si="82"/>
        <v>7.2727272727272727E-3</v>
      </c>
      <c r="M268" s="155" t="s">
        <v>592</v>
      </c>
      <c r="N268" s="153">
        <v>44432</v>
      </c>
      <c r="O268" s="54"/>
      <c r="P268" s="54"/>
      <c r="Q268" s="198"/>
      <c r="R268" s="37" t="s">
        <v>1230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146</v>
      </c>
      <c r="B269" s="161">
        <v>43731</v>
      </c>
      <c r="C269" s="161"/>
      <c r="D269" s="162" t="s">
        <v>426</v>
      </c>
      <c r="E269" s="163" t="s">
        <v>573</v>
      </c>
      <c r="F269" s="163">
        <v>235</v>
      </c>
      <c r="G269" s="163"/>
      <c r="H269" s="163">
        <v>295</v>
      </c>
      <c r="I269" s="165">
        <v>296</v>
      </c>
      <c r="J269" s="135" t="s">
        <v>787</v>
      </c>
      <c r="K269" s="136">
        <f t="shared" si="81"/>
        <v>60</v>
      </c>
      <c r="L269" s="137">
        <f t="shared" si="82"/>
        <v>0.25531914893617019</v>
      </c>
      <c r="M269" s="132" t="s">
        <v>575</v>
      </c>
      <c r="N269" s="138">
        <v>43844</v>
      </c>
      <c r="O269" s="54"/>
      <c r="P269" s="54"/>
      <c r="Q269" s="198"/>
      <c r="R269" s="37" t="s">
        <v>1228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147</v>
      </c>
      <c r="B270" s="161">
        <v>43752</v>
      </c>
      <c r="C270" s="161"/>
      <c r="D270" s="162" t="s">
        <v>788</v>
      </c>
      <c r="E270" s="163" t="s">
        <v>573</v>
      </c>
      <c r="F270" s="163">
        <v>277.5</v>
      </c>
      <c r="G270" s="163"/>
      <c r="H270" s="163">
        <v>333</v>
      </c>
      <c r="I270" s="165">
        <v>333</v>
      </c>
      <c r="J270" s="135" t="s">
        <v>789</v>
      </c>
      <c r="K270" s="136">
        <f t="shared" si="81"/>
        <v>55.5</v>
      </c>
      <c r="L270" s="137">
        <f t="shared" si="82"/>
        <v>0.2</v>
      </c>
      <c r="M270" s="132" t="s">
        <v>575</v>
      </c>
      <c r="N270" s="138">
        <v>43846</v>
      </c>
      <c r="O270" s="54"/>
      <c r="P270" s="54"/>
      <c r="Q270" s="198"/>
      <c r="R270" s="37" t="s">
        <v>1230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148</v>
      </c>
      <c r="B271" s="161">
        <v>43752</v>
      </c>
      <c r="C271" s="161"/>
      <c r="D271" s="162" t="s">
        <v>790</v>
      </c>
      <c r="E271" s="163" t="s">
        <v>573</v>
      </c>
      <c r="F271" s="163">
        <v>930</v>
      </c>
      <c r="G271" s="163"/>
      <c r="H271" s="163">
        <v>1165</v>
      </c>
      <c r="I271" s="165">
        <v>1200</v>
      </c>
      <c r="J271" s="135" t="s">
        <v>791</v>
      </c>
      <c r="K271" s="136">
        <f t="shared" si="81"/>
        <v>235</v>
      </c>
      <c r="L271" s="137">
        <f t="shared" si="82"/>
        <v>0.25268817204301075</v>
      </c>
      <c r="M271" s="132" t="s">
        <v>575</v>
      </c>
      <c r="N271" s="138">
        <v>43847</v>
      </c>
      <c r="O271" s="54"/>
      <c r="P271" s="54"/>
      <c r="Q271" s="198"/>
      <c r="R271" s="37" t="s">
        <v>1228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149</v>
      </c>
      <c r="B272" s="161">
        <v>43753</v>
      </c>
      <c r="C272" s="161"/>
      <c r="D272" s="162" t="s">
        <v>792</v>
      </c>
      <c r="E272" s="163" t="s">
        <v>573</v>
      </c>
      <c r="F272" s="133">
        <v>111</v>
      </c>
      <c r="G272" s="163"/>
      <c r="H272" s="163">
        <v>141</v>
      </c>
      <c r="I272" s="165">
        <v>141</v>
      </c>
      <c r="J272" s="135" t="s">
        <v>793</v>
      </c>
      <c r="K272" s="136">
        <f t="shared" si="81"/>
        <v>30</v>
      </c>
      <c r="L272" s="137">
        <f t="shared" si="82"/>
        <v>0.27027027027027029</v>
      </c>
      <c r="M272" s="132" t="s">
        <v>575</v>
      </c>
      <c r="N272" s="138">
        <v>44328</v>
      </c>
      <c r="O272" s="54"/>
      <c r="P272" s="54"/>
      <c r="Q272" s="198"/>
      <c r="R272" s="37" t="s">
        <v>1228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150</v>
      </c>
      <c r="B273" s="161">
        <v>43753</v>
      </c>
      <c r="C273" s="161"/>
      <c r="D273" s="162" t="s">
        <v>794</v>
      </c>
      <c r="E273" s="163" t="s">
        <v>573</v>
      </c>
      <c r="F273" s="133">
        <v>296</v>
      </c>
      <c r="G273" s="163"/>
      <c r="H273" s="163">
        <v>370</v>
      </c>
      <c r="I273" s="165">
        <v>370</v>
      </c>
      <c r="J273" s="135" t="s">
        <v>659</v>
      </c>
      <c r="K273" s="136">
        <f t="shared" ref="K273:K298" si="83">H273-F273</f>
        <v>74</v>
      </c>
      <c r="L273" s="137">
        <f t="shared" ref="L273:L298" si="84">K273/F273</f>
        <v>0.25</v>
      </c>
      <c r="M273" s="132" t="s">
        <v>575</v>
      </c>
      <c r="N273" s="138">
        <v>43853</v>
      </c>
      <c r="O273" s="54"/>
      <c r="P273" s="54"/>
      <c r="Q273" s="198"/>
      <c r="R273" s="37" t="s">
        <v>1228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151</v>
      </c>
      <c r="B274" s="161">
        <v>43754</v>
      </c>
      <c r="C274" s="161"/>
      <c r="D274" s="162" t="s">
        <v>795</v>
      </c>
      <c r="E274" s="163" t="s">
        <v>573</v>
      </c>
      <c r="F274" s="133">
        <v>300</v>
      </c>
      <c r="G274" s="163"/>
      <c r="H274" s="163">
        <v>382.5</v>
      </c>
      <c r="I274" s="165">
        <v>344</v>
      </c>
      <c r="J274" s="135" t="s">
        <v>796</v>
      </c>
      <c r="K274" s="136">
        <f t="shared" si="83"/>
        <v>82.5</v>
      </c>
      <c r="L274" s="137">
        <f t="shared" si="84"/>
        <v>0.27500000000000002</v>
      </c>
      <c r="M274" s="132" t="s">
        <v>575</v>
      </c>
      <c r="N274" s="138">
        <v>44238</v>
      </c>
      <c r="O274" s="54"/>
      <c r="P274" s="54"/>
      <c r="Q274" s="198"/>
      <c r="R274" s="37" t="s">
        <v>1228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152</v>
      </c>
      <c r="B275" s="161">
        <v>43832</v>
      </c>
      <c r="C275" s="161"/>
      <c r="D275" s="162" t="s">
        <v>797</v>
      </c>
      <c r="E275" s="163" t="s">
        <v>573</v>
      </c>
      <c r="F275" s="133">
        <v>495</v>
      </c>
      <c r="G275" s="163"/>
      <c r="H275" s="163">
        <v>595</v>
      </c>
      <c r="I275" s="165">
        <v>590</v>
      </c>
      <c r="J275" s="135" t="s">
        <v>595</v>
      </c>
      <c r="K275" s="136">
        <f t="shared" si="83"/>
        <v>100</v>
      </c>
      <c r="L275" s="137">
        <f t="shared" si="84"/>
        <v>0.20202020202020202</v>
      </c>
      <c r="M275" s="132" t="s">
        <v>575</v>
      </c>
      <c r="N275" s="138">
        <v>44589</v>
      </c>
      <c r="O275" s="54"/>
      <c r="P275" s="54"/>
      <c r="Q275" s="198"/>
      <c r="R275" s="37" t="s">
        <v>1228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153</v>
      </c>
      <c r="B276" s="161">
        <v>43966</v>
      </c>
      <c r="C276" s="161"/>
      <c r="D276" s="162" t="s">
        <v>74</v>
      </c>
      <c r="E276" s="163" t="s">
        <v>573</v>
      </c>
      <c r="F276" s="133">
        <v>67.5</v>
      </c>
      <c r="G276" s="163"/>
      <c r="H276" s="163">
        <v>86</v>
      </c>
      <c r="I276" s="165">
        <v>86</v>
      </c>
      <c r="J276" s="135" t="s">
        <v>798</v>
      </c>
      <c r="K276" s="136">
        <f t="shared" si="83"/>
        <v>18.5</v>
      </c>
      <c r="L276" s="137">
        <f t="shared" si="84"/>
        <v>0.27407407407407408</v>
      </c>
      <c r="M276" s="132" t="s">
        <v>575</v>
      </c>
      <c r="N276" s="138">
        <v>44008</v>
      </c>
      <c r="O276" s="54"/>
      <c r="P276" s="54"/>
      <c r="Q276" s="198"/>
      <c r="R276" s="37" t="s">
        <v>1228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154</v>
      </c>
      <c r="B277" s="161">
        <v>44035</v>
      </c>
      <c r="C277" s="161"/>
      <c r="D277" s="162" t="s">
        <v>476</v>
      </c>
      <c r="E277" s="163" t="s">
        <v>573</v>
      </c>
      <c r="F277" s="133">
        <v>231</v>
      </c>
      <c r="G277" s="163"/>
      <c r="H277" s="163">
        <v>281</v>
      </c>
      <c r="I277" s="165">
        <v>281</v>
      </c>
      <c r="J277" s="135" t="s">
        <v>659</v>
      </c>
      <c r="K277" s="136">
        <f t="shared" si="83"/>
        <v>50</v>
      </c>
      <c r="L277" s="137">
        <f t="shared" si="84"/>
        <v>0.21645021645021645</v>
      </c>
      <c r="M277" s="132" t="s">
        <v>575</v>
      </c>
      <c r="N277" s="138">
        <v>44358</v>
      </c>
      <c r="O277" s="54"/>
      <c r="P277" s="54"/>
      <c r="Q277" s="198"/>
      <c r="R277" s="37" t="s">
        <v>1228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155</v>
      </c>
      <c r="B278" s="161">
        <v>44092</v>
      </c>
      <c r="C278" s="161"/>
      <c r="D278" s="162" t="s">
        <v>142</v>
      </c>
      <c r="E278" s="163" t="s">
        <v>573</v>
      </c>
      <c r="F278" s="163">
        <v>206</v>
      </c>
      <c r="G278" s="163"/>
      <c r="H278" s="163">
        <v>248</v>
      </c>
      <c r="I278" s="165">
        <v>248</v>
      </c>
      <c r="J278" s="135" t="s">
        <v>659</v>
      </c>
      <c r="K278" s="136">
        <f t="shared" si="83"/>
        <v>42</v>
      </c>
      <c r="L278" s="137">
        <f t="shared" si="84"/>
        <v>0.20388349514563106</v>
      </c>
      <c r="M278" s="132" t="s">
        <v>575</v>
      </c>
      <c r="N278" s="138">
        <v>44214</v>
      </c>
      <c r="O278" s="54"/>
      <c r="P278" s="54"/>
      <c r="Q278" s="198"/>
      <c r="R278" s="37" t="s">
        <v>1228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156</v>
      </c>
      <c r="B279" s="161">
        <v>44140</v>
      </c>
      <c r="C279" s="161"/>
      <c r="D279" s="162" t="s">
        <v>142</v>
      </c>
      <c r="E279" s="163" t="s">
        <v>573</v>
      </c>
      <c r="F279" s="163">
        <v>182.5</v>
      </c>
      <c r="G279" s="163"/>
      <c r="H279" s="163">
        <v>248</v>
      </c>
      <c r="I279" s="165">
        <v>248</v>
      </c>
      <c r="J279" s="135" t="s">
        <v>659</v>
      </c>
      <c r="K279" s="136">
        <f t="shared" si="83"/>
        <v>65.5</v>
      </c>
      <c r="L279" s="137">
        <f t="shared" si="84"/>
        <v>0.35890410958904112</v>
      </c>
      <c r="M279" s="132" t="s">
        <v>575</v>
      </c>
      <c r="N279" s="138">
        <v>44214</v>
      </c>
      <c r="O279" s="54"/>
      <c r="P279" s="54"/>
      <c r="Q279" s="198"/>
      <c r="R279" s="37" t="s">
        <v>1228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157</v>
      </c>
      <c r="B280" s="161">
        <v>44140</v>
      </c>
      <c r="C280" s="161"/>
      <c r="D280" s="162" t="s">
        <v>341</v>
      </c>
      <c r="E280" s="163" t="s">
        <v>573</v>
      </c>
      <c r="F280" s="163">
        <v>247.5</v>
      </c>
      <c r="G280" s="163"/>
      <c r="H280" s="163">
        <v>320</v>
      </c>
      <c r="I280" s="165">
        <v>320</v>
      </c>
      <c r="J280" s="135" t="s">
        <v>659</v>
      </c>
      <c r="K280" s="136">
        <f t="shared" si="83"/>
        <v>72.5</v>
      </c>
      <c r="L280" s="137">
        <f t="shared" si="84"/>
        <v>0.29292929292929293</v>
      </c>
      <c r="M280" s="132" t="s">
        <v>575</v>
      </c>
      <c r="N280" s="138">
        <v>44323</v>
      </c>
      <c r="O280" s="54"/>
      <c r="P280" s="54"/>
      <c r="Q280" s="198"/>
      <c r="R280" s="37" t="s">
        <v>1228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158</v>
      </c>
      <c r="B281" s="161">
        <v>44140</v>
      </c>
      <c r="C281" s="161"/>
      <c r="D281" s="162" t="s">
        <v>200</v>
      </c>
      <c r="E281" s="163" t="s">
        <v>573</v>
      </c>
      <c r="F281" s="133">
        <v>925</v>
      </c>
      <c r="G281" s="163"/>
      <c r="H281" s="163">
        <v>1095</v>
      </c>
      <c r="I281" s="165">
        <v>1093</v>
      </c>
      <c r="J281" s="135" t="s">
        <v>799</v>
      </c>
      <c r="K281" s="136">
        <f t="shared" si="83"/>
        <v>170</v>
      </c>
      <c r="L281" s="137">
        <f t="shared" si="84"/>
        <v>0.18378378378378379</v>
      </c>
      <c r="M281" s="132" t="s">
        <v>575</v>
      </c>
      <c r="N281" s="138">
        <v>44201</v>
      </c>
      <c r="O281" s="54"/>
      <c r="P281" s="54"/>
      <c r="Q281" s="198"/>
      <c r="R281" s="37" t="s">
        <v>1228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159</v>
      </c>
      <c r="B282" s="161">
        <v>44140</v>
      </c>
      <c r="C282" s="161"/>
      <c r="D282" s="162" t="s">
        <v>359</v>
      </c>
      <c r="E282" s="163" t="s">
        <v>573</v>
      </c>
      <c r="F282" s="133">
        <v>332.5</v>
      </c>
      <c r="G282" s="163"/>
      <c r="H282" s="163">
        <v>393</v>
      </c>
      <c r="I282" s="165">
        <v>406</v>
      </c>
      <c r="J282" s="135" t="s">
        <v>800</v>
      </c>
      <c r="K282" s="136">
        <f t="shared" si="83"/>
        <v>60.5</v>
      </c>
      <c r="L282" s="137">
        <f t="shared" si="84"/>
        <v>0.18195488721804512</v>
      </c>
      <c r="M282" s="132" t="s">
        <v>575</v>
      </c>
      <c r="N282" s="138">
        <v>44256</v>
      </c>
      <c r="O282" s="54"/>
      <c r="P282" s="54"/>
      <c r="Q282" s="198"/>
      <c r="R282" s="37" t="s">
        <v>1228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160</v>
      </c>
      <c r="B283" s="161">
        <v>44141</v>
      </c>
      <c r="C283" s="161"/>
      <c r="D283" s="162" t="s">
        <v>476</v>
      </c>
      <c r="E283" s="163" t="s">
        <v>573</v>
      </c>
      <c r="F283" s="133">
        <v>231</v>
      </c>
      <c r="G283" s="163"/>
      <c r="H283" s="163">
        <v>281</v>
      </c>
      <c r="I283" s="165">
        <v>281</v>
      </c>
      <c r="J283" s="135" t="s">
        <v>659</v>
      </c>
      <c r="K283" s="136">
        <f t="shared" si="83"/>
        <v>50</v>
      </c>
      <c r="L283" s="137">
        <f t="shared" si="84"/>
        <v>0.21645021645021645</v>
      </c>
      <c r="M283" s="132" t="s">
        <v>575</v>
      </c>
      <c r="N283" s="138">
        <v>44358</v>
      </c>
      <c r="O283" s="54"/>
      <c r="P283" s="54"/>
      <c r="Q283" s="198"/>
      <c r="R283" s="37" t="s">
        <v>1228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161</v>
      </c>
      <c r="B284" s="161">
        <v>44187</v>
      </c>
      <c r="C284" s="161"/>
      <c r="D284" s="162" t="s">
        <v>801</v>
      </c>
      <c r="E284" s="163" t="s">
        <v>573</v>
      </c>
      <c r="F284" s="133">
        <v>190</v>
      </c>
      <c r="G284" s="163"/>
      <c r="H284" s="163">
        <v>239</v>
      </c>
      <c r="I284" s="165">
        <v>239</v>
      </c>
      <c r="J284" s="135" t="s">
        <v>802</v>
      </c>
      <c r="K284" s="136">
        <f t="shared" si="83"/>
        <v>49</v>
      </c>
      <c r="L284" s="137">
        <f t="shared" si="84"/>
        <v>0.25789473684210529</v>
      </c>
      <c r="M284" s="132" t="s">
        <v>575</v>
      </c>
      <c r="N284" s="138">
        <v>44844</v>
      </c>
      <c r="O284" s="54"/>
      <c r="P284" s="54"/>
      <c r="Q284" s="198"/>
      <c r="R284" s="37" t="s">
        <v>1228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162</v>
      </c>
      <c r="B285" s="161">
        <v>44258</v>
      </c>
      <c r="C285" s="161"/>
      <c r="D285" s="162" t="s">
        <v>797</v>
      </c>
      <c r="E285" s="163" t="s">
        <v>573</v>
      </c>
      <c r="F285" s="133">
        <v>495</v>
      </c>
      <c r="G285" s="163"/>
      <c r="H285" s="163">
        <v>595</v>
      </c>
      <c r="I285" s="165">
        <v>590</v>
      </c>
      <c r="J285" s="135" t="s">
        <v>595</v>
      </c>
      <c r="K285" s="136">
        <f t="shared" si="83"/>
        <v>100</v>
      </c>
      <c r="L285" s="137">
        <f t="shared" si="84"/>
        <v>0.20202020202020202</v>
      </c>
      <c r="M285" s="132" t="s">
        <v>575</v>
      </c>
      <c r="N285" s="138">
        <v>44589</v>
      </c>
      <c r="O285" s="54"/>
      <c r="P285" s="54"/>
      <c r="Q285" s="198"/>
      <c r="R285" s="37" t="s">
        <v>1228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163</v>
      </c>
      <c r="B286" s="161">
        <v>44274</v>
      </c>
      <c r="C286" s="161"/>
      <c r="D286" s="162" t="s">
        <v>359</v>
      </c>
      <c r="E286" s="163" t="s">
        <v>573</v>
      </c>
      <c r="F286" s="133">
        <v>355</v>
      </c>
      <c r="G286" s="163"/>
      <c r="H286" s="163">
        <v>422.5</v>
      </c>
      <c r="I286" s="165">
        <v>420</v>
      </c>
      <c r="J286" s="135" t="s">
        <v>803</v>
      </c>
      <c r="K286" s="136">
        <f t="shared" si="83"/>
        <v>67.5</v>
      </c>
      <c r="L286" s="137">
        <f t="shared" si="84"/>
        <v>0.19014084507042253</v>
      </c>
      <c r="M286" s="132" t="s">
        <v>575</v>
      </c>
      <c r="N286" s="138">
        <v>44361</v>
      </c>
      <c r="O286" s="54"/>
      <c r="P286" s="54"/>
      <c r="R286" s="37" t="s">
        <v>1228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164</v>
      </c>
      <c r="B287" s="161">
        <v>44295</v>
      </c>
      <c r="C287" s="161"/>
      <c r="D287" s="162" t="s">
        <v>323</v>
      </c>
      <c r="E287" s="163" t="s">
        <v>573</v>
      </c>
      <c r="F287" s="133">
        <v>555</v>
      </c>
      <c r="G287" s="163"/>
      <c r="H287" s="163">
        <v>663</v>
      </c>
      <c r="I287" s="165">
        <v>663</v>
      </c>
      <c r="J287" s="135" t="s">
        <v>804</v>
      </c>
      <c r="K287" s="136">
        <f t="shared" si="83"/>
        <v>108</v>
      </c>
      <c r="L287" s="137">
        <f t="shared" si="84"/>
        <v>0.19459459459459461</v>
      </c>
      <c r="M287" s="132" t="s">
        <v>575</v>
      </c>
      <c r="N287" s="138">
        <v>44321</v>
      </c>
      <c r="O287" s="54"/>
      <c r="P287" s="54"/>
      <c r="Q287" s="198"/>
      <c r="R287" s="37" t="s">
        <v>1228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165</v>
      </c>
      <c r="B288" s="161">
        <v>44308</v>
      </c>
      <c r="C288" s="161"/>
      <c r="D288" s="162" t="s">
        <v>768</v>
      </c>
      <c r="E288" s="163" t="s">
        <v>573</v>
      </c>
      <c r="F288" s="133">
        <v>126.5</v>
      </c>
      <c r="G288" s="163"/>
      <c r="H288" s="163">
        <v>155</v>
      </c>
      <c r="I288" s="165">
        <v>155</v>
      </c>
      <c r="J288" s="135" t="s">
        <v>659</v>
      </c>
      <c r="K288" s="136">
        <f t="shared" si="83"/>
        <v>28.5</v>
      </c>
      <c r="L288" s="137">
        <f t="shared" si="84"/>
        <v>0.22529644268774704</v>
      </c>
      <c r="M288" s="132" t="s">
        <v>575</v>
      </c>
      <c r="N288" s="138">
        <v>44362</v>
      </c>
      <c r="O288" s="54"/>
      <c r="P288" s="54"/>
      <c r="R288" s="37" t="s">
        <v>1228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39">
        <v>166</v>
      </c>
      <c r="B289" s="170">
        <v>44368</v>
      </c>
      <c r="C289" s="170"/>
      <c r="D289" s="141" t="s">
        <v>805</v>
      </c>
      <c r="E289" s="143" t="s">
        <v>573</v>
      </c>
      <c r="F289" s="171">
        <v>287.5</v>
      </c>
      <c r="G289" s="143"/>
      <c r="H289" s="143">
        <v>245</v>
      </c>
      <c r="I289" s="144">
        <v>344</v>
      </c>
      <c r="J289" s="145" t="s">
        <v>806</v>
      </c>
      <c r="K289" s="146">
        <f t="shared" si="83"/>
        <v>-42.5</v>
      </c>
      <c r="L289" s="147">
        <f t="shared" si="84"/>
        <v>-0.14782608695652175</v>
      </c>
      <c r="M289" s="143" t="s">
        <v>585</v>
      </c>
      <c r="N289" s="140">
        <v>44508</v>
      </c>
      <c r="O289" s="54"/>
      <c r="P289" s="54"/>
      <c r="R289" s="37" t="s">
        <v>1228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167</v>
      </c>
      <c r="B290" s="161">
        <v>44368</v>
      </c>
      <c r="C290" s="161"/>
      <c r="D290" s="162" t="s">
        <v>476</v>
      </c>
      <c r="E290" s="163" t="s">
        <v>573</v>
      </c>
      <c r="F290" s="133">
        <v>241</v>
      </c>
      <c r="G290" s="163"/>
      <c r="H290" s="163">
        <v>298</v>
      </c>
      <c r="I290" s="165">
        <v>320</v>
      </c>
      <c r="J290" s="135" t="s">
        <v>659</v>
      </c>
      <c r="K290" s="136">
        <f t="shared" si="83"/>
        <v>57</v>
      </c>
      <c r="L290" s="137">
        <f t="shared" si="84"/>
        <v>0.23651452282157676</v>
      </c>
      <c r="M290" s="132" t="s">
        <v>575</v>
      </c>
      <c r="N290" s="138">
        <v>44802</v>
      </c>
      <c r="O290" s="54"/>
      <c r="P290" s="54"/>
      <c r="R290" s="37" t="s">
        <v>1228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168</v>
      </c>
      <c r="B291" s="161">
        <v>44406</v>
      </c>
      <c r="C291" s="161"/>
      <c r="D291" s="162" t="s">
        <v>768</v>
      </c>
      <c r="E291" s="163" t="s">
        <v>573</v>
      </c>
      <c r="F291" s="133">
        <v>162.5</v>
      </c>
      <c r="G291" s="163"/>
      <c r="H291" s="163">
        <v>200</v>
      </c>
      <c r="I291" s="165">
        <v>200</v>
      </c>
      <c r="J291" s="135" t="s">
        <v>659</v>
      </c>
      <c r="K291" s="136">
        <f t="shared" si="83"/>
        <v>37.5</v>
      </c>
      <c r="L291" s="137">
        <f t="shared" si="84"/>
        <v>0.23076923076923078</v>
      </c>
      <c r="M291" s="132" t="s">
        <v>575</v>
      </c>
      <c r="N291" s="138">
        <v>44802</v>
      </c>
      <c r="O291" s="54"/>
      <c r="P291" s="54"/>
      <c r="R291" s="37" t="s">
        <v>1228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169</v>
      </c>
      <c r="B292" s="161">
        <v>44462</v>
      </c>
      <c r="C292" s="161"/>
      <c r="D292" s="162" t="s">
        <v>434</v>
      </c>
      <c r="E292" s="163" t="s">
        <v>573</v>
      </c>
      <c r="F292" s="133">
        <v>1235</v>
      </c>
      <c r="G292" s="163"/>
      <c r="H292" s="163">
        <v>1505</v>
      </c>
      <c r="I292" s="165">
        <v>1500</v>
      </c>
      <c r="J292" s="135" t="s">
        <v>659</v>
      </c>
      <c r="K292" s="136">
        <f t="shared" si="83"/>
        <v>270</v>
      </c>
      <c r="L292" s="137">
        <f t="shared" si="84"/>
        <v>0.21862348178137653</v>
      </c>
      <c r="M292" s="132" t="s">
        <v>575</v>
      </c>
      <c r="N292" s="138">
        <v>44564</v>
      </c>
      <c r="O292" s="54"/>
      <c r="P292" s="54"/>
      <c r="R292" s="37" t="s">
        <v>1228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170</v>
      </c>
      <c r="B293" s="161">
        <v>44480</v>
      </c>
      <c r="C293" s="161"/>
      <c r="D293" s="162" t="s">
        <v>807</v>
      </c>
      <c r="E293" s="163" t="s">
        <v>573</v>
      </c>
      <c r="F293" s="133">
        <v>58.75</v>
      </c>
      <c r="G293" s="163"/>
      <c r="H293" s="163">
        <v>64.25</v>
      </c>
      <c r="I293" s="165"/>
      <c r="J293" s="135" t="s">
        <v>659</v>
      </c>
      <c r="K293" s="136">
        <f t="shared" si="83"/>
        <v>5.5</v>
      </c>
      <c r="L293" s="137">
        <f t="shared" si="84"/>
        <v>9.3617021276595741E-2</v>
      </c>
      <c r="M293" s="132" t="s">
        <v>575</v>
      </c>
      <c r="N293" s="138">
        <v>45322</v>
      </c>
      <c r="O293" s="54"/>
      <c r="P293" s="54"/>
      <c r="R293" s="37" t="s">
        <v>1228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29">
        <v>171</v>
      </c>
      <c r="B294" s="130">
        <v>44481</v>
      </c>
      <c r="C294" s="130"/>
      <c r="D294" s="131" t="s">
        <v>275</v>
      </c>
      <c r="E294" s="132" t="s">
        <v>573</v>
      </c>
      <c r="F294" s="133">
        <v>315</v>
      </c>
      <c r="G294" s="132"/>
      <c r="H294" s="132">
        <v>335</v>
      </c>
      <c r="I294" s="134">
        <v>380</v>
      </c>
      <c r="J294" s="135" t="s">
        <v>853</v>
      </c>
      <c r="K294" s="136">
        <f t="shared" si="83"/>
        <v>20</v>
      </c>
      <c r="L294" s="137">
        <f t="shared" si="84"/>
        <v>6.3492063492063489E-2</v>
      </c>
      <c r="M294" s="132" t="s">
        <v>575</v>
      </c>
      <c r="N294" s="138">
        <v>45297</v>
      </c>
      <c r="O294" s="54"/>
      <c r="P294" s="54"/>
      <c r="R294" s="37" t="s">
        <v>1228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29">
        <v>172</v>
      </c>
      <c r="B295" s="130">
        <v>44481</v>
      </c>
      <c r="C295" s="130"/>
      <c r="D295" s="131" t="s">
        <v>808</v>
      </c>
      <c r="E295" s="132" t="s">
        <v>573</v>
      </c>
      <c r="F295" s="133">
        <v>45.5</v>
      </c>
      <c r="G295" s="132"/>
      <c r="H295" s="132">
        <v>56.5</v>
      </c>
      <c r="I295" s="134">
        <v>56</v>
      </c>
      <c r="J295" s="135" t="s">
        <v>659</v>
      </c>
      <c r="K295" s="136">
        <f t="shared" si="83"/>
        <v>11</v>
      </c>
      <c r="L295" s="137">
        <f t="shared" si="84"/>
        <v>0.24175824175824176</v>
      </c>
      <c r="M295" s="132" t="s">
        <v>575</v>
      </c>
      <c r="N295" s="138">
        <v>44881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29">
        <v>173</v>
      </c>
      <c r="B296" s="130">
        <v>44551</v>
      </c>
      <c r="C296" s="130"/>
      <c r="D296" s="131" t="s">
        <v>129</v>
      </c>
      <c r="E296" s="132" t="s">
        <v>573</v>
      </c>
      <c r="F296" s="133">
        <v>2300</v>
      </c>
      <c r="G296" s="132"/>
      <c r="H296" s="132">
        <f>(2820+2200)/2</f>
        <v>2510</v>
      </c>
      <c r="I296" s="134">
        <v>3000</v>
      </c>
      <c r="J296" s="135" t="s">
        <v>809</v>
      </c>
      <c r="K296" s="136">
        <f t="shared" si="83"/>
        <v>210</v>
      </c>
      <c r="L296" s="137">
        <f t="shared" si="84"/>
        <v>9.1304347826086957E-2</v>
      </c>
      <c r="M296" s="132" t="s">
        <v>575</v>
      </c>
      <c r="N296" s="138">
        <v>44649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29">
        <v>174</v>
      </c>
      <c r="B297" s="130">
        <v>44606</v>
      </c>
      <c r="C297" s="130"/>
      <c r="D297" s="131" t="s">
        <v>424</v>
      </c>
      <c r="E297" s="132" t="s">
        <v>573</v>
      </c>
      <c r="F297" s="133">
        <v>635</v>
      </c>
      <c r="G297" s="132"/>
      <c r="H297" s="132">
        <v>700</v>
      </c>
      <c r="I297" s="134">
        <v>764</v>
      </c>
      <c r="J297" s="135" t="s">
        <v>836</v>
      </c>
      <c r="K297" s="136">
        <f t="shared" si="83"/>
        <v>65</v>
      </c>
      <c r="L297" s="137">
        <f t="shared" si="84"/>
        <v>0.10236220472440945</v>
      </c>
      <c r="M297" s="132" t="s">
        <v>575</v>
      </c>
      <c r="N297" s="138">
        <v>45159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29">
        <v>175</v>
      </c>
      <c r="B298" s="130">
        <v>44613</v>
      </c>
      <c r="C298" s="130"/>
      <c r="D298" s="131" t="s">
        <v>434</v>
      </c>
      <c r="E298" s="132" t="s">
        <v>573</v>
      </c>
      <c r="F298" s="133">
        <v>1255</v>
      </c>
      <c r="G298" s="132"/>
      <c r="H298" s="132">
        <v>1515</v>
      </c>
      <c r="I298" s="134">
        <v>1510</v>
      </c>
      <c r="J298" s="135" t="s">
        <v>659</v>
      </c>
      <c r="K298" s="136">
        <f t="shared" si="83"/>
        <v>260</v>
      </c>
      <c r="L298" s="137">
        <f t="shared" si="84"/>
        <v>0.20717131474103587</v>
      </c>
      <c r="M298" s="132" t="s">
        <v>575</v>
      </c>
      <c r="N298" s="138">
        <v>44834</v>
      </c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271">
        <v>176</v>
      </c>
      <c r="B299" s="262">
        <v>44670</v>
      </c>
      <c r="C299" s="262"/>
      <c r="D299" s="263" t="s">
        <v>536</v>
      </c>
      <c r="E299" s="264" t="s">
        <v>573</v>
      </c>
      <c r="F299" s="265">
        <v>445</v>
      </c>
      <c r="G299" s="265"/>
      <c r="H299" s="265">
        <v>460</v>
      </c>
      <c r="I299" s="265">
        <v>553</v>
      </c>
      <c r="J299" s="266" t="s">
        <v>889</v>
      </c>
      <c r="K299" s="267">
        <f t="shared" ref="K299" si="85">H299-F299</f>
        <v>15</v>
      </c>
      <c r="L299" s="268">
        <f t="shared" ref="L299" si="86">K299/F299</f>
        <v>3.3707865168539325E-2</v>
      </c>
      <c r="M299" s="269" t="s">
        <v>592</v>
      </c>
      <c r="N299" s="270">
        <v>45397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177</v>
      </c>
      <c r="B300" s="161">
        <v>44746</v>
      </c>
      <c r="C300" s="161"/>
      <c r="D300" s="162" t="s">
        <v>810</v>
      </c>
      <c r="E300" s="163" t="s">
        <v>573</v>
      </c>
      <c r="F300" s="163">
        <v>207.5</v>
      </c>
      <c r="G300" s="163"/>
      <c r="H300" s="163">
        <v>254</v>
      </c>
      <c r="I300" s="165">
        <v>254</v>
      </c>
      <c r="J300" s="135" t="s">
        <v>659</v>
      </c>
      <c r="K300" s="136">
        <f t="shared" ref="K300:K310" si="87">H300-F300</f>
        <v>46.5</v>
      </c>
      <c r="L300" s="137">
        <f t="shared" ref="L300:L310" si="88">K300/F300</f>
        <v>0.22409638554216868</v>
      </c>
      <c r="M300" s="132" t="s">
        <v>575</v>
      </c>
      <c r="N300" s="138">
        <v>44792</v>
      </c>
      <c r="O300" s="54"/>
      <c r="P300" s="54"/>
      <c r="R300" s="37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178</v>
      </c>
      <c r="B301" s="161">
        <v>44775</v>
      </c>
      <c r="C301" s="161"/>
      <c r="D301" s="162" t="s">
        <v>478</v>
      </c>
      <c r="E301" s="163" t="s">
        <v>573</v>
      </c>
      <c r="F301" s="163">
        <v>31.25</v>
      </c>
      <c r="G301" s="163"/>
      <c r="H301" s="163">
        <v>38.75</v>
      </c>
      <c r="I301" s="165">
        <v>38</v>
      </c>
      <c r="J301" s="135" t="s">
        <v>659</v>
      </c>
      <c r="K301" s="136">
        <f t="shared" si="87"/>
        <v>7.5</v>
      </c>
      <c r="L301" s="137">
        <f t="shared" si="88"/>
        <v>0.24</v>
      </c>
      <c r="M301" s="132" t="s">
        <v>575</v>
      </c>
      <c r="N301" s="138">
        <v>44844</v>
      </c>
      <c r="O301" s="54"/>
      <c r="P301" s="54"/>
      <c r="R301" s="37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179</v>
      </c>
      <c r="B302" s="161">
        <v>44841</v>
      </c>
      <c r="C302" s="161"/>
      <c r="D302" s="162" t="s">
        <v>811</v>
      </c>
      <c r="E302" s="163" t="s">
        <v>573</v>
      </c>
      <c r="F302" s="133">
        <v>665</v>
      </c>
      <c r="G302" s="163"/>
      <c r="H302" s="163">
        <v>807.5</v>
      </c>
      <c r="I302" s="165">
        <v>840</v>
      </c>
      <c r="J302" s="135" t="s">
        <v>809</v>
      </c>
      <c r="K302" s="136">
        <f t="shared" si="87"/>
        <v>142.5</v>
      </c>
      <c r="L302" s="137">
        <f t="shared" si="88"/>
        <v>0.21428571428571427</v>
      </c>
      <c r="M302" s="132" t="s">
        <v>575</v>
      </c>
      <c r="N302" s="138">
        <v>45097</v>
      </c>
      <c r="O302" s="54"/>
      <c r="P302" s="54"/>
      <c r="R302" s="37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180</v>
      </c>
      <c r="B303" s="161">
        <v>44844</v>
      </c>
      <c r="C303" s="161"/>
      <c r="D303" s="162" t="s">
        <v>426</v>
      </c>
      <c r="E303" s="163" t="s">
        <v>573</v>
      </c>
      <c r="F303" s="133">
        <v>227.5</v>
      </c>
      <c r="G303" s="163"/>
      <c r="H303" s="163">
        <v>270</v>
      </c>
      <c r="I303" s="165">
        <v>291</v>
      </c>
      <c r="J303" s="135" t="s">
        <v>838</v>
      </c>
      <c r="K303" s="136">
        <f t="shared" si="87"/>
        <v>42.5</v>
      </c>
      <c r="L303" s="137">
        <f t="shared" si="88"/>
        <v>0.18681318681318682</v>
      </c>
      <c r="M303" s="132" t="s">
        <v>575</v>
      </c>
      <c r="N303" s="138">
        <v>45160</v>
      </c>
      <c r="O303" s="54"/>
      <c r="P303" s="54"/>
      <c r="R303" s="37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181</v>
      </c>
      <c r="B304" s="161">
        <v>44845</v>
      </c>
      <c r="C304" s="161"/>
      <c r="D304" s="162" t="s">
        <v>424</v>
      </c>
      <c r="E304" s="163" t="s">
        <v>573</v>
      </c>
      <c r="F304" s="133">
        <v>555</v>
      </c>
      <c r="G304" s="163"/>
      <c r="H304" s="163">
        <v>700</v>
      </c>
      <c r="I304" s="165">
        <v>765</v>
      </c>
      <c r="J304" s="135" t="s">
        <v>837</v>
      </c>
      <c r="K304" s="136">
        <f t="shared" si="87"/>
        <v>145</v>
      </c>
      <c r="L304" s="137">
        <f t="shared" si="88"/>
        <v>0.26126126126126126</v>
      </c>
      <c r="M304" s="132" t="s">
        <v>575</v>
      </c>
      <c r="N304" s="138">
        <v>45159</v>
      </c>
      <c r="O304" s="54"/>
      <c r="P304" s="54"/>
      <c r="R304" s="37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182</v>
      </c>
      <c r="B305" s="161">
        <v>44981</v>
      </c>
      <c r="C305" s="161"/>
      <c r="D305" s="162" t="s">
        <v>441</v>
      </c>
      <c r="E305" s="163" t="s">
        <v>573</v>
      </c>
      <c r="F305" s="133">
        <v>1675</v>
      </c>
      <c r="G305" s="163"/>
      <c r="H305" s="163">
        <v>2080</v>
      </c>
      <c r="I305" s="165">
        <v>2080</v>
      </c>
      <c r="J305" s="135" t="s">
        <v>659</v>
      </c>
      <c r="K305" s="136">
        <f t="shared" si="87"/>
        <v>405</v>
      </c>
      <c r="L305" s="137">
        <f t="shared" si="88"/>
        <v>0.2417910447761194</v>
      </c>
      <c r="M305" s="132" t="s">
        <v>575</v>
      </c>
      <c r="N305" s="138">
        <v>45119</v>
      </c>
      <c r="O305" s="54"/>
      <c r="P305" s="54"/>
      <c r="R305" s="37" t="s">
        <v>1231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60">
        <v>183</v>
      </c>
      <c r="B306" s="161">
        <v>44986</v>
      </c>
      <c r="C306" s="161"/>
      <c r="D306" s="162" t="s">
        <v>478</v>
      </c>
      <c r="E306" s="163" t="s">
        <v>573</v>
      </c>
      <c r="F306" s="133">
        <v>57.5</v>
      </c>
      <c r="G306" s="163"/>
      <c r="H306" s="163">
        <v>120</v>
      </c>
      <c r="I306" s="165">
        <v>120</v>
      </c>
      <c r="J306" s="135" t="s">
        <v>659</v>
      </c>
      <c r="K306" s="136">
        <f t="shared" si="87"/>
        <v>62.5</v>
      </c>
      <c r="L306" s="137">
        <f t="shared" si="88"/>
        <v>1.0869565217391304</v>
      </c>
      <c r="M306" s="132" t="s">
        <v>575</v>
      </c>
      <c r="N306" s="138">
        <v>45049</v>
      </c>
      <c r="O306" s="54"/>
      <c r="P306" s="54"/>
      <c r="R306" s="37" t="s">
        <v>1231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60">
        <v>184</v>
      </c>
      <c r="B307" s="161">
        <v>45008</v>
      </c>
      <c r="C307" s="161"/>
      <c r="D307" s="162" t="s">
        <v>495</v>
      </c>
      <c r="E307" s="163" t="s">
        <v>573</v>
      </c>
      <c r="F307" s="133">
        <v>2765</v>
      </c>
      <c r="G307" s="163"/>
      <c r="H307" s="163">
        <v>3547.5</v>
      </c>
      <c r="I307" s="165">
        <v>3523</v>
      </c>
      <c r="J307" s="135" t="s">
        <v>659</v>
      </c>
      <c r="K307" s="136">
        <f t="shared" si="87"/>
        <v>782.5</v>
      </c>
      <c r="L307" s="137">
        <f t="shared" si="88"/>
        <v>0.28300180831826399</v>
      </c>
      <c r="M307" s="132" t="s">
        <v>575</v>
      </c>
      <c r="N307" s="138">
        <v>45177</v>
      </c>
      <c r="O307" s="54"/>
      <c r="P307" s="54"/>
      <c r="R307" s="37" t="s">
        <v>1231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185</v>
      </c>
      <c r="B308" s="161">
        <v>45027</v>
      </c>
      <c r="C308" s="161"/>
      <c r="D308" s="162" t="s">
        <v>812</v>
      </c>
      <c r="E308" s="163" t="s">
        <v>573</v>
      </c>
      <c r="F308" s="163">
        <v>460</v>
      </c>
      <c r="G308" s="163"/>
      <c r="H308" s="163">
        <v>825</v>
      </c>
      <c r="I308" s="165">
        <v>810</v>
      </c>
      <c r="J308" s="135" t="s">
        <v>659</v>
      </c>
      <c r="K308" s="136">
        <f t="shared" si="87"/>
        <v>365</v>
      </c>
      <c r="L308" s="137">
        <f t="shared" si="88"/>
        <v>0.79347826086956519</v>
      </c>
      <c r="M308" s="132" t="s">
        <v>575</v>
      </c>
      <c r="N308" s="138">
        <v>45155</v>
      </c>
      <c r="O308" s="54"/>
      <c r="P308" s="54"/>
      <c r="R308" s="37" t="s">
        <v>1231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186</v>
      </c>
      <c r="B309" s="161">
        <v>45050</v>
      </c>
      <c r="C309" s="161"/>
      <c r="D309" s="162" t="s">
        <v>41</v>
      </c>
      <c r="E309" s="163" t="s">
        <v>573</v>
      </c>
      <c r="F309" s="163">
        <v>3630</v>
      </c>
      <c r="G309" s="163"/>
      <c r="H309" s="163">
        <v>5150</v>
      </c>
      <c r="I309" s="165">
        <v>5040</v>
      </c>
      <c r="J309" s="135" t="s">
        <v>659</v>
      </c>
      <c r="K309" s="136">
        <f t="shared" si="87"/>
        <v>1520</v>
      </c>
      <c r="L309" s="137">
        <f t="shared" si="88"/>
        <v>0.41873278236914602</v>
      </c>
      <c r="M309" s="132" t="s">
        <v>575</v>
      </c>
      <c r="N309" s="138">
        <v>45344</v>
      </c>
      <c r="O309" s="54"/>
      <c r="P309" s="54"/>
      <c r="R309" s="37" t="s">
        <v>1231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187</v>
      </c>
      <c r="B310" s="161">
        <v>45075</v>
      </c>
      <c r="C310" s="161"/>
      <c r="D310" s="162" t="s">
        <v>813</v>
      </c>
      <c r="E310" s="163" t="s">
        <v>573</v>
      </c>
      <c r="F310" s="133">
        <v>585</v>
      </c>
      <c r="G310" s="163"/>
      <c r="H310" s="163">
        <v>732</v>
      </c>
      <c r="I310" s="165">
        <v>732</v>
      </c>
      <c r="J310" s="135" t="s">
        <v>659</v>
      </c>
      <c r="K310" s="136">
        <f t="shared" si="87"/>
        <v>147</v>
      </c>
      <c r="L310" s="137">
        <f t="shared" si="88"/>
        <v>0.25128205128205128</v>
      </c>
      <c r="M310" s="132" t="s">
        <v>575</v>
      </c>
      <c r="N310" s="138">
        <v>45152</v>
      </c>
      <c r="O310" s="54"/>
      <c r="P310" s="54"/>
      <c r="R310" s="37" t="s">
        <v>1231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F310" s="37"/>
      <c r="AG310" s="54"/>
      <c r="AI310" s="37"/>
      <c r="AK310" s="37"/>
      <c r="AL310" s="54"/>
    </row>
    <row r="311" spans="1:38" ht="12.75" customHeight="1">
      <c r="A311" s="178">
        <v>188</v>
      </c>
      <c r="B311" s="179">
        <v>45078</v>
      </c>
      <c r="C311" s="53"/>
      <c r="D311" s="53" t="s">
        <v>525</v>
      </c>
      <c r="E311" s="180" t="s">
        <v>573</v>
      </c>
      <c r="F311" s="51" t="s">
        <v>814</v>
      </c>
      <c r="G311" s="51"/>
      <c r="H311" s="51"/>
      <c r="I311" s="51">
        <v>4300</v>
      </c>
      <c r="J311" s="51" t="s">
        <v>574</v>
      </c>
      <c r="K311" s="51"/>
      <c r="L311" s="51"/>
      <c r="M311" s="51"/>
      <c r="N311" s="51"/>
      <c r="O311" s="54"/>
      <c r="P311" s="54"/>
      <c r="R311" s="37" t="s">
        <v>1231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F311" s="37"/>
      <c r="AG311" s="54"/>
      <c r="AI311" s="37"/>
      <c r="AK311" s="37"/>
      <c r="AL311" s="54"/>
    </row>
    <row r="312" spans="1:38" ht="12.75" customHeight="1">
      <c r="A312" s="160">
        <v>189</v>
      </c>
      <c r="B312" s="161">
        <v>45103</v>
      </c>
      <c r="C312" s="161"/>
      <c r="D312" s="162" t="s">
        <v>833</v>
      </c>
      <c r="E312" s="163" t="s">
        <v>573</v>
      </c>
      <c r="F312" s="133">
        <v>282.5</v>
      </c>
      <c r="G312" s="163"/>
      <c r="H312" s="163">
        <v>383</v>
      </c>
      <c r="I312" s="165">
        <v>383</v>
      </c>
      <c r="J312" s="135" t="s">
        <v>659</v>
      </c>
      <c r="K312" s="136">
        <f>H312-F312</f>
        <v>100.5</v>
      </c>
      <c r="L312" s="137">
        <f>K312/F312</f>
        <v>0.35575221238938054</v>
      </c>
      <c r="M312" s="132" t="s">
        <v>575</v>
      </c>
      <c r="N312" s="138">
        <v>45265</v>
      </c>
      <c r="O312" s="54"/>
      <c r="P312" s="54"/>
      <c r="R312" s="37" t="s">
        <v>1231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F312" s="37"/>
      <c r="AG312" s="54"/>
      <c r="AI312" s="37"/>
      <c r="AK312" s="37"/>
      <c r="AL312" s="54"/>
    </row>
    <row r="313" spans="1:38" ht="12.75" customHeight="1">
      <c r="A313" s="160">
        <v>190</v>
      </c>
      <c r="B313" s="161">
        <v>45120</v>
      </c>
      <c r="C313" s="161"/>
      <c r="D313" s="162" t="s">
        <v>524</v>
      </c>
      <c r="E313" s="163" t="s">
        <v>573</v>
      </c>
      <c r="F313" s="133">
        <v>2312.5</v>
      </c>
      <c r="G313" s="163"/>
      <c r="H313" s="163">
        <v>2935</v>
      </c>
      <c r="I313" s="165">
        <v>2935</v>
      </c>
      <c r="J313" s="135" t="s">
        <v>659</v>
      </c>
      <c r="K313" s="136">
        <f>H313-F313</f>
        <v>622.5</v>
      </c>
      <c r="L313" s="137">
        <f>K313/F313</f>
        <v>0.26918918918918922</v>
      </c>
      <c r="M313" s="132" t="s">
        <v>575</v>
      </c>
      <c r="N313" s="138">
        <v>45177</v>
      </c>
      <c r="O313" s="54"/>
      <c r="P313" s="54"/>
      <c r="R313" s="37" t="s">
        <v>1231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F313" s="37"/>
      <c r="AG313" s="54"/>
      <c r="AI313" s="37"/>
      <c r="AK313" s="37"/>
      <c r="AL313" s="54"/>
    </row>
    <row r="314" spans="1:38" ht="12.75" customHeight="1">
      <c r="A314" s="160">
        <v>191</v>
      </c>
      <c r="B314" s="161">
        <v>45125</v>
      </c>
      <c r="C314" s="161"/>
      <c r="D314" s="162" t="s">
        <v>200</v>
      </c>
      <c r="E314" s="163" t="s">
        <v>573</v>
      </c>
      <c r="F314" s="133">
        <v>3980</v>
      </c>
      <c r="G314" s="163"/>
      <c r="H314" s="163">
        <v>4895</v>
      </c>
      <c r="I314" s="165">
        <v>4895</v>
      </c>
      <c r="J314" s="135" t="s">
        <v>659</v>
      </c>
      <c r="K314" s="136">
        <f>H314-F314</f>
        <v>915</v>
      </c>
      <c r="L314" s="137">
        <f>K314/F314</f>
        <v>0.22989949748743718</v>
      </c>
      <c r="M314" s="132" t="s">
        <v>575</v>
      </c>
      <c r="N314" s="138">
        <v>45155</v>
      </c>
      <c r="O314" s="54"/>
      <c r="P314" s="54"/>
      <c r="R314" s="37" t="s">
        <v>1231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60">
        <v>192</v>
      </c>
      <c r="B315" s="161">
        <v>45145</v>
      </c>
      <c r="C315" s="161"/>
      <c r="D315" s="162" t="s">
        <v>835</v>
      </c>
      <c r="E315" s="163" t="s">
        <v>573</v>
      </c>
      <c r="F315" s="133">
        <v>565</v>
      </c>
      <c r="G315" s="163"/>
      <c r="H315" s="163">
        <v>725</v>
      </c>
      <c r="I315" s="165">
        <v>725</v>
      </c>
      <c r="J315" s="135" t="s">
        <v>659</v>
      </c>
      <c r="K315" s="136">
        <f>H315-F315</f>
        <v>160</v>
      </c>
      <c r="L315" s="137">
        <f>K315/F315</f>
        <v>0.2831858407079646</v>
      </c>
      <c r="M315" s="132" t="s">
        <v>575</v>
      </c>
      <c r="N315" s="138">
        <v>45169</v>
      </c>
      <c r="O315" s="54"/>
      <c r="P315" s="54"/>
      <c r="R315" s="37" t="s">
        <v>1231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193</v>
      </c>
      <c r="B316" s="233">
        <v>45167</v>
      </c>
      <c r="C316" s="233"/>
      <c r="D316" s="234" t="s">
        <v>839</v>
      </c>
      <c r="E316" s="235" t="s">
        <v>573</v>
      </c>
      <c r="F316" s="133">
        <v>700</v>
      </c>
      <c r="G316" s="235"/>
      <c r="H316" s="235">
        <v>950</v>
      </c>
      <c r="I316" s="236">
        <v>950</v>
      </c>
      <c r="J316" s="237" t="s">
        <v>659</v>
      </c>
      <c r="K316" s="136">
        <f>H316-F316</f>
        <v>250</v>
      </c>
      <c r="L316" s="137">
        <f>K316/F316</f>
        <v>0.35714285714285715</v>
      </c>
      <c r="M316" s="132" t="s">
        <v>575</v>
      </c>
      <c r="N316" s="138">
        <v>45261</v>
      </c>
      <c r="O316" s="54"/>
      <c r="P316" s="54"/>
      <c r="R316" s="37" t="s">
        <v>1231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194</v>
      </c>
      <c r="B317" s="179">
        <v>45184</v>
      </c>
      <c r="C317" s="53"/>
      <c r="D317" s="53" t="s">
        <v>527</v>
      </c>
      <c r="E317" s="180" t="s">
        <v>573</v>
      </c>
      <c r="F317" s="51" t="s">
        <v>841</v>
      </c>
      <c r="G317" s="51"/>
      <c r="H317" s="51"/>
      <c r="I317" s="51">
        <v>480</v>
      </c>
      <c r="J317" s="51" t="s">
        <v>574</v>
      </c>
      <c r="K317" s="51"/>
      <c r="L317" s="51"/>
      <c r="M317" s="51"/>
      <c r="N317" s="51"/>
      <c r="O317" s="54"/>
      <c r="P317" s="54"/>
      <c r="R317" s="37" t="s">
        <v>1231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195</v>
      </c>
      <c r="B318" s="233">
        <v>45203</v>
      </c>
      <c r="C318" s="233"/>
      <c r="D318" s="234" t="s">
        <v>173</v>
      </c>
      <c r="E318" s="235" t="s">
        <v>573</v>
      </c>
      <c r="F318" s="133">
        <v>992.5</v>
      </c>
      <c r="G318" s="235"/>
      <c r="H318" s="235">
        <v>1198</v>
      </c>
      <c r="I318" s="236">
        <v>1198</v>
      </c>
      <c r="J318" s="237" t="s">
        <v>659</v>
      </c>
      <c r="K318" s="136">
        <f>H318-F318</f>
        <v>205.5</v>
      </c>
      <c r="L318" s="137">
        <f>K318/F318</f>
        <v>0.2070528967254408</v>
      </c>
      <c r="M318" s="132" t="s">
        <v>575</v>
      </c>
      <c r="N318" s="138">
        <v>45392</v>
      </c>
      <c r="O318" s="54"/>
      <c r="P318" s="54"/>
      <c r="R318" s="37" t="s">
        <v>1232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196</v>
      </c>
      <c r="B319" s="233">
        <v>45216</v>
      </c>
      <c r="C319" s="233"/>
      <c r="D319" s="234" t="s">
        <v>105</v>
      </c>
      <c r="E319" s="235" t="s">
        <v>573</v>
      </c>
      <c r="F319" s="133">
        <v>5425</v>
      </c>
      <c r="G319" s="235"/>
      <c r="H319" s="235">
        <v>6880</v>
      </c>
      <c r="I319" s="236">
        <v>6870</v>
      </c>
      <c r="J319" s="237" t="s">
        <v>659</v>
      </c>
      <c r="K319" s="136">
        <f>H319-F319</f>
        <v>1455</v>
      </c>
      <c r="L319" s="137">
        <f>K319/F319</f>
        <v>0.26820276497695855</v>
      </c>
      <c r="M319" s="132" t="s">
        <v>575</v>
      </c>
      <c r="N319" s="138">
        <v>45342</v>
      </c>
      <c r="O319" s="54"/>
      <c r="P319" s="54"/>
      <c r="R319" s="37" t="s">
        <v>1232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197</v>
      </c>
      <c r="B320" s="233">
        <v>45216</v>
      </c>
      <c r="C320" s="233"/>
      <c r="D320" s="234" t="s">
        <v>842</v>
      </c>
      <c r="E320" s="235" t="s">
        <v>573</v>
      </c>
      <c r="F320" s="133">
        <v>1090</v>
      </c>
      <c r="G320" s="235"/>
      <c r="H320" s="235">
        <v>1415</v>
      </c>
      <c r="I320" s="236">
        <v>1415</v>
      </c>
      <c r="J320" s="237" t="s">
        <v>659</v>
      </c>
      <c r="K320" s="136">
        <f>H320-F320</f>
        <v>325</v>
      </c>
      <c r="L320" s="137">
        <f>K320/F320</f>
        <v>0.29816513761467889</v>
      </c>
      <c r="M320" s="132" t="s">
        <v>575</v>
      </c>
      <c r="N320" s="138">
        <v>45282</v>
      </c>
      <c r="O320" s="54"/>
      <c r="P320" s="54"/>
      <c r="R320" s="37" t="s">
        <v>1231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198</v>
      </c>
      <c r="B321" s="233">
        <v>45236</v>
      </c>
      <c r="C321" s="233"/>
      <c r="D321" s="234" t="s">
        <v>845</v>
      </c>
      <c r="E321" s="235" t="s">
        <v>573</v>
      </c>
      <c r="F321" s="133">
        <v>1270</v>
      </c>
      <c r="G321" s="235"/>
      <c r="H321" s="235">
        <v>1613</v>
      </c>
      <c r="I321" s="236">
        <v>1613</v>
      </c>
      <c r="J321" s="237" t="s">
        <v>659</v>
      </c>
      <c r="K321" s="136">
        <f>H321-F321</f>
        <v>343</v>
      </c>
      <c r="L321" s="137">
        <f>K321/F321</f>
        <v>0.27007874015748029</v>
      </c>
      <c r="M321" s="132" t="s">
        <v>575</v>
      </c>
      <c r="N321" s="138">
        <v>45246</v>
      </c>
      <c r="O321" s="54"/>
      <c r="P321" s="54"/>
      <c r="R321" s="37" t="s">
        <v>1232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199</v>
      </c>
      <c r="B322" s="179">
        <v>45251</v>
      </c>
      <c r="C322" s="53"/>
      <c r="D322" s="53" t="s">
        <v>846</v>
      </c>
      <c r="E322" s="180" t="s">
        <v>573</v>
      </c>
      <c r="F322" s="51" t="s">
        <v>847</v>
      </c>
      <c r="G322" s="51"/>
      <c r="H322" s="51"/>
      <c r="I322" s="51">
        <v>1490</v>
      </c>
      <c r="J322" s="51" t="s">
        <v>574</v>
      </c>
      <c r="K322" s="51"/>
      <c r="L322" s="51"/>
      <c r="M322" s="51"/>
      <c r="N322" s="51"/>
      <c r="O322" s="54"/>
      <c r="P322" s="54"/>
      <c r="R322" s="37" t="s">
        <v>1231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200</v>
      </c>
      <c r="B323" s="179">
        <v>45254</v>
      </c>
      <c r="C323" s="53"/>
      <c r="D323" s="53" t="s">
        <v>845</v>
      </c>
      <c r="E323" s="180" t="s">
        <v>573</v>
      </c>
      <c r="F323" s="51" t="s">
        <v>848</v>
      </c>
      <c r="G323" s="51"/>
      <c r="H323" s="51"/>
      <c r="I323" s="51">
        <v>1806</v>
      </c>
      <c r="J323" s="51" t="s">
        <v>574</v>
      </c>
      <c r="K323" s="51"/>
      <c r="L323" s="51"/>
      <c r="M323" s="51"/>
      <c r="N323" s="51"/>
      <c r="O323" s="54"/>
      <c r="P323" s="54"/>
      <c r="R323" s="37" t="s">
        <v>1232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201</v>
      </c>
      <c r="B324" s="233">
        <v>45265</v>
      </c>
      <c r="C324" s="233"/>
      <c r="D324" s="234" t="s">
        <v>528</v>
      </c>
      <c r="E324" s="235" t="s">
        <v>573</v>
      </c>
      <c r="F324" s="133">
        <v>435</v>
      </c>
      <c r="G324" s="235"/>
      <c r="H324" s="235">
        <v>558</v>
      </c>
      <c r="I324" s="236">
        <v>558</v>
      </c>
      <c r="J324" s="237" t="s">
        <v>659</v>
      </c>
      <c r="K324" s="136">
        <f>H324-F324</f>
        <v>123</v>
      </c>
      <c r="L324" s="137">
        <f>K324/F324</f>
        <v>0.28275862068965518</v>
      </c>
      <c r="M324" s="132" t="s">
        <v>575</v>
      </c>
      <c r="N324" s="138">
        <v>45378</v>
      </c>
      <c r="O324" s="54"/>
      <c r="P324" s="54"/>
      <c r="R324" s="37" t="s">
        <v>1231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202</v>
      </c>
      <c r="B325" s="233">
        <v>45272</v>
      </c>
      <c r="C325" s="233"/>
      <c r="D325" s="234" t="s">
        <v>850</v>
      </c>
      <c r="E325" s="235" t="s">
        <v>573</v>
      </c>
      <c r="F325" s="133">
        <v>4225</v>
      </c>
      <c r="G325" s="235"/>
      <c r="H325" s="235">
        <v>5512</v>
      </c>
      <c r="I325" s="236">
        <v>5512</v>
      </c>
      <c r="J325" s="237" t="s">
        <v>659</v>
      </c>
      <c r="K325" s="136">
        <f>H325-F325</f>
        <v>1287</v>
      </c>
      <c r="L325" s="137">
        <f>K325/F325</f>
        <v>0.30461538461538462</v>
      </c>
      <c r="M325" s="132" t="s">
        <v>575</v>
      </c>
      <c r="N325" s="138">
        <v>45329</v>
      </c>
      <c r="O325" s="54"/>
      <c r="P325" s="54"/>
      <c r="R325" s="37" t="s">
        <v>1232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203</v>
      </c>
      <c r="B326" s="179">
        <v>45292</v>
      </c>
      <c r="C326" s="53"/>
      <c r="D326" s="53" t="s">
        <v>311</v>
      </c>
      <c r="E326" s="180" t="s">
        <v>573</v>
      </c>
      <c r="F326" s="51" t="s">
        <v>851</v>
      </c>
      <c r="G326" s="51"/>
      <c r="H326" s="51"/>
      <c r="I326" s="51">
        <v>4909</v>
      </c>
      <c r="J326" s="51" t="s">
        <v>574</v>
      </c>
      <c r="K326" s="51"/>
      <c r="L326" s="51"/>
      <c r="M326" s="51"/>
      <c r="N326" s="51"/>
      <c r="O326" s="54"/>
      <c r="P326" s="54"/>
      <c r="R326" s="37" t="s">
        <v>1232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204</v>
      </c>
      <c r="B327" s="179">
        <v>45294</v>
      </c>
      <c r="C327" s="53"/>
      <c r="D327" s="53" t="s">
        <v>526</v>
      </c>
      <c r="E327" s="180" t="s">
        <v>573</v>
      </c>
      <c r="F327" s="51" t="s">
        <v>852</v>
      </c>
      <c r="G327" s="51"/>
      <c r="H327" s="51"/>
      <c r="I327" s="51">
        <v>1080</v>
      </c>
      <c r="J327" s="51" t="s">
        <v>574</v>
      </c>
      <c r="K327" s="51"/>
      <c r="L327" s="51"/>
      <c r="M327" s="51"/>
      <c r="N327" s="51"/>
      <c r="O327" s="54"/>
      <c r="P327" s="54"/>
      <c r="R327" s="37" t="s">
        <v>1231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205</v>
      </c>
      <c r="B328" s="179">
        <v>45315</v>
      </c>
      <c r="C328" s="53"/>
      <c r="D328" s="53" t="s">
        <v>312</v>
      </c>
      <c r="E328" s="180" t="s">
        <v>573</v>
      </c>
      <c r="F328" s="51" t="s">
        <v>854</v>
      </c>
      <c r="G328" s="51"/>
      <c r="H328" s="51"/>
      <c r="I328" s="51">
        <v>2077</v>
      </c>
      <c r="J328" s="51" t="s">
        <v>574</v>
      </c>
      <c r="K328" s="51"/>
      <c r="L328" s="51"/>
      <c r="M328" s="51"/>
      <c r="N328" s="51"/>
      <c r="O328" s="54"/>
      <c r="P328" s="54"/>
      <c r="R328" s="37" t="s">
        <v>1232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>
        <v>206</v>
      </c>
      <c r="B329" s="179">
        <v>45320</v>
      </c>
      <c r="C329" s="53"/>
      <c r="D329" s="53" t="s">
        <v>855</v>
      </c>
      <c r="E329" s="180" t="s">
        <v>573</v>
      </c>
      <c r="F329" s="51" t="s">
        <v>856</v>
      </c>
      <c r="G329" s="51"/>
      <c r="H329" s="51"/>
      <c r="I329" s="51">
        <v>2906</v>
      </c>
      <c r="J329" s="51" t="s">
        <v>574</v>
      </c>
      <c r="K329" s="51"/>
      <c r="L329" s="51"/>
      <c r="M329" s="51"/>
      <c r="N329" s="51"/>
      <c r="O329" s="54"/>
      <c r="P329" s="54"/>
      <c r="R329" s="37" t="s">
        <v>1231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207</v>
      </c>
      <c r="B330" s="233">
        <v>45331</v>
      </c>
      <c r="C330" s="233"/>
      <c r="D330" s="234" t="s">
        <v>524</v>
      </c>
      <c r="E330" s="235" t="s">
        <v>573</v>
      </c>
      <c r="F330" s="133">
        <v>3270</v>
      </c>
      <c r="G330" s="235"/>
      <c r="H330" s="235">
        <v>4096</v>
      </c>
      <c r="I330" s="236">
        <v>4096</v>
      </c>
      <c r="J330" s="237" t="s">
        <v>659</v>
      </c>
      <c r="K330" s="136">
        <f>H330-F330</f>
        <v>826</v>
      </c>
      <c r="L330" s="137">
        <f>K330/F330</f>
        <v>0.25259938837920487</v>
      </c>
      <c r="M330" s="132" t="s">
        <v>575</v>
      </c>
      <c r="N330" s="138">
        <v>45377</v>
      </c>
      <c r="O330" s="54"/>
      <c r="P330" s="54"/>
      <c r="R330" s="37" t="s">
        <v>1231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208</v>
      </c>
      <c r="B331" s="179">
        <v>45345</v>
      </c>
      <c r="C331" s="53"/>
      <c r="D331" s="53" t="s">
        <v>59</v>
      </c>
      <c r="E331" s="180" t="s">
        <v>573</v>
      </c>
      <c r="F331" s="51" t="s">
        <v>874</v>
      </c>
      <c r="G331" s="51"/>
      <c r="H331" s="51"/>
      <c r="I331" s="51">
        <v>2627</v>
      </c>
      <c r="J331" s="51" t="s">
        <v>574</v>
      </c>
      <c r="K331" s="51"/>
      <c r="L331" s="51"/>
      <c r="M331" s="51"/>
      <c r="N331" s="53"/>
      <c r="O331" s="54"/>
      <c r="P331" s="54"/>
      <c r="R331" s="37" t="s">
        <v>1232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209</v>
      </c>
      <c r="B332" s="179">
        <v>45356</v>
      </c>
      <c r="C332" s="53"/>
      <c r="D332" s="53" t="s">
        <v>839</v>
      </c>
      <c r="E332" s="180" t="s">
        <v>573</v>
      </c>
      <c r="F332" s="51" t="s">
        <v>876</v>
      </c>
      <c r="G332" s="51"/>
      <c r="H332" s="51"/>
      <c r="I332" s="51">
        <v>1170</v>
      </c>
      <c r="J332" s="51" t="s">
        <v>574</v>
      </c>
      <c r="K332" s="51"/>
      <c r="L332" s="51"/>
      <c r="M332" s="51"/>
      <c r="N332" s="53"/>
      <c r="O332" s="54"/>
      <c r="P332" s="54"/>
      <c r="R332" s="37" t="s">
        <v>1233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210</v>
      </c>
      <c r="B333" s="233">
        <v>45372</v>
      </c>
      <c r="C333" s="233"/>
      <c r="D333" s="234" t="s">
        <v>495</v>
      </c>
      <c r="E333" s="235" t="s">
        <v>573</v>
      </c>
      <c r="F333" s="133">
        <v>2910</v>
      </c>
      <c r="G333" s="235"/>
      <c r="H333" s="235">
        <v>3696</v>
      </c>
      <c r="I333" s="236">
        <v>3696</v>
      </c>
      <c r="J333" s="237" t="s">
        <v>659</v>
      </c>
      <c r="K333" s="136">
        <f>H333-F333</f>
        <v>786</v>
      </c>
      <c r="L333" s="137">
        <f>K333/F333</f>
        <v>0.27010309278350514</v>
      </c>
      <c r="M333" s="132" t="s">
        <v>575</v>
      </c>
      <c r="N333" s="138">
        <v>45412</v>
      </c>
      <c r="O333" s="54"/>
      <c r="P333" s="54"/>
      <c r="R333" s="37" t="s">
        <v>1233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211</v>
      </c>
      <c r="B334" s="179">
        <v>45387</v>
      </c>
      <c r="C334" s="53"/>
      <c r="D334" s="53" t="s">
        <v>530</v>
      </c>
      <c r="E334" s="180" t="s">
        <v>573</v>
      </c>
      <c r="F334" s="51" t="s">
        <v>885</v>
      </c>
      <c r="G334" s="51"/>
      <c r="H334" s="51"/>
      <c r="I334" s="51">
        <v>938</v>
      </c>
      <c r="J334" s="51" t="s">
        <v>574</v>
      </c>
      <c r="K334" s="51"/>
      <c r="L334" s="51"/>
      <c r="M334" s="51"/>
      <c r="N334" s="53"/>
      <c r="O334" s="54"/>
      <c r="P334" s="54"/>
      <c r="R334" s="43" t="s">
        <v>1232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212</v>
      </c>
      <c r="B335" s="179">
        <v>45407</v>
      </c>
      <c r="C335" s="53"/>
      <c r="D335" s="53" t="s">
        <v>842</v>
      </c>
      <c r="E335" s="180" t="s">
        <v>573</v>
      </c>
      <c r="F335" s="51" t="s">
        <v>892</v>
      </c>
      <c r="G335" s="51"/>
      <c r="H335" s="51"/>
      <c r="I335" s="51">
        <v>1675</v>
      </c>
      <c r="J335" s="51" t="s">
        <v>574</v>
      </c>
      <c r="K335" s="51"/>
      <c r="L335" s="51"/>
      <c r="M335" s="51"/>
      <c r="N335" s="53"/>
      <c r="O335" s="54"/>
      <c r="P335" s="54"/>
      <c r="R335" s="43" t="s">
        <v>1232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213</v>
      </c>
      <c r="B336" s="179">
        <v>45426</v>
      </c>
      <c r="C336" s="53"/>
      <c r="D336" s="53" t="s">
        <v>817</v>
      </c>
      <c r="E336" s="180" t="s">
        <v>573</v>
      </c>
      <c r="F336" s="51" t="s">
        <v>1038</v>
      </c>
      <c r="G336" s="51"/>
      <c r="H336" s="51"/>
      <c r="I336" s="51">
        <v>617</v>
      </c>
      <c r="J336" s="51" t="s">
        <v>574</v>
      </c>
      <c r="K336" s="51"/>
      <c r="L336" s="51"/>
      <c r="M336" s="51"/>
      <c r="N336" s="53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/>
      <c r="B337" s="179"/>
      <c r="C337" s="53"/>
      <c r="D337" s="53"/>
      <c r="E337" s="180"/>
      <c r="F337" s="51"/>
      <c r="G337" s="51"/>
      <c r="H337" s="51"/>
      <c r="I337" s="51"/>
      <c r="J337" s="51"/>
      <c r="K337" s="51"/>
      <c r="L337" s="51"/>
      <c r="M337" s="51"/>
      <c r="N337" s="53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5" customHeight="1">
      <c r="A338" s="178"/>
      <c r="B338" s="179"/>
      <c r="C338" s="53"/>
      <c r="D338" s="53"/>
      <c r="E338" s="180"/>
      <c r="F338" s="51"/>
      <c r="G338" s="51"/>
      <c r="H338" s="51"/>
      <c r="I338" s="51"/>
      <c r="J338" s="51"/>
      <c r="K338" s="51"/>
      <c r="L338" s="51"/>
      <c r="M338" s="51"/>
      <c r="N338" s="53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8" ht="12.75" customHeight="1">
      <c r="B339" s="181" t="s">
        <v>815</v>
      </c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182"/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82"/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A342" s="51"/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8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8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8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8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5" customHeight="1">
      <c r="F515" s="54"/>
      <c r="G515" s="54"/>
      <c r="H515" s="54"/>
      <c r="I515" s="54"/>
      <c r="J515" s="37"/>
      <c r="K515" s="54"/>
      <c r="L515" s="54"/>
      <c r="M515" s="54"/>
      <c r="O515" s="37"/>
    </row>
  </sheetData>
  <mergeCells count="71">
    <mergeCell ref="O89:O90"/>
    <mergeCell ref="M89:M90"/>
    <mergeCell ref="M98:M99"/>
    <mergeCell ref="M100:M101"/>
    <mergeCell ref="M86:M87"/>
    <mergeCell ref="P100:P101"/>
    <mergeCell ref="A53:A54"/>
    <mergeCell ref="B53:B54"/>
    <mergeCell ref="J53:J54"/>
    <mergeCell ref="O53:O54"/>
    <mergeCell ref="P53:P54"/>
    <mergeCell ref="B100:B101"/>
    <mergeCell ref="A100:A101"/>
    <mergeCell ref="J100:J101"/>
    <mergeCell ref="O98:O99"/>
    <mergeCell ref="O100:O101"/>
    <mergeCell ref="A89:A90"/>
    <mergeCell ref="B89:B90"/>
    <mergeCell ref="J89:J90"/>
    <mergeCell ref="P89:P90"/>
    <mergeCell ref="A86:A87"/>
    <mergeCell ref="B86:B87"/>
    <mergeCell ref="J86:J87"/>
    <mergeCell ref="P86:P87"/>
    <mergeCell ref="O86:O87"/>
    <mergeCell ref="O65:O66"/>
    <mergeCell ref="J65:J66"/>
    <mergeCell ref="O80:O81"/>
    <mergeCell ref="P80:P81"/>
    <mergeCell ref="O84:O85"/>
    <mergeCell ref="O71:O72"/>
    <mergeCell ref="M71:M72"/>
    <mergeCell ref="J71:J72"/>
    <mergeCell ref="P84:P85"/>
    <mergeCell ref="A63:A64"/>
    <mergeCell ref="B63:B64"/>
    <mergeCell ref="A65:A66"/>
    <mergeCell ref="B65:B66"/>
    <mergeCell ref="M63:M64"/>
    <mergeCell ref="O63:O64"/>
    <mergeCell ref="A84:A85"/>
    <mergeCell ref="B84:B85"/>
    <mergeCell ref="J84:J85"/>
    <mergeCell ref="M65:M66"/>
    <mergeCell ref="A69:A70"/>
    <mergeCell ref="B69:B70"/>
    <mergeCell ref="A71:A72"/>
    <mergeCell ref="B71:B72"/>
    <mergeCell ref="A73:A74"/>
    <mergeCell ref="B73:B74"/>
    <mergeCell ref="M80:M81"/>
    <mergeCell ref="J80:J81"/>
    <mergeCell ref="A80:A81"/>
    <mergeCell ref="B80:B81"/>
    <mergeCell ref="M84:M85"/>
    <mergeCell ref="A98:A99"/>
    <mergeCell ref="B98:B99"/>
    <mergeCell ref="J98:J99"/>
    <mergeCell ref="P98:P99"/>
    <mergeCell ref="P63:P64"/>
    <mergeCell ref="J63:J64"/>
    <mergeCell ref="M69:M70"/>
    <mergeCell ref="O69:O70"/>
    <mergeCell ref="J73:J74"/>
    <mergeCell ref="M73:M74"/>
    <mergeCell ref="O73:O74"/>
    <mergeCell ref="P73:P74"/>
    <mergeCell ref="P65:P66"/>
    <mergeCell ref="J69:J70"/>
    <mergeCell ref="P69:P70"/>
    <mergeCell ref="P71:P7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5:K66 K70 K74 K81 K40 K54 M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2024-05-16T02:47:40Z</dcterms:modified>
</cp:coreProperties>
</file>