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0730" windowHeight="1116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F&amp;O)'!$R$1:$R$304</definedName>
    <definedName name="_xlnm._FilterDatabase" localSheetId="1" hidden="1">'Future Intra'!$B$14:$P$14</definedName>
  </definedNames>
  <calcPr calcId="125725"/>
</workbook>
</file>

<file path=xl/calcChain.xml><?xml version="1.0" encoding="utf-8"?>
<calcChain xmlns="http://schemas.openxmlformats.org/spreadsheetml/2006/main">
  <c r="L69" i="6"/>
  <c r="K69"/>
  <c r="L66"/>
  <c r="K66"/>
  <c r="M66" s="1"/>
  <c r="L16"/>
  <c r="K16"/>
  <c r="L37"/>
  <c r="K37"/>
  <c r="M37" s="1"/>
  <c r="K88"/>
  <c r="M88" s="1"/>
  <c r="L65"/>
  <c r="M65" s="1"/>
  <c r="K65"/>
  <c r="K87"/>
  <c r="M87" s="1"/>
  <c r="L63"/>
  <c r="M63" s="1"/>
  <c r="K63"/>
  <c r="L40"/>
  <c r="K40"/>
  <c r="P98"/>
  <c r="L98"/>
  <c r="K98"/>
  <c r="M98" s="1"/>
  <c r="K86"/>
  <c r="M86" s="1"/>
  <c r="L64"/>
  <c r="M64" s="1"/>
  <c r="K64"/>
  <c r="K85"/>
  <c r="M85" s="1"/>
  <c r="L58"/>
  <c r="K58"/>
  <c r="L38"/>
  <c r="K38"/>
  <c r="K84"/>
  <c r="M84" s="1"/>
  <c r="L39"/>
  <c r="M39" s="1"/>
  <c r="K39"/>
  <c r="L62"/>
  <c r="K62"/>
  <c r="L61"/>
  <c r="K61"/>
  <c r="L59"/>
  <c r="K59"/>
  <c r="L55"/>
  <c r="M55" s="1"/>
  <c r="K55"/>
  <c r="L30"/>
  <c r="K30"/>
  <c r="L13"/>
  <c r="K13"/>
  <c r="P14"/>
  <c r="P15"/>
  <c r="K83"/>
  <c r="M83" s="1"/>
  <c r="L57"/>
  <c r="K57"/>
  <c r="L36"/>
  <c r="K36"/>
  <c r="L35"/>
  <c r="K35"/>
  <c r="L33"/>
  <c r="K33"/>
  <c r="L11"/>
  <c r="K11"/>
  <c r="L56"/>
  <c r="K56"/>
  <c r="L31"/>
  <c r="K31"/>
  <c r="K82"/>
  <c r="M82" s="1"/>
  <c r="L54"/>
  <c r="K54"/>
  <c r="L12"/>
  <c r="K12"/>
  <c r="K81"/>
  <c r="M81" s="1"/>
  <c r="K80"/>
  <c r="M80" s="1"/>
  <c r="K79"/>
  <c r="M79" s="1"/>
  <c r="L53"/>
  <c r="L52"/>
  <c r="M30" l="1"/>
  <c r="M16"/>
  <c r="M40"/>
  <c r="M69"/>
  <c r="M11"/>
  <c r="M13"/>
  <c r="M61"/>
  <c r="M38"/>
  <c r="M58"/>
  <c r="M35"/>
  <c r="M33"/>
  <c r="M62"/>
  <c r="M59"/>
  <c r="M31"/>
  <c r="M57"/>
  <c r="M36"/>
  <c r="M56"/>
  <c r="M54"/>
  <c r="M12"/>
  <c r="K53"/>
  <c r="M53" s="1"/>
  <c r="L29"/>
  <c r="K29"/>
  <c r="L34"/>
  <c r="K34"/>
  <c r="L32"/>
  <c r="K32"/>
  <c r="K52"/>
  <c r="M52" s="1"/>
  <c r="L10"/>
  <c r="K10"/>
  <c r="P97"/>
  <c r="L97"/>
  <c r="K97"/>
  <c r="H292"/>
  <c r="M34" l="1"/>
  <c r="M29"/>
  <c r="M32"/>
  <c r="M10"/>
  <c r="M97"/>
  <c r="K292" l="1"/>
  <c r="L292" s="1"/>
  <c r="K281"/>
  <c r="L281" s="1"/>
  <c r="K271"/>
  <c r="L271" s="1"/>
  <c r="K287" l="1"/>
  <c r="L287" s="1"/>
  <c r="K288" l="1"/>
  <c r="L288" s="1"/>
  <c r="K285" l="1"/>
  <c r="L285" s="1"/>
  <c r="K264"/>
  <c r="L264" s="1"/>
  <c r="K284"/>
  <c r="L284" s="1"/>
  <c r="K283"/>
  <c r="L283" s="1"/>
  <c r="K282"/>
  <c r="L282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0"/>
  <c r="L270" s="1"/>
  <c r="K269"/>
  <c r="L269" s="1"/>
  <c r="K268"/>
  <c r="L268" s="1"/>
  <c r="K267"/>
  <c r="L267" s="1"/>
  <c r="K266"/>
  <c r="L266" s="1"/>
  <c r="K265"/>
  <c r="L265" s="1"/>
  <c r="K263"/>
  <c r="L263" s="1"/>
  <c r="K262"/>
  <c r="L262" s="1"/>
  <c r="K261"/>
  <c r="L261" s="1"/>
  <c r="F260"/>
  <c r="K260" s="1"/>
  <c r="L260" s="1"/>
  <c r="K259"/>
  <c r="L259" s="1"/>
  <c r="K258"/>
  <c r="L258" s="1"/>
  <c r="K257"/>
  <c r="L257" s="1"/>
  <c r="K256"/>
  <c r="L256" s="1"/>
  <c r="K255"/>
  <c r="L255" s="1"/>
  <c r="F254"/>
  <c r="K254" s="1"/>
  <c r="L254" s="1"/>
  <c r="F253"/>
  <c r="K253" s="1"/>
  <c r="L253" s="1"/>
  <c r="K252"/>
  <c r="L252" s="1"/>
  <c r="F251"/>
  <c r="K251" s="1"/>
  <c r="L251" s="1"/>
  <c r="K250"/>
  <c r="L250" s="1"/>
  <c r="K249"/>
  <c r="L249" s="1"/>
  <c r="K248"/>
  <c r="L248" s="1"/>
  <c r="K247"/>
  <c r="L247" s="1"/>
  <c r="K246"/>
  <c r="L246" s="1"/>
  <c r="K245"/>
  <c r="L245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5"/>
  <c r="L235" s="1"/>
  <c r="K233"/>
  <c r="L233" s="1"/>
  <c r="K232"/>
  <c r="L232" s="1"/>
  <c r="F231"/>
  <c r="K231" s="1"/>
  <c r="L231" s="1"/>
  <c r="K230"/>
  <c r="L230" s="1"/>
  <c r="K227"/>
  <c r="L227" s="1"/>
  <c r="K226"/>
  <c r="L226" s="1"/>
  <c r="K225"/>
  <c r="L225" s="1"/>
  <c r="K222"/>
  <c r="L222" s="1"/>
  <c r="K221"/>
  <c r="L221" s="1"/>
  <c r="K220"/>
  <c r="L220" s="1"/>
  <c r="K219"/>
  <c r="L219" s="1"/>
  <c r="K218"/>
  <c r="L218" s="1"/>
  <c r="K217"/>
  <c r="L217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5"/>
  <c r="L205" s="1"/>
  <c r="K203"/>
  <c r="L203" s="1"/>
  <c r="K201"/>
  <c r="L201" s="1"/>
  <c r="K199"/>
  <c r="L199" s="1"/>
  <c r="K198"/>
  <c r="L198" s="1"/>
  <c r="K197"/>
  <c r="L197" s="1"/>
  <c r="K195"/>
  <c r="L195" s="1"/>
  <c r="K194"/>
  <c r="L194" s="1"/>
  <c r="K193"/>
  <c r="L193" s="1"/>
  <c r="K192"/>
  <c r="K191"/>
  <c r="L191" s="1"/>
  <c r="K190"/>
  <c r="L190" s="1"/>
  <c r="K188"/>
  <c r="L188" s="1"/>
  <c r="K187"/>
  <c r="L187" s="1"/>
  <c r="K186"/>
  <c r="L186" s="1"/>
  <c r="K185"/>
  <c r="L185" s="1"/>
  <c r="K184"/>
  <c r="L184" s="1"/>
  <c r="F183"/>
  <c r="K183" s="1"/>
  <c r="L183" s="1"/>
  <c r="H182"/>
  <c r="K182" s="1"/>
  <c r="L182" s="1"/>
  <c r="K179"/>
  <c r="L179" s="1"/>
  <c r="K178"/>
  <c r="L178" s="1"/>
  <c r="K177"/>
  <c r="L177" s="1"/>
  <c r="K176"/>
  <c r="L176" s="1"/>
  <c r="K175"/>
  <c r="L175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H148"/>
  <c r="K148" s="1"/>
  <c r="L148" s="1"/>
  <c r="F147"/>
  <c r="K147" s="1"/>
  <c r="L147" s="1"/>
  <c r="K146"/>
  <c r="L146" s="1"/>
  <c r="K145"/>
  <c r="L145" s="1"/>
  <c r="K144"/>
  <c r="L144" s="1"/>
  <c r="K143"/>
  <c r="L143" s="1"/>
  <c r="K142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M7"/>
  <c r="D7" i="5"/>
  <c r="K6" i="4"/>
  <c r="K6" i="3"/>
  <c r="L6" i="2"/>
</calcChain>
</file>

<file path=xl/sharedStrings.xml><?xml version="1.0" encoding="utf-8"?>
<sst xmlns="http://schemas.openxmlformats.org/spreadsheetml/2006/main" count="2746" uniqueCount="1059">
  <si>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</si>
  <si>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</si>
  <si>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</si>
  <si>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</si>
  <si>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</si>
  <si>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</si>
  <si>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</si>
  <si>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</si>
  <si>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</si>
  <si>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</si>
  <si>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</si>
  <si>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</si>
  <si>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</si>
  <si>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</si>
  <si>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</si>
  <si>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</si>
  <si>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</si>
  <si>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</si>
  <si>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</si>
  <si>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</si>
  <si>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</si>
  <si>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</si>
  <si>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</si>
  <si>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</si>
  <si>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</si>
  <si>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</si>
  <si>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</si>
  <si>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</si>
  <si>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</si>
  <si>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</si>
  <si>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</si>
  <si>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</si>
  <si>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</si>
  <si>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</si>
  <si>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</si>
  <si>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</si>
  <si>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</si>
  <si>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</si>
  <si>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</si>
  <si>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</si>
  <si>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</si>
  <si>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</si>
  <si>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</si>
  <si>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</si>
  <si>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</si>
  <si>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</si>
  <si>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</si>
  <si>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</si>
  <si>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</si>
  <si>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</si>
  <si>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</si>
  <si>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</si>
  <si>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</si>
  <si>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</si>
  <si>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</si>
  <si>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</si>
  <si>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</si>
  <si>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</si>
  <si>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</si>
  <si>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</si>
  <si>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</si>
  <si>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</si>
  <si>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</si>
  <si>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</si>
  <si>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</si>
  <si>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</si>
  <si>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</si>
  <si>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</si>
  <si>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</si>
  <si>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</si>
  <si>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</si>
  <si>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</si>
  <si>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</si>
  <si>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</si>
  <si>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</si>
  <si>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</si>
  <si>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</si>
  <si>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</si>
  <si>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</si>
  <si>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</si>
  <si>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</si>
  <si>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</si>
  <si>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</si>
  <si>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</si>
  <si>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</si>
  <si>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</si>
  <si>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</si>
  <si>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</si>
  <si>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</si>
  <si>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</si>
  <si>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</si>
  <si>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</si>
  <si>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</si>
  <si>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</si>
  <si>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</si>
  <si>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</si>
  <si>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</si>
  <si>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</si>
  <si>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</si>
  <si>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</si>
  <si>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</si>
  <si>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</si>
  <si>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</si>
  <si>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</si>
  <si>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</si>
  <si>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</si>
  <si>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</si>
  <si>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</si>
  <si>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</si>
  <si>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</si>
  <si>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</si>
  <si>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</si>
  <si>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</si>
  <si>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</si>
  <si>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</si>
  <si>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</si>
  <si>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</si>
  <si>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</si>
  <si>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</si>
  <si>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</si>
  <si>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</si>
  <si>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</si>
  <si>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</si>
  <si>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</si>
  <si>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</si>
  <si>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</si>
  <si>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</si>
  <si>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</si>
  <si>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</si>
  <si>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</si>
  <si>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</si>
  <si>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</si>
  <si>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</si>
  <si>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</si>
  <si>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</si>
  <si>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</si>
  <si>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</si>
  <si>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</si>
  <si>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</si>
  <si>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</si>
  <si>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</si>
  <si>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</si>
  <si>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</si>
  <si>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</si>
  <si>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</si>
  <si>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</si>
  <si>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</si>
  <si>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</si>
  <si>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</si>
  <si>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</si>
  <si>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</si>
  <si>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</si>
  <si>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</si>
  <si>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</si>
  <si>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</si>
  <si>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</si>
  <si>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</si>
  <si>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</si>
  <si>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</si>
  <si>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</si>
  <si>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</si>
  <si>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</si>
  <si>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</si>
  <si>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</si>
  <si>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</si>
  <si>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</si>
  <si>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</si>
  <si>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</si>
  <si>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</si>
  <si>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</si>
  <si>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</si>
  <si>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</si>
  <si>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</si>
  <si>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</si>
  <si>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</si>
  <si>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</si>
  <si>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</si>
  <si>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</si>
  <si>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</si>
  <si>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</si>
  <si>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</si>
  <si>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</si>
  <si>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</si>
  <si>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</si>
  <si>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</si>
  <si>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</si>
  <si>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</si>
  <si>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</si>
  <si>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</si>
  <si>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</si>
  <si>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</si>
  <si>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</si>
  <si>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</si>
  <si>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</si>
  <si>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</si>
  <si>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</si>
  <si>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</si>
  <si>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</si>
  <si>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</si>
  <si>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</si>
  <si>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</si>
  <si>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</si>
  <si>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</si>
  <si>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</si>
  <si>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</si>
  <si>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</si>
  <si>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</si>
  <si>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</si>
  <si>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</si>
  <si>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</si>
  <si>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</si>
  <si>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</si>
  <si>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</si>
  <si>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</si>
  <si>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</si>
  <si>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</si>
  <si>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</si>
  <si>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</si>
  <si>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</si>
  <si>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</si>
  <si>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</si>
  <si>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</si>
  <si>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</si>
  <si>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</si>
  <si>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</si>
  <si>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</si>
  <si>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</si>
  <si>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</si>
  <si>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</si>
  <si>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</si>
  <si>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</si>
  <si>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</si>
  <si>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</si>
  <si>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</si>
  <si>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</si>
  <si>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</si>
  <si>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</si>
  <si>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</si>
  <si>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</si>
  <si>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</si>
  <si>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</si>
  <si>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</si>
  <si>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</si>
  <si>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</si>
  <si>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</si>
  <si>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</si>
  <si>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</si>
  <si>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</si>
  <si>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</si>
  <si>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</si>
  <si>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</si>
  <si>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</si>
  <si>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</si>
  <si>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</si>
  <si>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</si>
  <si>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</si>
  <si>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</si>
  <si>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</si>
  <si>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</si>
  <si>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</si>
  <si>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</si>
  <si>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</si>
  <si>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</si>
  <si>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</si>
  <si>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</si>
  <si>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</si>
  <si>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</si>
  <si>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</si>
  <si>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</si>
  <si>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</si>
  <si>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</si>
  <si>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</si>
  <si>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</si>
  <si>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</si>
  <si>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</si>
  <si>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</si>
  <si>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</si>
  <si>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</si>
  <si>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</si>
  <si>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</si>
  <si>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</si>
  <si>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</si>
  <si>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</si>
  <si>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</si>
  <si>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</si>
  <si>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</si>
  <si>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</si>
  <si>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</si>
  <si>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</si>
  <si>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</si>
  <si>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</si>
  <si>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</si>
  <si>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</si>
  <si>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</si>
  <si>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</si>
  <si>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</si>
  <si>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</si>
  <si>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</si>
  <si>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ALEMBICLTD</t>
  </si>
  <si>
    <t>ALKYLAMINE</t>
  </si>
  <si>
    <t>ALOKINDS</t>
  </si>
  <si>
    <t>AMBER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</si>
  <si>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</si>
  <si>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</si>
  <si>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</si>
  <si>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</si>
  <si>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</si>
  <si>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</si>
  <si>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</si>
  <si>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</si>
  <si>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</si>
  <si>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</si>
  <si>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</si>
  <si>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</si>
  <si>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</si>
  <si>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BALRAMCHIN</t>
  </si>
  <si>
    <t>MAHABANK</t>
  </si>
  <si>
    <t>BAYERCROP</t>
  </si>
  <si>
    <t>BDL</t>
  </si>
  <si>
    <t>BHARATRAS</t>
  </si>
  <si>
    <t>BIRLACORPN</t>
  </si>
  <si>
    <t>BSOFT</t>
  </si>
  <si>
    <t>BLUEDART</t>
  </si>
  <si>
    <t>BLUESTARCO</t>
  </si>
  <si>
    <t>BRIGADE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</si>
  <si>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</si>
  <si>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</si>
  <si>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</si>
  <si>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</si>
  <si>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</si>
  <si>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</si>
  <si>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</si>
  <si>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</si>
  <si>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</si>
  <si>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</si>
  <si>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</si>
  <si>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</si>
  <si>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</si>
  <si>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</si>
  <si>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</si>
  <si>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</si>
  <si>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</si>
  <si>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</si>
  <si>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</si>
  <si>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</si>
  <si>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</si>
  <si>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</si>
  <si>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</si>
  <si>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</si>
  <si>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</si>
  <si>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</si>
  <si>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</si>
  <si>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</si>
  <si>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</si>
  <si>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</si>
  <si>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</si>
  <si>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</si>
  <si>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</si>
  <si>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</si>
  <si>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</si>
  <si>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</si>
  <si>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</si>
  <si>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</si>
  <si>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</si>
  <si>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</si>
  <si>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GMMPFAUDLR</t>
  </si>
  <si>
    <t>GALAXYSURF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</si>
  <si>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</si>
  <si>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</si>
  <si>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</si>
  <si>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</si>
  <si>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</si>
  <si>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</si>
  <si>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</si>
  <si>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</si>
  <si>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</si>
  <si>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</si>
  <si>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</si>
  <si>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</si>
  <si>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</si>
  <si>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</si>
  <si>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</si>
  <si>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</si>
  <si>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</si>
  <si>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</si>
  <si>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</si>
  <si>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</si>
  <si>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</si>
  <si>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</si>
  <si>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</si>
  <si>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</si>
  <si>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</si>
  <si>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</si>
  <si>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</si>
  <si>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</si>
  <si>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</si>
  <si>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</si>
  <si>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</si>
  <si>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</si>
  <si>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</si>
  <si>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</si>
  <si>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</si>
  <si>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</si>
  <si>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</si>
  <si>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</si>
  <si>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</si>
  <si>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</si>
  <si>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</si>
  <si>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</si>
  <si>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</si>
  <si>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</si>
  <si>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</si>
  <si>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</si>
  <si>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</si>
  <si>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</si>
  <si>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</si>
  <si>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</si>
  <si>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</si>
  <si>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</si>
  <si>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</si>
  <si>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</si>
  <si>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</si>
  <si>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</si>
  <si>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</si>
  <si>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</si>
  <si>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</si>
  <si>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</si>
  <si>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</si>
  <si>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</si>
  <si>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</si>
  <si>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</si>
  <si>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</si>
  <si>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</si>
  <si>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</si>
  <si>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</si>
  <si>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</si>
  <si>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</si>
  <si>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</si>
  <si>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</si>
  <si>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</si>
  <si>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</si>
  <si>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</si>
  <si>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</si>
  <si>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MMTC</t>
  </si>
  <si>
    <t>MOIL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</si>
  <si>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</si>
  <si>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</si>
  <si>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</si>
  <si>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</si>
  <si>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</si>
  <si>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</si>
  <si>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</si>
  <si>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</si>
  <si>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</si>
  <si>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</si>
  <si>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</si>
  <si>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</si>
  <si>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</si>
  <si>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</si>
  <si>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</si>
  <si>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</si>
  <si>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</si>
  <si>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</si>
  <si>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</si>
  <si>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</si>
  <si>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</si>
  <si>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</si>
  <si>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</si>
  <si>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</si>
  <si>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</si>
  <si>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</si>
  <si>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</si>
  <si>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</si>
  <si>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</si>
  <si>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</si>
  <si>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</si>
  <si>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</si>
  <si>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</si>
  <si>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</si>
  <si>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</si>
  <si>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</si>
  <si>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</si>
  <si>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</si>
  <si>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</si>
  <si>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</si>
  <si>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</si>
  <si>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</si>
  <si>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</si>
  <si>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REDINGTON</t>
  </si>
  <si>
    <t>RELAXO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</si>
  <si>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</si>
  <si>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</si>
  <si>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</si>
  <si>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</si>
  <si>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</si>
  <si>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</si>
  <si>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</si>
  <si>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</si>
  <si>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</si>
  <si>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</si>
  <si>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</si>
  <si>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</si>
  <si>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</si>
  <si>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</si>
  <si>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</si>
  <si>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</si>
  <si>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</si>
  <si>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</si>
  <si>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</si>
  <si>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</si>
  <si>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</si>
  <si>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</si>
  <si>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</si>
  <si>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</si>
  <si>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</si>
  <si>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</si>
  <si>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</si>
  <si>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</si>
  <si>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</si>
  <si>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</si>
  <si>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</si>
  <si>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</si>
  <si>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</si>
  <si>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</si>
  <si>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</si>
  <si>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</si>
  <si>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</si>
  <si>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</si>
  <si>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</si>
  <si>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</si>
  <si>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</si>
  <si>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</si>
  <si>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</si>
  <si>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</si>
  <si>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</si>
  <si>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</si>
  <si>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</si>
  <si>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</si>
  <si>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</si>
  <si>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</si>
  <si>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</si>
  <si>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</si>
  <si>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</si>
  <si>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</si>
  <si>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</si>
  <si>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</si>
  <si>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</si>
  <si>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</si>
  <si>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VAIBHAVGBL</t>
  </si>
  <si>
    <t>VAKRANGEE</t>
  </si>
  <si>
    <t>VALIANTORG</t>
  </si>
  <si>
    <t>VTL</t>
  </si>
  <si>
    <t>VARROC</t>
  </si>
  <si>
    <t>VENKEYS</t>
  </si>
  <si>
    <t>VINATIORGA</t>
  </si>
  <si>
    <t>WELCORP</t>
  </si>
  <si>
    <t>WELSPUNIND</t>
  </si>
  <si>
    <t>WESTLIFE</t>
  </si>
  <si>
    <t>WOCKPHARMA</t>
  </si>
  <si>
    <t>ZENSARTECH</t>
  </si>
  <si>
    <t>ZYDUSWELL</t>
  </si>
  <si>
    <t>ECLERX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</si>
  <si>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</si>
  <si>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</si>
  <si>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</si>
  <si>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</si>
  <si>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</si>
  <si>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</si>
  <si>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</si>
  <si>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</si>
  <si>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</si>
  <si>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</si>
  <si>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</si>
  <si>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</si>
  <si>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</si>
  <si>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</si>
  <si>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</si>
  <si>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</si>
  <si>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</si>
  <si>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</si>
  <si>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</si>
  <si>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</si>
  <si>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</si>
  <si>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</si>
  <si>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</si>
  <si>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</si>
  <si>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</si>
  <si>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Successful</t>
  </si>
  <si>
    <t>H</t>
  </si>
  <si>
    <t>Buy</t>
  </si>
  <si>
    <t>Open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</si>
  <si>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</si>
  <si>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</si>
  <si>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</si>
  <si>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</si>
  <si>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</si>
  <si>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</si>
  <si>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</si>
  <si>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</si>
  <si>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</si>
  <si>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</si>
  <si>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</si>
  <si>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</si>
  <si>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</si>
  <si>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</si>
  <si>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</si>
  <si>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</si>
  <si>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</si>
  <si>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</si>
  <si>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</si>
  <si>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</si>
  <si>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</si>
  <si>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</si>
  <si>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</si>
  <si>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</si>
  <si>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</si>
  <si>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</si>
  <si>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</si>
  <si>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</si>
  <si>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</si>
  <si>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</si>
  <si>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</si>
  <si>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</si>
  <si>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</si>
  <si>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</si>
  <si>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</si>
  <si>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</si>
  <si>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</si>
  <si>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</si>
  <si>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</si>
  <si>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</si>
  <si>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</si>
  <si>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</si>
  <si>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</si>
  <si>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</si>
  <si>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</si>
  <si>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</si>
  <si>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</si>
  <si>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</si>
  <si>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</si>
  <si>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</si>
  <si>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</si>
  <si>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</si>
  <si>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</si>
  <si>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</si>
  <si>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</si>
  <si>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</si>
  <si>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</si>
  <si>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</si>
  <si>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</si>
  <si>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</si>
  <si>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</si>
  <si>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</si>
  <si>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</si>
  <si>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</si>
  <si>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</si>
  <si>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</si>
  <si>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</si>
  <si>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</si>
  <si>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</si>
  <si>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</si>
  <si>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</si>
  <si>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</si>
  <si>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</si>
  <si>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</si>
  <si>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</si>
  <si>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</si>
  <si>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</si>
  <si>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</si>
  <si>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</si>
  <si>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</si>
  <si>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</si>
  <si>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</si>
  <si>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</si>
  <si>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</si>
  <si>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</si>
  <si>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</si>
  <si>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</si>
  <si>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</si>
  <si>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</si>
  <si>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</si>
  <si>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</si>
  <si>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</si>
  <si>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</si>
  <si>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</si>
  <si>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</si>
  <si>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</si>
  <si>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</si>
  <si>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</si>
  <si>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</si>
  <si>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</si>
  <si>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</si>
  <si>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</si>
  <si>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</si>
  <si>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</si>
  <si>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</si>
  <si>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</si>
  <si>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</si>
  <si>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</si>
  <si>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</si>
  <si>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</si>
  <si>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</si>
  <si>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</si>
  <si>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</si>
  <si>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</si>
  <si>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</si>
  <si>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</si>
  <si>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</si>
  <si>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</si>
  <si>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</si>
  <si>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</si>
  <si>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</si>
  <si>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</si>
  <si>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</si>
  <si>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</si>
  <si>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</si>
  <si>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</si>
  <si>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</si>
  <si>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</si>
  <si>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</si>
  <si>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</si>
  <si>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</si>
  <si>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</si>
  <si>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</si>
  <si>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</si>
  <si>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</si>
  <si>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</si>
  <si>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</si>
  <si>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</si>
  <si>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</si>
  <si>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</si>
  <si>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</si>
  <si>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</si>
  <si>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</si>
  <si>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</si>
  <si>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</si>
  <si>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</si>
  <si>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</si>
  <si>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</si>
  <si>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</si>
  <si>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</si>
  <si>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</si>
  <si>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</si>
  <si>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</si>
  <si>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</si>
  <si>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</si>
  <si>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</si>
  <si>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</si>
  <si>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</si>
  <si>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</si>
  <si>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</si>
  <si>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</si>
  <si>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</si>
  <si>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</si>
  <si>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</si>
  <si>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</si>
  <si>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</si>
  <si>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</si>
  <si>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</si>
  <si>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</si>
  <si>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</si>
  <si>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</si>
  <si>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</si>
  <si>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</si>
  <si>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</si>
  <si>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</si>
  <si>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</si>
  <si>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</si>
  <si>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</si>
  <si>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</si>
  <si>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</si>
  <si>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</si>
  <si>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</si>
  <si>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</si>
  <si>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</si>
  <si>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</si>
  <si>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</si>
  <si>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</si>
  <si>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</si>
  <si>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</si>
  <si>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</si>
  <si>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</si>
  <si>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</si>
  <si>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</si>
  <si>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</si>
  <si>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</si>
  <si>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</si>
  <si>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</si>
  <si>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</si>
  <si>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</si>
  <si>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</si>
  <si>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</si>
  <si>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</si>
  <si>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</si>
  <si>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</si>
  <si>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</si>
  <si>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</si>
  <si>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</si>
  <si>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</si>
  <si>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</si>
  <si>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</si>
  <si>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</si>
  <si>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</si>
  <si>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</si>
  <si>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PSPPROJECT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</si>
  <si>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</si>
  <si>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</si>
  <si>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</si>
  <si>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</si>
  <si>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</si>
  <si>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</si>
  <si>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</si>
  <si>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260-265</t>
  </si>
  <si>
    <t>Re-initiated $</t>
  </si>
  <si>
    <t>.................</t>
  </si>
  <si>
    <t>Profit of Rs.1/-</t>
  </si>
  <si>
    <t>Profit of Rs.0.53/-</t>
  </si>
  <si>
    <t>KIMS</t>
  </si>
  <si>
    <t>Market Closing Price</t>
  </si>
  <si>
    <t>FILATEX</t>
  </si>
  <si>
    <t>HIKAL</t>
  </si>
  <si>
    <t>310-320</t>
  </si>
  <si>
    <t>45-46</t>
  </si>
  <si>
    <t>320-340</t>
  </si>
  <si>
    <t>115-120</t>
  </si>
  <si>
    <t>FINNIFTY</t>
  </si>
  <si>
    <t>IRFC</t>
  </si>
  <si>
    <t>CGPOWER</t>
  </si>
  <si>
    <t>EQUITASBNK</t>
  </si>
  <si>
    <t>FACT</t>
  </si>
  <si>
    <t>HATHWAY</t>
  </si>
  <si>
    <t>HGS</t>
  </si>
  <si>
    <t>HOMEFIRST</t>
  </si>
  <si>
    <t>INDIGOPNTS</t>
  </si>
  <si>
    <t>JUBLINGREA</t>
  </si>
  <si>
    <t>JUBLPHARMA</t>
  </si>
  <si>
    <t>KALYANKJIL</t>
  </si>
  <si>
    <t>LODHA</t>
  </si>
  <si>
    <t>LXCHEM</t>
  </si>
  <si>
    <t>MASTEK</t>
  </si>
  <si>
    <t>NAZARA</t>
  </si>
  <si>
    <t>POONAWALLA</t>
  </si>
  <si>
    <t>PRAJIND</t>
  </si>
  <si>
    <t>RAILTEL</t>
  </si>
  <si>
    <t>RHIM</t>
  </si>
  <si>
    <t>TATASTLLP</t>
  </si>
  <si>
    <t>TTML</t>
  </si>
  <si>
    <t>Loss of Rs.42.50/-</t>
  </si>
  <si>
    <t>ANGELONE</t>
  </si>
  <si>
    <t>Profit of Rs.191.50/-</t>
  </si>
  <si>
    <t>s</t>
  </si>
  <si>
    <t>NSE</t>
  </si>
  <si>
    <t>Profit of Rs.100/-</t>
  </si>
  <si>
    <t>Profit of Rs.82.5/-</t>
  </si>
  <si>
    <t>MIDCPNIFTY</t>
  </si>
  <si>
    <t>630-640</t>
  </si>
  <si>
    <t>1245-1265</t>
  </si>
  <si>
    <t>PCBL</t>
  </si>
  <si>
    <t>RBA</t>
  </si>
  <si>
    <t>SONACOMS</t>
  </si>
  <si>
    <t>ZYDUSLIFE</t>
  </si>
  <si>
    <t>Buy&lt;&gt;</t>
  </si>
  <si>
    <t>1800-1900</t>
  </si>
  <si>
    <t>Profiit of Rs.210/-</t>
  </si>
  <si>
    <t>420-450</t>
  </si>
  <si>
    <t>Profit of Rs.35/-</t>
  </si>
  <si>
    <t>GRAVITON RESEARCH CAPITAL LLP</t>
  </si>
  <si>
    <t>N</t>
  </si>
  <si>
    <t>Part profit of Rs.27/-</t>
  </si>
  <si>
    <t>520-560</t>
  </si>
  <si>
    <t>170-180</t>
  </si>
  <si>
    <t>2800-2900</t>
  </si>
  <si>
    <t>440-450</t>
  </si>
  <si>
    <t>Loss of Rs.105/-</t>
  </si>
  <si>
    <t>830-900</t>
  </si>
  <si>
    <t xml:space="preserve">CANBK </t>
  </si>
  <si>
    <t>242-250</t>
  </si>
  <si>
    <t>2050-2100</t>
  </si>
  <si>
    <t>MTARTECH</t>
  </si>
  <si>
    <t>1760-1800</t>
  </si>
  <si>
    <t>COLPAL MAY FUT</t>
  </si>
  <si>
    <t>RIIL</t>
  </si>
  <si>
    <t>XTX MARKETS LLP</t>
  </si>
  <si>
    <t>Reliance Indl Infra Ltd</t>
  </si>
  <si>
    <t>APOLLOHOSP MAY FUT</t>
  </si>
  <si>
    <t>HDFCAMC MAY FUT</t>
  </si>
  <si>
    <t>2150-2180</t>
  </si>
  <si>
    <t>4700-4750</t>
  </si>
  <si>
    <t>SUPPETRO</t>
  </si>
  <si>
    <t>230-232</t>
  </si>
  <si>
    <t>1670-1720</t>
  </si>
  <si>
    <t>NIFTY 17000 PE 05-MAY</t>
  </si>
  <si>
    <t xml:space="preserve">HDFC MAY 2300 CE </t>
  </si>
  <si>
    <t>70-80</t>
  </si>
  <si>
    <t>140-165</t>
  </si>
  <si>
    <t>Loss of Rs.63/-</t>
  </si>
  <si>
    <t>Loss of Rs.5.5/-</t>
  </si>
  <si>
    <t>Loss of Rs.6.50/-</t>
  </si>
  <si>
    <t>Loss of Rs.70/-</t>
  </si>
  <si>
    <t>Profit of Rs.25</t>
  </si>
  <si>
    <t>NIFTY 17000 CE 05-MAY</t>
  </si>
  <si>
    <t>150-170</t>
  </si>
  <si>
    <t>Loss of Rs.42.50</t>
  </si>
  <si>
    <t>Loss of Rs.9/-</t>
  </si>
  <si>
    <t>Loss of Rs.39/-</t>
  </si>
  <si>
    <t>CROMPTON MAY FUT</t>
  </si>
  <si>
    <t>JUBLFOOD MAY FUT</t>
  </si>
  <si>
    <t>382-390</t>
  </si>
  <si>
    <t>550-560</t>
  </si>
  <si>
    <t xml:space="preserve">CARBORUNIV </t>
  </si>
  <si>
    <t>BANKNIFTY 35800 CE 05-MAY</t>
  </si>
  <si>
    <t>200-240</t>
  </si>
  <si>
    <t>Loss of Rs.75</t>
  </si>
  <si>
    <t>Loss of Rs.35/-</t>
  </si>
  <si>
    <t>Loss of Rs.21.5/-</t>
  </si>
  <si>
    <t>226-230</t>
  </si>
  <si>
    <t>250-275</t>
  </si>
  <si>
    <t>Retail Research Technical Calls &amp; Fundamental Performance Report for the month of May-2022</t>
  </si>
  <si>
    <t>Loss of Rs.200/-</t>
  </si>
  <si>
    <t>Loss of Rs.8.5/-</t>
  </si>
  <si>
    <t>Loss of Rs.25.5/-</t>
  </si>
  <si>
    <t>700-710</t>
  </si>
  <si>
    <t>750-780</t>
  </si>
  <si>
    <t>3550-3600</t>
  </si>
  <si>
    <t>GSPL MAY FUT</t>
  </si>
  <si>
    <t>262-265</t>
  </si>
  <si>
    <t>Profit of Rs.6/-</t>
  </si>
  <si>
    <t>137-139</t>
  </si>
  <si>
    <t>MPHASIS MAY FUT</t>
  </si>
  <si>
    <t>2800-2850</t>
  </si>
  <si>
    <t>1680-1720</t>
  </si>
  <si>
    <t>NIFTY 16400 CE 12-MAY</t>
  </si>
  <si>
    <t>160-200</t>
  </si>
  <si>
    <t>Profit of Rs.21.5</t>
  </si>
  <si>
    <t>PIDILITIND MAY FUT</t>
  </si>
  <si>
    <t>2250-2300</t>
  </si>
  <si>
    <t>TCS MAY FUT</t>
  </si>
  <si>
    <t>3430-3440</t>
  </si>
  <si>
    <t>3540-3600</t>
  </si>
  <si>
    <t>PANTH</t>
  </si>
  <si>
    <t>Loss of Rs.60/-</t>
  </si>
  <si>
    <t>Loss of Rs.11/-</t>
  </si>
  <si>
    <t>SRF MAY FUT</t>
  </si>
  <si>
    <t>2270-2300</t>
  </si>
  <si>
    <t>Loss of Rs.45/-</t>
  </si>
  <si>
    <t>Profit of Rs.37.5/-</t>
  </si>
  <si>
    <t>760-780</t>
  </si>
  <si>
    <t>2340-2400</t>
  </si>
  <si>
    <t>NIFTY 16500 CE 12-MAY</t>
  </si>
  <si>
    <t>120-160</t>
  </si>
  <si>
    <t>Loss of Rs.47.50</t>
  </si>
  <si>
    <t>SYLPH</t>
  </si>
  <si>
    <t>NIFTY 16300 CE 12-MAY</t>
  </si>
  <si>
    <t>140-170</t>
  </si>
  <si>
    <t>NIFTY MAY FUT</t>
  </si>
  <si>
    <t>16200-16300</t>
  </si>
  <si>
    <t>BANKNIFTY 34600 CE 12-MAY</t>
  </si>
  <si>
    <t>300-400</t>
  </si>
  <si>
    <t>Profit of Rs.50</t>
  </si>
  <si>
    <t>RELIANCE 2480 CE MAY</t>
  </si>
  <si>
    <t>70-90</t>
  </si>
  <si>
    <t>7300-7500</t>
  </si>
  <si>
    <t>ALPHA LEON ENTERPRISES LLP</t>
  </si>
  <si>
    <t>NEOINFRA</t>
  </si>
  <si>
    <t>NOEN ESTATES AND PROPERTIES PRIVATE LIMITED</t>
  </si>
  <si>
    <t>Loss of Rs.26.50/-</t>
  </si>
  <si>
    <t>Loss of Rs.52/</t>
  </si>
  <si>
    <t>Profit of Rs.20/-</t>
  </si>
  <si>
    <t>Loss of Rs.50/-</t>
  </si>
  <si>
    <t>Loss of Rs.20</t>
  </si>
  <si>
    <t>16100-16200</t>
  </si>
  <si>
    <t>Loss of Rs.155/-</t>
  </si>
  <si>
    <t>SBIN MAY FUT</t>
  </si>
  <si>
    <t>472-476</t>
  </si>
  <si>
    <t>1510-1520</t>
  </si>
  <si>
    <t>1540-1560</t>
  </si>
  <si>
    <t>BANKNIFTY 34200 CE 12-MAY</t>
  </si>
  <si>
    <t>230-300</t>
  </si>
  <si>
    <t>Loss of Rs.100</t>
  </si>
  <si>
    <t xml:space="preserve">INFY MAY FUT </t>
  </si>
  <si>
    <t>Loss of Rs.55/-</t>
  </si>
  <si>
    <t>NEWLIGHT</t>
  </si>
  <si>
    <t>SURYYA BANIK</t>
  </si>
  <si>
    <t>ASV TRADING PRIVATE LIMITED</t>
  </si>
  <si>
    <t>256-258</t>
  </si>
  <si>
    <t>270-275</t>
  </si>
  <si>
    <t>360-362</t>
  </si>
  <si>
    <t>380-390</t>
  </si>
  <si>
    <t>2415-2425</t>
  </si>
  <si>
    <t>2500-2550</t>
  </si>
  <si>
    <t>232-235</t>
  </si>
  <si>
    <t>250-260</t>
  </si>
  <si>
    <t>1645-1665</t>
  </si>
  <si>
    <t>2180-2200</t>
  </si>
  <si>
    <t>Profit of Rs.37/-</t>
  </si>
  <si>
    <t>Profit of Rs.565/-</t>
  </si>
  <si>
    <t>AEL</t>
  </si>
  <si>
    <t>BUSSA SRI CHARAN</t>
  </si>
  <si>
    <t>AFEL</t>
  </si>
  <si>
    <t>L7 HITECH PRIVATE LIMITED</t>
  </si>
  <si>
    <t>DHWAJA COMMODITY SERVICES PRIVATE LIMITED</t>
  </si>
  <si>
    <t>BCLENTERPR</t>
  </si>
  <si>
    <t>CHENFERRO</t>
  </si>
  <si>
    <t>GLOBE STOCKS AND SECURITIES LTD</t>
  </si>
  <si>
    <t>FONE4</t>
  </si>
  <si>
    <t>NIKUNJ STOCK BROKERS LIMITED</t>
  </si>
  <si>
    <t>SANTA GHOSH</t>
  </si>
  <si>
    <t>GROWINGTON</t>
  </si>
  <si>
    <t>ARCHIS SUDHAKAR PATANKAR</t>
  </si>
  <si>
    <t>INSECTICID</t>
  </si>
  <si>
    <t>O J FINANCIAL SERVICES LTD.</t>
  </si>
  <si>
    <t>KIRANSY-B</t>
  </si>
  <si>
    <t>RITIKESHKUMAR</t>
  </si>
  <si>
    <t>KOCL</t>
  </si>
  <si>
    <t>NITIN VADODARIA</t>
  </si>
  <si>
    <t>ARTLINK VINTRADE LIMITED</t>
  </si>
  <si>
    <t>NAVEEN GUPTA</t>
  </si>
  <si>
    <t>PURAV BHARATBHAI PATEL</t>
  </si>
  <si>
    <t>NIKUNJ G PITHADIA HUF</t>
  </si>
  <si>
    <t>SUBHA LAKSHMI AGARWAL</t>
  </si>
  <si>
    <t>PNTKYOR</t>
  </si>
  <si>
    <t>PRITTYDEVI SARAWAGI</t>
  </si>
  <si>
    <t>ANUJ ATUL BHAGWATI</t>
  </si>
  <si>
    <t>SHREYASI</t>
  </si>
  <si>
    <t>SHAH DIPAK KANAYALAL</t>
  </si>
  <si>
    <t>SILVERO</t>
  </si>
  <si>
    <t>LAXMIKANTPATHAK</t>
  </si>
  <si>
    <t>NATTAYA CHOWDHURY</t>
  </si>
  <si>
    <t>SREEL</t>
  </si>
  <si>
    <t>BLUE DIAMOND PLASTOWARE PRIVATE LIMITED</t>
  </si>
  <si>
    <t>VISAGAR</t>
  </si>
  <si>
    <t>TURBOT TRADERS PRIVATE LIMITED</t>
  </si>
  <si>
    <t>RAJESH KUMAR</t>
  </si>
  <si>
    <t>VISHNU</t>
  </si>
  <si>
    <t>MOHINANIHARRYHASSOMAL</t>
  </si>
  <si>
    <t>Gujarat Narm Fert Co.</t>
  </si>
  <si>
    <t>KBCGLOBAL</t>
  </si>
  <si>
    <t>KBC Global Limited</t>
  </si>
  <si>
    <t>LIBAS</t>
  </si>
  <si>
    <t>Libas Consu Products Ltd</t>
  </si>
  <si>
    <t>P S SHETH</t>
  </si>
  <si>
    <t>RBL Bank Limited</t>
  </si>
  <si>
    <t>HRTI PRIVATE LIMITED</t>
  </si>
  <si>
    <t>SONUINFRA</t>
  </si>
  <si>
    <t>Sonu Infratech Limited</t>
  </si>
  <si>
    <t>GOENKA BUSINESS &amp; FINANCE LIMITED</t>
  </si>
  <si>
    <t>AIRAN LIMITED</t>
  </si>
  <si>
    <t>PAULKAMNATHSREEKAMNATH</t>
  </si>
  <si>
    <t>Asian Granito India Limit</t>
  </si>
  <si>
    <t>SATHISH SRINIVAS NAYAK</t>
  </si>
  <si>
    <t>BMETRICS</t>
  </si>
  <si>
    <t>Bombay Metrics S C Ltd</t>
  </si>
  <si>
    <t>SHAH JAY ARVIND</t>
  </si>
  <si>
    <t>SHAH MUKESHKUMAR LAXMICHAND HUF</t>
  </si>
  <si>
    <t>SAMYAAN SERVICES PRIVATE LIMITED</t>
  </si>
  <si>
    <t>GEETABEN DHANESHBHAI SONI</t>
  </si>
  <si>
    <t>YASHWANTBHAI A. THAKKAR</t>
  </si>
  <si>
    <t>Sreeleathers Limited</t>
  </si>
  <si>
    <t>CARRON INVESTMENTS PVT LTD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</si>
</sst>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1"/>
      <color rgb="FF222222"/>
      <name val="Arial"/>
      <family val="2"/>
    </font>
    <font>
      <sz val="12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9" fillId="0" borderId="0" applyNumberFormat="0" applyFill="0" applyBorder="0" applyAlignment="0" applyProtection="0"/>
  </cellStyleXfs>
  <cellXfs count="460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4" fillId="2" borderId="0" xfId="0" applyFont="1" applyFill="1" applyBorder="1"/>
    <xf numFmtId="0" fontId="7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9" fillId="0" borderId="1" xfId="0" applyFont="1" applyBorder="1"/>
    <xf numFmtId="10" fontId="9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0" fillId="0" borderId="1" xfId="0" applyFont="1" applyBorder="1"/>
    <xf numFmtId="10" fontId="10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0" fontId="13" fillId="2" borderId="0" xfId="0" applyFont="1" applyFill="1" applyBorder="1" applyAlignment="1">
      <alignment horizontal="right"/>
    </xf>
    <xf numFmtId="2" fontId="13" fillId="2" borderId="0" xfId="0" applyNumberFormat="1" applyFont="1" applyFill="1" applyBorder="1" applyAlignment="1">
      <alignment horizontal="right"/>
    </xf>
    <xf numFmtId="0" fontId="14" fillId="2" borderId="0" xfId="0" applyFont="1" applyFill="1" applyBorder="1"/>
    <xf numFmtId="0" fontId="15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0" fontId="17" fillId="2" borderId="0" xfId="0" applyFont="1" applyFill="1" applyBorder="1" applyAlignment="1">
      <alignment horizontal="left"/>
    </xf>
    <xf numFmtId="4" fontId="13" fillId="2" borderId="0" xfId="0" applyNumberFormat="1" applyFont="1" applyFill="1" applyBorder="1" applyAlignment="1">
      <alignment horizontal="right"/>
    </xf>
    <xf numFmtId="0" fontId="18" fillId="2" borderId="0" xfId="0" applyFont="1" applyFill="1" applyBorder="1"/>
    <xf numFmtId="0" fontId="19" fillId="2" borderId="0" xfId="0" applyFont="1" applyFill="1" applyBorder="1"/>
    <xf numFmtId="0" fontId="20" fillId="2" borderId="0" xfId="0" applyFont="1" applyFill="1" applyBorder="1"/>
    <xf numFmtId="0" fontId="22" fillId="2" borderId="0" xfId="0" applyFont="1" applyFill="1" applyBorder="1"/>
    <xf numFmtId="0" fontId="4" fillId="0" borderId="0" xfId="0" applyFont="1"/>
    <xf numFmtId="15" fontId="19" fillId="2" borderId="0" xfId="0" applyNumberFormat="1" applyFont="1" applyFill="1" applyBorder="1"/>
    <xf numFmtId="164" fontId="23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 wrapText="1"/>
    </xf>
    <xf numFmtId="2" fontId="24" fillId="2" borderId="0" xfId="0" applyNumberFormat="1" applyFont="1" applyFill="1" applyBorder="1" applyAlignment="1">
      <alignment wrapText="1"/>
    </xf>
    <xf numFmtId="0" fontId="24" fillId="2" borderId="0" xfId="0" applyFont="1" applyFill="1" applyBorder="1" applyAlignment="1">
      <alignment horizontal="left" wrapText="1"/>
    </xf>
    <xf numFmtId="0" fontId="24" fillId="2" borderId="0" xfId="0" applyFont="1" applyFill="1" applyBorder="1"/>
    <xf numFmtId="164" fontId="23" fillId="3" borderId="0" xfId="0" applyNumberFormat="1" applyFont="1" applyFill="1" applyBorder="1" applyAlignment="1">
      <alignment horizontal="left" wrapText="1"/>
    </xf>
    <xf numFmtId="0" fontId="24" fillId="3" borderId="0" xfId="0" applyFont="1" applyFill="1" applyBorder="1" applyAlignment="1">
      <alignment horizontal="center" wrapText="1"/>
    </xf>
    <xf numFmtId="2" fontId="24" fillId="3" borderId="0" xfId="0" applyNumberFormat="1" applyFont="1" applyFill="1" applyBorder="1" applyAlignment="1">
      <alignment wrapText="1"/>
    </xf>
    <xf numFmtId="0" fontId="24" fillId="3" borderId="0" xfId="0" applyFont="1" applyFill="1" applyBorder="1" applyAlignment="1">
      <alignment horizontal="left" wrapText="1"/>
    </xf>
    <xf numFmtId="0" fontId="25" fillId="2" borderId="0" xfId="0" applyFont="1" applyFill="1" applyBorder="1" applyAlignment="1">
      <alignment horizontal="center"/>
    </xf>
    <xf numFmtId="164" fontId="26" fillId="2" borderId="0" xfId="0" applyNumberFormat="1" applyFont="1" applyFill="1" applyBorder="1" applyAlignment="1">
      <alignment horizontal="left" wrapText="1"/>
    </xf>
    <xf numFmtId="0" fontId="24" fillId="2" borderId="0" xfId="0" applyFont="1" applyFill="1" applyBorder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28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6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center" vertical="center"/>
    </xf>
    <xf numFmtId="0" fontId="32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1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1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4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4" fillId="2" borderId="0" xfId="0" applyNumberFormat="1" applyFont="1" applyFill="1" applyBorder="1" applyAlignment="1">
      <alignment horizontal="center" vertical="center" wrapText="1"/>
    </xf>
    <xf numFmtId="10" fontId="24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4" fillId="2" borderId="0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left"/>
    </xf>
    <xf numFmtId="1" fontId="24" fillId="2" borderId="0" xfId="0" applyNumberFormat="1" applyFont="1" applyFill="1" applyBorder="1" applyAlignment="1">
      <alignment horizontal="center"/>
    </xf>
    <xf numFmtId="9" fontId="24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4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" fontId="31" fillId="2" borderId="1" xfId="0" applyNumberFormat="1" applyFont="1" applyFill="1" applyBorder="1" applyAlignment="1">
      <alignment horizontal="center" vertical="center"/>
    </xf>
    <xf numFmtId="16" fontId="1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6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2" fillId="2" borderId="0" xfId="0" applyFont="1" applyFill="1" applyBorder="1"/>
    <xf numFmtId="0" fontId="31" fillId="2" borderId="0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6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16" fontId="31" fillId="2" borderId="0" xfId="0" applyNumberFormat="1" applyFont="1" applyFill="1" applyBorder="1" applyAlignment="1">
      <alignment horizontal="center" vertical="center"/>
    </xf>
    <xf numFmtId="0" fontId="35" fillId="2" borderId="0" xfId="0" applyFont="1" applyFill="1" applyBorder="1"/>
    <xf numFmtId="49" fontId="31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1" fillId="2" borderId="0" xfId="0" applyNumberFormat="1" applyFont="1" applyFill="1" applyBorder="1" applyAlignment="1">
      <alignment horizontal="center" vertical="center"/>
    </xf>
    <xf numFmtId="15" fontId="24" fillId="2" borderId="0" xfId="0" applyNumberFormat="1" applyFont="1" applyFill="1" applyBorder="1" applyAlignment="1">
      <alignment horizontal="center" vertical="center" wrapText="1"/>
    </xf>
    <xf numFmtId="15" fontId="24" fillId="2" borderId="0" xfId="0" applyNumberFormat="1" applyFont="1" applyFill="1" applyBorder="1" applyAlignment="1">
      <alignment horizontal="left"/>
    </xf>
    <xf numFmtId="2" fontId="24" fillId="2" borderId="0" xfId="0" applyNumberFormat="1" applyFont="1" applyFill="1" applyBorder="1" applyAlignment="1">
      <alignment horizontal="center"/>
    </xf>
    <xf numFmtId="0" fontId="31" fillId="2" borderId="20" xfId="0" applyFont="1" applyFill="1" applyBorder="1" applyAlignment="1">
      <alignment horizontal="center"/>
    </xf>
    <xf numFmtId="16" fontId="31" fillId="2" borderId="4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/>
    </xf>
    <xf numFmtId="2" fontId="31" fillId="2" borderId="1" xfId="0" applyNumberFormat="1" applyFont="1" applyFill="1" applyBorder="1" applyAlignment="1">
      <alignment horizontal="center" vertical="center" wrapText="1"/>
    </xf>
    <xf numFmtId="10" fontId="31" fillId="2" borderId="1" xfId="0" applyNumberFormat="1" applyFont="1" applyFill="1" applyBorder="1" applyAlignment="1">
      <alignment horizontal="center" vertical="center" wrapText="1"/>
    </xf>
    <xf numFmtId="14" fontId="31" fillId="2" borderId="1" xfId="0" applyNumberFormat="1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5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4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center" vertical="center"/>
    </xf>
    <xf numFmtId="167" fontId="1" fillId="7" borderId="1" xfId="0" applyNumberFormat="1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/>
    </xf>
    <xf numFmtId="2" fontId="1" fillId="7" borderId="1" xfId="0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2" fontId="1" fillId="7" borderId="1" xfId="0" applyNumberFormat="1" applyFont="1" applyFill="1" applyBorder="1" applyAlignment="1">
      <alignment horizontal="center" vertical="center" wrapText="1"/>
    </xf>
    <xf numFmtId="10" fontId="1" fillId="7" borderId="1" xfId="0" applyNumberFormat="1" applyFont="1" applyFill="1" applyBorder="1" applyAlignment="1">
      <alignment horizontal="center" vertical="center" wrapText="1"/>
    </xf>
    <xf numFmtId="167" fontId="1" fillId="7" borderId="1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center" vertical="center" wrapText="1"/>
    </xf>
    <xf numFmtId="167" fontId="1" fillId="8" borderId="1" xfId="0" applyNumberFormat="1" applyFont="1" applyFill="1" applyBorder="1" applyAlignment="1">
      <alignment horizontal="left"/>
    </xf>
    <xf numFmtId="1" fontId="1" fillId="8" borderId="1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/>
    <xf numFmtId="9" fontId="1" fillId="8" borderId="1" xfId="0" applyNumberFormat="1" applyFont="1" applyFill="1" applyBorder="1" applyAlignment="1">
      <alignment horizontal="center"/>
    </xf>
    <xf numFmtId="168" fontId="1" fillId="8" borderId="1" xfId="0" applyNumberFormat="1" applyFont="1" applyFill="1" applyBorder="1" applyAlignment="1">
      <alignment horizontal="center" vertical="center" wrapText="1"/>
    </xf>
    <xf numFmtId="15" fontId="1" fillId="8" borderId="1" xfId="0" applyNumberFormat="1" applyFont="1" applyFill="1" applyBorder="1"/>
    <xf numFmtId="1" fontId="1" fillId="9" borderId="1" xfId="0" applyNumberFormat="1" applyFont="1" applyFill="1" applyBorder="1" applyAlignment="1">
      <alignment horizontal="center" vertical="center" wrapText="1"/>
    </xf>
    <xf numFmtId="167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9" fontId="1" fillId="9" borderId="1" xfId="0" applyNumberFormat="1" applyFont="1" applyFill="1" applyBorder="1" applyAlignment="1">
      <alignment horizontal="center"/>
    </xf>
    <xf numFmtId="1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center" vertical="center"/>
    </xf>
    <xf numFmtId="167" fontId="1" fillId="7" borderId="2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center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0" fontId="1" fillId="7" borderId="2" xfId="0" applyNumberFormat="1" applyFont="1" applyFill="1" applyBorder="1" applyAlignment="1">
      <alignment horizontal="center" vertical="center" wrapText="1"/>
    </xf>
    <xf numFmtId="167" fontId="1" fillId="7" borderId="2" xfId="0" applyNumberFormat="1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7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7" borderId="2" xfId="0" applyNumberFormat="1" applyFont="1" applyFill="1" applyBorder="1" applyAlignment="1">
      <alignment horizontal="center" vertical="center" wrapText="1"/>
    </xf>
    <xf numFmtId="1" fontId="1" fillId="8" borderId="2" xfId="0" applyNumberFormat="1" applyFont="1" applyFill="1" applyBorder="1" applyAlignment="1">
      <alignment horizontal="center" vertical="center"/>
    </xf>
    <xf numFmtId="167" fontId="1" fillId="8" borderId="2" xfId="0" applyNumberFormat="1" applyFont="1" applyFill="1" applyBorder="1" applyAlignment="1">
      <alignment horizontal="center" vertical="center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167" fontId="1" fillId="2" borderId="1" xfId="0" applyNumberFormat="1" applyFont="1" applyFill="1" applyBorder="1" applyAlignment="1">
      <alignment horizontal="center" vertical="center"/>
    </xf>
    <xf numFmtId="167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7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0" fontId="1" fillId="12" borderId="0" xfId="0" applyFont="1" applyFill="1" applyBorder="1"/>
    <xf numFmtId="0" fontId="0" fillId="13" borderId="0" xfId="0" applyFont="1" applyFill="1" applyAlignment="1"/>
    <xf numFmtId="165" fontId="31" fillId="12" borderId="21" xfId="0" applyNumberFormat="1" applyFont="1" applyFill="1" applyBorder="1" applyAlignment="1">
      <alignment horizontal="center" vertical="center"/>
    </xf>
    <xf numFmtId="0" fontId="31" fillId="12" borderId="0" xfId="0" applyFont="1" applyFill="1" applyBorder="1"/>
    <xf numFmtId="0" fontId="31" fillId="12" borderId="0" xfId="0" applyFont="1" applyFill="1" applyBorder="1" applyAlignment="1">
      <alignment horizontal="center"/>
    </xf>
    <xf numFmtId="0" fontId="31" fillId="12" borderId="21" xfId="0" applyFont="1" applyFill="1" applyBorder="1" applyAlignment="1">
      <alignment horizontal="center" vertical="center"/>
    </xf>
    <xf numFmtId="0" fontId="32" fillId="12" borderId="21" xfId="0" applyFont="1" applyFill="1" applyBorder="1" applyAlignment="1">
      <alignment horizontal="center" vertical="center"/>
    </xf>
    <xf numFmtId="0" fontId="1" fillId="12" borderId="0" xfId="0" applyFont="1" applyFill="1" applyBorder="1" applyAlignment="1">
      <alignment horizontal="center"/>
    </xf>
    <xf numFmtId="0" fontId="1" fillId="0" borderId="18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3" xfId="0" applyFont="1" applyBorder="1" applyAlignment="1"/>
    <xf numFmtId="0" fontId="0" fillId="13" borderId="21" xfId="0" applyFont="1" applyFill="1" applyBorder="1" applyAlignment="1"/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1" fontId="1" fillId="2" borderId="21" xfId="0" applyNumberFormat="1" applyFont="1" applyFill="1" applyBorder="1" applyAlignment="1">
      <alignment horizontal="center" vertical="center" wrapText="1"/>
    </xf>
    <xf numFmtId="167" fontId="1" fillId="2" borderId="21" xfId="0" applyNumberFormat="1" applyFont="1" applyFill="1" applyBorder="1" applyAlignment="1">
      <alignment horizontal="center" vertical="center"/>
    </xf>
    <xf numFmtId="167" fontId="1" fillId="2" borderId="21" xfId="0" applyNumberFormat="1" applyFont="1" applyFill="1" applyBorder="1" applyAlignment="1">
      <alignment horizontal="left"/>
    </xf>
    <xf numFmtId="0" fontId="1" fillId="0" borderId="21" xfId="0" applyFont="1" applyBorder="1" applyAlignment="1">
      <alignment horizontal="center"/>
    </xf>
    <xf numFmtId="2" fontId="1" fillId="0" borderId="21" xfId="0" applyNumberFormat="1" applyFont="1" applyBorder="1" applyAlignment="1">
      <alignment horizontal="center" vertical="center"/>
    </xf>
    <xf numFmtId="2" fontId="1" fillId="0" borderId="21" xfId="0" applyNumberFormat="1" applyFont="1" applyBorder="1" applyAlignment="1">
      <alignment horizontal="center" vertical="center" wrapText="1"/>
    </xf>
    <xf numFmtId="0" fontId="0" fillId="0" borderId="21" xfId="0" applyFont="1" applyBorder="1" applyAlignment="1"/>
    <xf numFmtId="0" fontId="31" fillId="12" borderId="20" xfId="0" applyFont="1" applyFill="1" applyBorder="1" applyAlignment="1">
      <alignment horizontal="center" vertical="center"/>
    </xf>
    <xf numFmtId="165" fontId="31" fillId="12" borderId="1" xfId="0" applyNumberFormat="1" applyFont="1" applyFill="1" applyBorder="1" applyAlignment="1">
      <alignment horizontal="center" vertical="center"/>
    </xf>
    <xf numFmtId="15" fontId="31" fillId="12" borderId="0" xfId="0" applyNumberFormat="1" applyFont="1" applyFill="1" applyBorder="1" applyAlignment="1">
      <alignment horizontal="center" vertical="center"/>
    </xf>
    <xf numFmtId="0" fontId="32" fillId="12" borderId="1" xfId="0" applyFont="1" applyFill="1" applyBorder="1"/>
    <xf numFmtId="43" fontId="31" fillId="12" borderId="1" xfId="0" applyNumberFormat="1" applyFont="1" applyFill="1" applyBorder="1" applyAlignment="1">
      <alignment horizontal="center" vertical="top"/>
    </xf>
    <xf numFmtId="0" fontId="31" fillId="12" borderId="1" xfId="0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 vertical="top"/>
    </xf>
    <xf numFmtId="0" fontId="32" fillId="14" borderId="1" xfId="0" applyFont="1" applyFill="1" applyBorder="1" applyAlignment="1">
      <alignment horizontal="center" vertical="center"/>
    </xf>
    <xf numFmtId="2" fontId="32" fillId="14" borderId="1" xfId="0" applyNumberFormat="1" applyFont="1" applyFill="1" applyBorder="1" applyAlignment="1">
      <alignment horizontal="center" vertical="center"/>
    </xf>
    <xf numFmtId="10" fontId="32" fillId="14" borderId="1" xfId="0" applyNumberFormat="1" applyFont="1" applyFill="1" applyBorder="1" applyAlignment="1">
      <alignment horizontal="center" vertical="center" wrapText="1"/>
    </xf>
    <xf numFmtId="16" fontId="32" fillId="14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/>
    <xf numFmtId="2" fontId="32" fillId="12" borderId="21" xfId="0" applyNumberFormat="1" applyFont="1" applyFill="1" applyBorder="1" applyAlignment="1">
      <alignment horizontal="center" vertical="center"/>
    </xf>
    <xf numFmtId="166" fontId="32" fillId="12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center" vertical="center"/>
    </xf>
    <xf numFmtId="1" fontId="1" fillId="15" borderId="1" xfId="0" applyNumberFormat="1" applyFont="1" applyFill="1" applyBorder="1" applyAlignment="1">
      <alignment horizontal="center" vertical="center" wrapText="1"/>
    </xf>
    <xf numFmtId="167" fontId="1" fillId="15" borderId="1" xfId="0" applyNumberFormat="1" applyFont="1" applyFill="1" applyBorder="1" applyAlignment="1">
      <alignment horizontal="center" vertical="center"/>
    </xf>
    <xf numFmtId="167" fontId="1" fillId="15" borderId="1" xfId="0" applyNumberFormat="1" applyFont="1" applyFill="1" applyBorder="1" applyAlignment="1">
      <alignment horizontal="left"/>
    </xf>
    <xf numFmtId="0" fontId="1" fillId="16" borderId="1" xfId="0" applyFont="1" applyFill="1" applyBorder="1" applyAlignment="1">
      <alignment horizontal="center"/>
    </xf>
    <xf numFmtId="2" fontId="1" fillId="16" borderId="1" xfId="0" applyNumberFormat="1" applyFont="1" applyFill="1" applyBorder="1" applyAlignment="1">
      <alignment horizontal="center" vertical="center"/>
    </xf>
    <xf numFmtId="2" fontId="1" fillId="16" borderId="1" xfId="0" applyNumberFormat="1" applyFont="1" applyFill="1" applyBorder="1" applyAlignment="1">
      <alignment horizontal="center"/>
    </xf>
    <xf numFmtId="43" fontId="32" fillId="12" borderId="21" xfId="0" applyNumberFormat="1" applyFont="1" applyFill="1" applyBorder="1" applyAlignment="1">
      <alignment horizontal="center" vertical="center"/>
    </xf>
    <xf numFmtId="16" fontId="33" fillId="12" borderId="21" xfId="0" applyNumberFormat="1" applyFont="1" applyFill="1" applyBorder="1" applyAlignment="1">
      <alignment horizontal="center" vertical="center"/>
    </xf>
    <xf numFmtId="0" fontId="1" fillId="12" borderId="21" xfId="0" applyFont="1" applyFill="1" applyBorder="1"/>
    <xf numFmtId="0" fontId="1" fillId="0" borderId="0" xfId="0" applyFont="1" applyBorder="1"/>
    <xf numFmtId="2" fontId="1" fillId="0" borderId="0" xfId="0" applyNumberFormat="1" applyFont="1" applyBorder="1"/>
    <xf numFmtId="0" fontId="0" fillId="0" borderId="0" xfId="0" applyFont="1" applyBorder="1" applyAlignment="1"/>
    <xf numFmtId="0" fontId="32" fillId="14" borderId="21" xfId="0" applyFont="1" applyFill="1" applyBorder="1" applyAlignment="1">
      <alignment horizontal="center" vertical="center"/>
    </xf>
    <xf numFmtId="2" fontId="32" fillId="14" borderId="21" xfId="0" applyNumberFormat="1" applyFont="1" applyFill="1" applyBorder="1" applyAlignment="1">
      <alignment horizontal="center" vertical="center"/>
    </xf>
    <xf numFmtId="10" fontId="32" fillId="14" borderId="21" xfId="0" applyNumberFormat="1" applyFont="1" applyFill="1" applyBorder="1" applyAlignment="1">
      <alignment horizontal="center" vertical="center" wrapText="1"/>
    </xf>
    <xf numFmtId="0" fontId="1" fillId="12" borderId="22" xfId="0" applyFont="1" applyFill="1" applyBorder="1"/>
    <xf numFmtId="0" fontId="1" fillId="0" borderId="0" xfId="0" applyFont="1" applyBorder="1" applyAlignment="1">
      <alignment horizontal="center"/>
    </xf>
    <xf numFmtId="0" fontId="0" fillId="13" borderId="0" xfId="0" applyFont="1" applyFill="1" applyBorder="1" applyAlignment="1"/>
    <xf numFmtId="0" fontId="38" fillId="13" borderId="0" xfId="0" applyFont="1" applyFill="1" applyBorder="1" applyAlignment="1"/>
    <xf numFmtId="0" fontId="4" fillId="4" borderId="21" xfId="0" applyFont="1" applyFill="1" applyBorder="1" applyAlignment="1">
      <alignment horizontal="left" vertical="center" wrapText="1"/>
    </xf>
    <xf numFmtId="1" fontId="31" fillId="12" borderId="0" xfId="0" applyNumberFormat="1" applyFont="1" applyFill="1" applyBorder="1" applyAlignment="1">
      <alignment horizontal="center" vertical="center"/>
    </xf>
    <xf numFmtId="165" fontId="31" fillId="12" borderId="0" xfId="0" applyNumberFormat="1" applyFont="1" applyFill="1" applyBorder="1" applyAlignment="1">
      <alignment horizontal="center" vertical="center"/>
    </xf>
    <xf numFmtId="16" fontId="31" fillId="12" borderId="0" xfId="0" applyNumberFormat="1" applyFont="1" applyFill="1" applyBorder="1" applyAlignment="1">
      <alignment horizontal="center" vertical="center"/>
    </xf>
    <xf numFmtId="0" fontId="31" fillId="12" borderId="0" xfId="0" applyFont="1" applyFill="1" applyBorder="1" applyAlignment="1">
      <alignment horizontal="left"/>
    </xf>
    <xf numFmtId="0" fontId="31" fillId="12" borderId="0" xfId="0" applyFont="1" applyFill="1" applyBorder="1" applyAlignment="1">
      <alignment horizontal="center" vertical="center"/>
    </xf>
    <xf numFmtId="0" fontId="32" fillId="12" borderId="0" xfId="0" applyFont="1" applyFill="1" applyBorder="1" applyAlignment="1">
      <alignment horizontal="center" vertical="center"/>
    </xf>
    <xf numFmtId="2" fontId="32" fillId="12" borderId="0" xfId="0" applyNumberFormat="1" applyFont="1" applyFill="1" applyBorder="1" applyAlignment="1">
      <alignment horizontal="center" vertical="center"/>
    </xf>
    <xf numFmtId="10" fontId="32" fillId="12" borderId="0" xfId="0" applyNumberFormat="1" applyFont="1" applyFill="1" applyBorder="1" applyAlignment="1">
      <alignment horizontal="center" vertical="center" wrapText="1"/>
    </xf>
    <xf numFmtId="16" fontId="33" fillId="1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1" fillId="0" borderId="21" xfId="1" applyBorder="1"/>
    <xf numFmtId="2" fontId="1" fillId="0" borderId="21" xfId="1" applyNumberFormat="1" applyBorder="1"/>
    <xf numFmtId="0" fontId="1" fillId="0" borderId="0" xfId="0" applyFont="1" applyBorder="1" applyAlignment="1">
      <alignment horizontal="left"/>
    </xf>
    <xf numFmtId="15" fontId="1" fillId="0" borderId="0" xfId="0" applyNumberFormat="1" applyFont="1" applyBorder="1"/>
    <xf numFmtId="2" fontId="1" fillId="0" borderId="0" xfId="0" applyNumberFormat="1" applyFont="1" applyBorder="1" applyAlignment="1">
      <alignment horizontal="right"/>
    </xf>
    <xf numFmtId="0" fontId="10" fillId="0" borderId="0" xfId="0" applyFont="1" applyBorder="1"/>
    <xf numFmtId="10" fontId="10" fillId="2" borderId="0" xfId="0" applyNumberFormat="1" applyFont="1" applyFill="1" applyBorder="1" applyAlignment="1">
      <alignment horizontal="center"/>
    </xf>
    <xf numFmtId="16" fontId="32" fillId="14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/>
    <xf numFmtId="0" fontId="38" fillId="0" borderId="21" xfId="0" applyFont="1" applyBorder="1"/>
    <xf numFmtId="0" fontId="0" fillId="0" borderId="21" xfId="0" applyBorder="1"/>
    <xf numFmtId="0" fontId="39" fillId="0" borderId="1" xfId="2" applyBorder="1"/>
    <xf numFmtId="0" fontId="39" fillId="0" borderId="2" xfId="2" applyBorder="1"/>
    <xf numFmtId="0" fontId="39" fillId="5" borderId="0" xfId="2" applyFill="1" applyBorder="1" applyAlignment="1">
      <alignment horizontal="center" wrapText="1"/>
    </xf>
    <xf numFmtId="0" fontId="39" fillId="5" borderId="0" xfId="2" applyFill="1" applyBorder="1" applyAlignment="1">
      <alignment wrapText="1"/>
    </xf>
    <xf numFmtId="0" fontId="32" fillId="12" borderId="21" xfId="0" applyFont="1" applyFill="1" applyBorder="1"/>
    <xf numFmtId="43" fontId="31" fillId="12" borderId="21" xfId="0" applyNumberFormat="1" applyFont="1" applyFill="1" applyBorder="1" applyAlignment="1">
      <alignment horizontal="center" vertical="top"/>
    </xf>
    <xf numFmtId="0" fontId="31" fillId="12" borderId="21" xfId="0" applyFont="1" applyFill="1" applyBorder="1" applyAlignment="1">
      <alignment horizontal="center" vertical="top"/>
    </xf>
    <xf numFmtId="15" fontId="31" fillId="12" borderId="21" xfId="0" applyNumberFormat="1" applyFont="1" applyFill="1" applyBorder="1" applyAlignment="1">
      <alignment horizontal="center" vertical="center"/>
    </xf>
    <xf numFmtId="1" fontId="31" fillId="12" borderId="21" xfId="0" applyNumberFormat="1" applyFont="1" applyFill="1" applyBorder="1" applyAlignment="1">
      <alignment horizontal="center" vertical="center"/>
    </xf>
    <xf numFmtId="16" fontId="31" fillId="12" borderId="21" xfId="0" applyNumberFormat="1" applyFont="1" applyFill="1" applyBorder="1" applyAlignment="1">
      <alignment horizontal="center" vertical="center"/>
    </xf>
    <xf numFmtId="0" fontId="31" fillId="12" borderId="21" xfId="0" applyFont="1" applyFill="1" applyBorder="1" applyAlignment="1">
      <alignment horizontal="left"/>
    </xf>
    <xf numFmtId="0" fontId="1" fillId="0" borderId="21" xfId="0" applyFont="1" applyBorder="1"/>
    <xf numFmtId="2" fontId="1" fillId="0" borderId="21" xfId="0" applyNumberFormat="1" applyFont="1" applyBorder="1"/>
    <xf numFmtId="165" fontId="31" fillId="11" borderId="21" xfId="0" applyNumberFormat="1" applyFont="1" applyFill="1" applyBorder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2" fontId="32" fillId="6" borderId="1" xfId="0" applyNumberFormat="1" applyFont="1" applyFill="1" applyBorder="1" applyAlignment="1">
      <alignment horizontal="center" vertical="center"/>
    </xf>
    <xf numFmtId="10" fontId="32" fillId="6" borderId="1" xfId="0" applyNumberFormat="1" applyFont="1" applyFill="1" applyBorder="1" applyAlignment="1">
      <alignment horizontal="center" vertical="center" wrapText="1"/>
    </xf>
    <xf numFmtId="16" fontId="32" fillId="6" borderId="1" xfId="0" applyNumberFormat="1" applyFont="1" applyFill="1" applyBorder="1" applyAlignment="1">
      <alignment horizontal="center" vertical="center"/>
    </xf>
    <xf numFmtId="0" fontId="32" fillId="18" borderId="1" xfId="0" applyFont="1" applyFill="1" applyBorder="1" applyAlignment="1">
      <alignment horizontal="center" vertical="center"/>
    </xf>
    <xf numFmtId="2" fontId="32" fillId="18" borderId="1" xfId="0" applyNumberFormat="1" applyFont="1" applyFill="1" applyBorder="1" applyAlignment="1">
      <alignment horizontal="center" vertical="center"/>
    </xf>
    <xf numFmtId="10" fontId="32" fillId="18" borderId="1" xfId="0" applyNumberFormat="1" applyFont="1" applyFill="1" applyBorder="1" applyAlignment="1">
      <alignment horizontal="center" vertical="center" wrapText="1"/>
    </xf>
    <xf numFmtId="16" fontId="32" fillId="18" borderId="1" xfId="0" applyNumberFormat="1" applyFont="1" applyFill="1" applyBorder="1" applyAlignment="1">
      <alignment horizontal="center" vertical="center"/>
    </xf>
    <xf numFmtId="15" fontId="31" fillId="11" borderId="21" xfId="0" applyNumberFormat="1" applyFont="1" applyFill="1" applyBorder="1" applyAlignment="1">
      <alignment horizontal="center" vertical="center"/>
    </xf>
    <xf numFmtId="0" fontId="32" fillId="11" borderId="21" xfId="0" applyFont="1" applyFill="1" applyBorder="1"/>
    <xf numFmtId="43" fontId="31" fillId="11" borderId="21" xfId="0" applyNumberFormat="1" applyFont="1" applyFill="1" applyBorder="1" applyAlignment="1">
      <alignment horizontal="center" vertical="top"/>
    </xf>
    <xf numFmtId="0" fontId="31" fillId="11" borderId="21" xfId="0" applyFont="1" applyFill="1" applyBorder="1" applyAlignment="1">
      <alignment horizontal="center" vertical="top"/>
    </xf>
    <xf numFmtId="0" fontId="32" fillId="19" borderId="21" xfId="0" applyFont="1" applyFill="1" applyBorder="1" applyAlignment="1">
      <alignment horizontal="center" vertical="center"/>
    </xf>
    <xf numFmtId="0" fontId="32" fillId="20" borderId="21" xfId="0" applyFont="1" applyFill="1" applyBorder="1" applyAlignment="1">
      <alignment horizontal="center" vertical="center"/>
    </xf>
    <xf numFmtId="2" fontId="32" fillId="20" borderId="21" xfId="0" applyNumberFormat="1" applyFont="1" applyFill="1" applyBorder="1" applyAlignment="1">
      <alignment horizontal="center" vertical="center"/>
    </xf>
    <xf numFmtId="166" fontId="32" fillId="20" borderId="21" xfId="0" applyNumberFormat="1" applyFont="1" applyFill="1" applyBorder="1" applyAlignment="1">
      <alignment horizontal="center" vertical="center"/>
    </xf>
    <xf numFmtId="165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/>
    <xf numFmtId="0" fontId="31" fillId="20" borderId="21" xfId="0" applyFont="1" applyFill="1" applyBorder="1" applyAlignment="1">
      <alignment horizontal="center" vertical="center"/>
    </xf>
    <xf numFmtId="0" fontId="31" fillId="17" borderId="20" xfId="0" applyFont="1" applyFill="1" applyBorder="1" applyAlignment="1">
      <alignment horizontal="center"/>
    </xf>
    <xf numFmtId="16" fontId="31" fillId="17" borderId="1" xfId="0" applyNumberFormat="1" applyFont="1" applyFill="1" applyBorder="1" applyAlignment="1">
      <alignment horizontal="center" vertical="center"/>
    </xf>
    <xf numFmtId="16" fontId="31" fillId="17" borderId="4" xfId="0" applyNumberFormat="1" applyFont="1" applyFill="1" applyBorder="1" applyAlignment="1">
      <alignment horizontal="center" vertical="center"/>
    </xf>
    <xf numFmtId="0" fontId="32" fillId="17" borderId="1" xfId="0" applyFont="1" applyFill="1" applyBorder="1"/>
    <xf numFmtId="0" fontId="31" fillId="17" borderId="1" xfId="0" applyFont="1" applyFill="1" applyBorder="1" applyAlignment="1">
      <alignment horizontal="center"/>
    </xf>
    <xf numFmtId="0" fontId="31" fillId="12" borderId="20" xfId="0" applyFont="1" applyFill="1" applyBorder="1" applyAlignment="1">
      <alignment horizontal="center"/>
    </xf>
    <xf numFmtId="16" fontId="31" fillId="12" borderId="1" xfId="0" applyNumberFormat="1" applyFont="1" applyFill="1" applyBorder="1" applyAlignment="1">
      <alignment horizontal="center" vertical="center"/>
    </xf>
    <xf numFmtId="16" fontId="31" fillId="12" borderId="4" xfId="0" applyNumberFormat="1" applyFont="1" applyFill="1" applyBorder="1" applyAlignment="1">
      <alignment horizontal="center" vertical="center"/>
    </xf>
    <xf numFmtId="0" fontId="31" fillId="12" borderId="1" xfId="0" applyFont="1" applyFill="1" applyBorder="1" applyAlignment="1">
      <alignment horizontal="center"/>
    </xf>
    <xf numFmtId="0" fontId="32" fillId="19" borderId="1" xfId="0" applyFont="1" applyFill="1" applyBorder="1" applyAlignment="1">
      <alignment horizontal="center" vertical="center"/>
    </xf>
    <xf numFmtId="0" fontId="32" fillId="6" borderId="2" xfId="0" applyFont="1" applyFill="1" applyBorder="1" applyAlignment="1">
      <alignment horizontal="center" vertical="center"/>
    </xf>
    <xf numFmtId="2" fontId="32" fillId="14" borderId="24" xfId="0" applyNumberFormat="1" applyFont="1" applyFill="1" applyBorder="1" applyAlignment="1">
      <alignment horizontal="center" vertical="center"/>
    </xf>
    <xf numFmtId="0" fontId="0" fillId="0" borderId="21" xfId="0" applyFont="1" applyBorder="1" applyAlignment="1">
      <alignment horizontal="center"/>
    </xf>
    <xf numFmtId="0" fontId="41" fillId="20" borderId="21" xfId="0" applyFont="1" applyFill="1" applyBorder="1" applyAlignment="1">
      <alignment horizontal="center" vertical="center"/>
    </xf>
    <xf numFmtId="0" fontId="32" fillId="14" borderId="3" xfId="0" applyFont="1" applyFill="1" applyBorder="1" applyAlignment="1">
      <alignment horizontal="center" vertical="center"/>
    </xf>
    <xf numFmtId="0" fontId="31" fillId="13" borderId="21" xfId="0" applyFont="1" applyFill="1" applyBorder="1" applyAlignment="1">
      <alignment horizontal="center" vertical="center"/>
    </xf>
    <xf numFmtId="0" fontId="40" fillId="13" borderId="21" xfId="0" applyFont="1" applyFill="1" applyBorder="1" applyAlignment="1"/>
    <xf numFmtId="0" fontId="31" fillId="13" borderId="21" xfId="0" applyFont="1" applyFill="1" applyBorder="1" applyAlignment="1">
      <alignment horizontal="left" vertical="center"/>
    </xf>
    <xf numFmtId="0" fontId="32" fillId="13" borderId="21" xfId="0" applyFont="1" applyFill="1" applyBorder="1" applyAlignment="1">
      <alignment horizontal="center" vertical="center"/>
    </xf>
    <xf numFmtId="17" fontId="32" fillId="13" borderId="21" xfId="0" applyNumberFormat="1" applyFont="1" applyFill="1" applyBorder="1" applyAlignment="1">
      <alignment horizontal="center" vertical="center"/>
    </xf>
    <xf numFmtId="1" fontId="31" fillId="20" borderId="21" xfId="0" applyNumberFormat="1" applyFont="1" applyFill="1" applyBorder="1" applyAlignment="1">
      <alignment horizontal="center" vertical="center"/>
    </xf>
    <xf numFmtId="16" fontId="31" fillId="20" borderId="21" xfId="0" applyNumberFormat="1" applyFont="1" applyFill="1" applyBorder="1" applyAlignment="1">
      <alignment horizontal="center" vertical="center"/>
    </xf>
    <xf numFmtId="0" fontId="31" fillId="20" borderId="21" xfId="0" applyFont="1" applyFill="1" applyBorder="1" applyAlignment="1">
      <alignment horizontal="left"/>
    </xf>
    <xf numFmtId="2" fontId="32" fillId="19" borderId="1" xfId="0" applyNumberFormat="1" applyFont="1" applyFill="1" applyBorder="1" applyAlignment="1">
      <alignment horizontal="center" vertical="center"/>
    </xf>
    <xf numFmtId="10" fontId="32" fillId="19" borderId="1" xfId="0" applyNumberFormat="1" applyFont="1" applyFill="1" applyBorder="1" applyAlignment="1">
      <alignment horizontal="center" vertical="center" wrapText="1"/>
    </xf>
    <xf numFmtId="16" fontId="32" fillId="19" borderId="1" xfId="0" applyNumberFormat="1" applyFont="1" applyFill="1" applyBorder="1" applyAlignment="1">
      <alignment horizontal="center" vertical="center"/>
    </xf>
    <xf numFmtId="0" fontId="31" fillId="21" borderId="21" xfId="0" applyFont="1" applyFill="1" applyBorder="1" applyAlignment="1">
      <alignment horizontal="center" vertical="center"/>
    </xf>
    <xf numFmtId="0" fontId="40" fillId="21" borderId="21" xfId="0" applyFont="1" applyFill="1" applyBorder="1" applyAlignment="1"/>
    <xf numFmtId="0" fontId="31" fillId="21" borderId="21" xfId="0" applyFont="1" applyFill="1" applyBorder="1" applyAlignment="1">
      <alignment horizontal="left" vertical="center"/>
    </xf>
    <xf numFmtId="0" fontId="32" fillId="21" borderId="21" xfId="0" applyFont="1" applyFill="1" applyBorder="1" applyAlignment="1">
      <alignment horizontal="center" vertical="center"/>
    </xf>
    <xf numFmtId="17" fontId="32" fillId="21" borderId="21" xfId="0" applyNumberFormat="1" applyFont="1" applyFill="1" applyBorder="1" applyAlignment="1">
      <alignment horizontal="center" vertical="center"/>
    </xf>
    <xf numFmtId="0" fontId="31" fillId="22" borderId="21" xfId="0" applyFont="1" applyFill="1" applyBorder="1" applyAlignment="1">
      <alignment horizontal="center" vertical="center"/>
    </xf>
    <xf numFmtId="0" fontId="40" fillId="22" borderId="21" xfId="0" applyFont="1" applyFill="1" applyBorder="1" applyAlignment="1"/>
    <xf numFmtId="0" fontId="31" fillId="22" borderId="21" xfId="0" applyFont="1" applyFill="1" applyBorder="1" applyAlignment="1">
      <alignment horizontal="left" vertical="center"/>
    </xf>
    <xf numFmtId="0" fontId="32" fillId="22" borderId="21" xfId="0" applyFont="1" applyFill="1" applyBorder="1" applyAlignment="1">
      <alignment horizontal="center" vertical="center"/>
    </xf>
    <xf numFmtId="17" fontId="32" fillId="22" borderId="21" xfId="0" applyNumberFormat="1" applyFont="1" applyFill="1" applyBorder="1" applyAlignment="1">
      <alignment horizontal="center" vertical="center"/>
    </xf>
    <xf numFmtId="0" fontId="32" fillId="6" borderId="21" xfId="0" applyFont="1" applyFill="1" applyBorder="1" applyAlignment="1">
      <alignment horizontal="center" vertical="center"/>
    </xf>
    <xf numFmtId="0" fontId="32" fillId="11" borderId="21" xfId="0" applyFont="1" applyFill="1" applyBorder="1" applyAlignment="1">
      <alignment horizontal="center" vertical="center"/>
    </xf>
    <xf numFmtId="2" fontId="32" fillId="11" borderId="21" xfId="0" applyNumberFormat="1" applyFont="1" applyFill="1" applyBorder="1" applyAlignment="1">
      <alignment horizontal="center" vertical="center"/>
    </xf>
    <xf numFmtId="166" fontId="32" fillId="11" borderId="21" xfId="0" applyNumberFormat="1" applyFont="1" applyFill="1" applyBorder="1" applyAlignment="1">
      <alignment horizontal="center" vertical="center"/>
    </xf>
    <xf numFmtId="0" fontId="31" fillId="21" borderId="23" xfId="0" applyFont="1" applyFill="1" applyBorder="1" applyAlignment="1">
      <alignment horizontal="center" vertical="center"/>
    </xf>
    <xf numFmtId="165" fontId="31" fillId="20" borderId="23" xfId="0" applyNumberFormat="1" applyFont="1" applyFill="1" applyBorder="1" applyAlignment="1">
      <alignment horizontal="center" vertical="center"/>
    </xf>
    <xf numFmtId="0" fontId="40" fillId="21" borderId="23" xfId="0" applyFont="1" applyFill="1" applyBorder="1" applyAlignment="1"/>
    <xf numFmtId="0" fontId="31" fillId="21" borderId="23" xfId="0" applyFont="1" applyFill="1" applyBorder="1" applyAlignment="1">
      <alignment horizontal="left" vertical="center"/>
    </xf>
    <xf numFmtId="0" fontId="32" fillId="21" borderId="23" xfId="0" applyFont="1" applyFill="1" applyBorder="1" applyAlignment="1">
      <alignment horizontal="center" vertical="center"/>
    </xf>
    <xf numFmtId="17" fontId="32" fillId="21" borderId="23" xfId="0" applyNumberFormat="1" applyFont="1" applyFill="1" applyBorder="1" applyAlignment="1">
      <alignment horizontal="center" vertical="center"/>
    </xf>
    <xf numFmtId="0" fontId="32" fillId="19" borderId="23" xfId="0" applyFont="1" applyFill="1" applyBorder="1" applyAlignment="1">
      <alignment horizontal="center" vertical="center"/>
    </xf>
    <xf numFmtId="0" fontId="32" fillId="20" borderId="23" xfId="0" applyFont="1" applyFill="1" applyBorder="1" applyAlignment="1">
      <alignment horizontal="center" vertical="center"/>
    </xf>
    <xf numFmtId="2" fontId="32" fillId="20" borderId="23" xfId="0" applyNumberFormat="1" applyFont="1" applyFill="1" applyBorder="1" applyAlignment="1">
      <alignment horizontal="center" vertical="center"/>
    </xf>
    <xf numFmtId="166" fontId="32" fillId="20" borderId="23" xfId="0" applyNumberFormat="1" applyFont="1" applyFill="1" applyBorder="1" applyAlignment="1">
      <alignment horizontal="center" vertical="center"/>
    </xf>
    <xf numFmtId="0" fontId="32" fillId="19" borderId="2" xfId="0" applyFont="1" applyFill="1" applyBorder="1" applyAlignment="1">
      <alignment horizontal="center" vertical="center"/>
    </xf>
    <xf numFmtId="15" fontId="31" fillId="20" borderId="21" xfId="0" applyNumberFormat="1" applyFont="1" applyFill="1" applyBorder="1" applyAlignment="1">
      <alignment horizontal="center" vertical="center"/>
    </xf>
    <xf numFmtId="0" fontId="32" fillId="20" borderId="21" xfId="0" applyFont="1" applyFill="1" applyBorder="1"/>
    <xf numFmtId="43" fontId="31" fillId="20" borderId="21" xfId="0" applyNumberFormat="1" applyFont="1" applyFill="1" applyBorder="1" applyAlignment="1">
      <alignment horizontal="center" vertical="top"/>
    </xf>
    <xf numFmtId="0" fontId="31" fillId="20" borderId="21" xfId="0" applyFont="1" applyFill="1" applyBorder="1" applyAlignment="1">
      <alignment horizontal="center" vertical="top"/>
    </xf>
    <xf numFmtId="0" fontId="32" fillId="14" borderId="0" xfId="0" applyFont="1" applyFill="1" applyBorder="1" applyAlignment="1">
      <alignment horizontal="center" vertical="center"/>
    </xf>
    <xf numFmtId="166" fontId="32" fillId="12" borderId="0" xfId="0" applyNumberFormat="1" applyFont="1" applyFill="1" applyBorder="1" applyAlignment="1">
      <alignment horizontal="center" vertical="center"/>
    </xf>
    <xf numFmtId="43" fontId="32" fillId="12" borderId="0" xfId="0" applyNumberFormat="1" applyFont="1" applyFill="1" applyBorder="1" applyAlignment="1">
      <alignment horizontal="center" vertical="center"/>
    </xf>
    <xf numFmtId="1" fontId="31" fillId="20" borderId="23" xfId="0" applyNumberFormat="1" applyFont="1" applyFill="1" applyBorder="1" applyAlignment="1">
      <alignment horizontal="center" vertical="center"/>
    </xf>
    <xf numFmtId="16" fontId="31" fillId="20" borderId="23" xfId="0" applyNumberFormat="1" applyFont="1" applyFill="1" applyBorder="1" applyAlignment="1">
      <alignment horizontal="center" vertical="center"/>
    </xf>
    <xf numFmtId="0" fontId="31" fillId="20" borderId="23" xfId="0" applyFont="1" applyFill="1" applyBorder="1" applyAlignment="1">
      <alignment horizontal="left"/>
    </xf>
    <xf numFmtId="0" fontId="31" fillId="20" borderId="23" xfId="0" applyFont="1" applyFill="1" applyBorder="1" applyAlignment="1">
      <alignment horizontal="center" vertical="center"/>
    </xf>
    <xf numFmtId="2" fontId="32" fillId="19" borderId="2" xfId="0" applyNumberFormat="1" applyFont="1" applyFill="1" applyBorder="1" applyAlignment="1">
      <alignment horizontal="center" vertical="center"/>
    </xf>
    <xf numFmtId="10" fontId="32" fillId="19" borderId="2" xfId="0" applyNumberFormat="1" applyFont="1" applyFill="1" applyBorder="1" applyAlignment="1">
      <alignment horizontal="center" vertical="center" wrapText="1"/>
    </xf>
    <xf numFmtId="16" fontId="32" fillId="19" borderId="2" xfId="0" applyNumberFormat="1" applyFont="1" applyFill="1" applyBorder="1" applyAlignment="1">
      <alignment horizontal="center" vertical="center"/>
    </xf>
    <xf numFmtId="0" fontId="31" fillId="11" borderId="21" xfId="0" applyFont="1" applyFill="1" applyBorder="1"/>
    <xf numFmtId="1" fontId="31" fillId="11" borderId="21" xfId="0" applyNumberFormat="1" applyFont="1" applyFill="1" applyBorder="1" applyAlignment="1">
      <alignment horizontal="center" vertical="center"/>
    </xf>
    <xf numFmtId="16" fontId="31" fillId="11" borderId="21" xfId="0" applyNumberFormat="1" applyFont="1" applyFill="1" applyBorder="1" applyAlignment="1">
      <alignment horizontal="center" vertical="center"/>
    </xf>
    <xf numFmtId="0" fontId="31" fillId="11" borderId="21" xfId="0" applyFont="1" applyFill="1" applyBorder="1" applyAlignment="1">
      <alignment horizontal="left"/>
    </xf>
    <xf numFmtId="16" fontId="33" fillId="6" borderId="1" xfId="0" applyNumberFormat="1" applyFont="1" applyFill="1" applyBorder="1" applyAlignment="1">
      <alignment horizontal="center" vertical="center"/>
    </xf>
    <xf numFmtId="165" fontId="26" fillId="11" borderId="21" xfId="0" applyNumberFormat="1" applyFont="1" applyFill="1" applyBorder="1" applyAlignment="1">
      <alignment horizontal="center" vertical="center"/>
    </xf>
    <xf numFmtId="165" fontId="26" fillId="20" borderId="23" xfId="0" applyNumberFormat="1" applyFont="1" applyFill="1" applyBorder="1" applyAlignment="1">
      <alignment horizontal="center" vertical="center"/>
    </xf>
    <xf numFmtId="0" fontId="31" fillId="20" borderId="20" xfId="0" applyFont="1" applyFill="1" applyBorder="1" applyAlignment="1">
      <alignment horizontal="center"/>
    </xf>
    <xf numFmtId="16" fontId="31" fillId="20" borderId="1" xfId="0" applyNumberFormat="1" applyFont="1" applyFill="1" applyBorder="1" applyAlignment="1">
      <alignment horizontal="center" vertical="center"/>
    </xf>
    <xf numFmtId="16" fontId="31" fillId="20" borderId="4" xfId="0" applyNumberFormat="1" applyFont="1" applyFill="1" applyBorder="1" applyAlignment="1">
      <alignment horizontal="center" vertical="center"/>
    </xf>
    <xf numFmtId="0" fontId="32" fillId="20" borderId="1" xfId="0" applyFont="1" applyFill="1" applyBorder="1"/>
    <xf numFmtId="0" fontId="31" fillId="20" borderId="1" xfId="0" applyFont="1" applyFill="1" applyBorder="1" applyAlignment="1">
      <alignment horizontal="center"/>
    </xf>
    <xf numFmtId="0" fontId="32" fillId="14" borderId="24" xfId="0" applyFont="1" applyFill="1" applyBorder="1" applyAlignment="1">
      <alignment horizontal="center" vertical="center"/>
    </xf>
    <xf numFmtId="16" fontId="32" fillId="6" borderId="3" xfId="0" applyNumberFormat="1" applyFont="1" applyFill="1" applyBorder="1" applyAlignment="1">
      <alignment horizontal="center" vertical="center"/>
    </xf>
    <xf numFmtId="1" fontId="31" fillId="11" borderId="23" xfId="0" applyNumberFormat="1" applyFont="1" applyFill="1" applyBorder="1" applyAlignment="1">
      <alignment horizontal="center" vertical="center"/>
    </xf>
    <xf numFmtId="165" fontId="31" fillId="11" borderId="23" xfId="0" applyNumberFormat="1" applyFont="1" applyFill="1" applyBorder="1" applyAlignment="1">
      <alignment horizontal="center" vertical="center"/>
    </xf>
    <xf numFmtId="16" fontId="31" fillId="11" borderId="23" xfId="0" applyNumberFormat="1" applyFont="1" applyFill="1" applyBorder="1" applyAlignment="1">
      <alignment horizontal="center" vertical="center"/>
    </xf>
    <xf numFmtId="0" fontId="31" fillId="11" borderId="23" xfId="0" applyFont="1" applyFill="1" applyBorder="1" applyAlignment="1">
      <alignment horizontal="left"/>
    </xf>
    <xf numFmtId="0" fontId="31" fillId="11" borderId="23" xfId="0" applyFont="1" applyFill="1" applyBorder="1" applyAlignment="1">
      <alignment horizontal="center" vertical="center"/>
    </xf>
    <xf numFmtId="2" fontId="32" fillId="6" borderId="2" xfId="0" applyNumberFormat="1" applyFont="1" applyFill="1" applyBorder="1" applyAlignment="1">
      <alignment horizontal="center" vertical="center"/>
    </xf>
    <xf numFmtId="10" fontId="32" fillId="6" borderId="2" xfId="0" applyNumberFormat="1" applyFont="1" applyFill="1" applyBorder="1" applyAlignment="1">
      <alignment horizontal="center" vertical="center" wrapText="1"/>
    </xf>
    <xf numFmtId="16" fontId="32" fillId="6" borderId="2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8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17" xfId="0" applyFont="1" applyBorder="1"/>
    <xf numFmtId="0" fontId="8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1" fillId="2" borderId="0" xfId="0" applyFont="1" applyFill="1" applyBorder="1"/>
    <xf numFmtId="0" fontId="8" fillId="0" borderId="0" xfId="0" applyFont="1" applyBorder="1"/>
    <xf numFmtId="2" fontId="26" fillId="2" borderId="0" xfId="0" applyNumberFormat="1" applyFont="1" applyFill="1" applyBorder="1" applyAlignment="1">
      <alignment horizontal="left" wrapText="1"/>
    </xf>
  </cellXfs>
  <cellStyles count="3">
    <cellStyle name="Hyperlink" xfId="2" builtinId="8"/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218</xdr:row>
      <xdr:rowOff>0</xdr:rowOff>
    </xdr:from>
    <xdr:to>
      <xdr:col>11</xdr:col>
      <xdr:colOff>123825</xdr:colOff>
      <xdr:row>232</xdr:row>
      <xdr:rowOff>38100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100853</xdr:colOff>
      <xdr:row>217</xdr:row>
      <xdr:rowOff>89647</xdr:rowOff>
    </xdr:from>
    <xdr:to>
      <xdr:col>4</xdr:col>
      <xdr:colOff>605118</xdr:colOff>
      <xdr:row>222</xdr:row>
      <xdr:rowOff>72814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00853" y="32474647"/>
          <a:ext cx="3608294" cy="76757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9</xdr:col>
      <xdr:colOff>179294</xdr:colOff>
      <xdr:row>218</xdr:row>
      <xdr:rowOff>78441</xdr:rowOff>
    </xdr:from>
    <xdr:to>
      <xdr:col>14</xdr:col>
      <xdr:colOff>336176</xdr:colOff>
      <xdr:row>223</xdr:row>
      <xdr:rowOff>61607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6073588" y="34951147"/>
          <a:ext cx="3608294" cy="7675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502022</xdr:colOff>
      <xdr:row>512</xdr:row>
      <xdr:rowOff>0</xdr:rowOff>
    </xdr:from>
    <xdr:to>
      <xdr:col>12</xdr:col>
      <xdr:colOff>331694</xdr:colOff>
      <xdr:row>516</xdr:row>
      <xdr:rowOff>78441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67934" y="80895265"/>
          <a:ext cx="3493995" cy="70597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0</xdr:col>
      <xdr:colOff>11206</xdr:colOff>
      <xdr:row>511</xdr:row>
      <xdr:rowOff>11206</xdr:rowOff>
    </xdr:from>
    <xdr:to>
      <xdr:col>5</xdr:col>
      <xdr:colOff>224117</xdr:colOff>
      <xdr:row>515</xdr:row>
      <xdr:rowOff>22410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11206" y="80906471"/>
          <a:ext cx="3966882" cy="638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C23" sqref="C23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44697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327" t="s">
        <v>4</v>
      </c>
      <c r="D13" s="14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327" t="s">
        <v>6</v>
      </c>
      <c r="D14" s="14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5">
        <v>3</v>
      </c>
      <c r="C15" s="328" t="s">
        <v>8</v>
      </c>
      <c r="D15" s="14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6">
        <v>4</v>
      </c>
      <c r="C16" s="327" t="s">
        <v>10</v>
      </c>
      <c r="D16" s="17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6">
        <v>5</v>
      </c>
      <c r="C17" s="327" t="s">
        <v>12</v>
      </c>
      <c r="D17" s="18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19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21"/>
  <sheetViews>
    <sheetView zoomScale="85" zoomScaleNormal="85" workbookViewId="0">
      <pane ySplit="10" topLeftCell="A11" activePane="bottomLeft" state="frozen"/>
      <selection activeCell="B10" sqref="B10:M216"/>
      <selection pane="bottomLeft" activeCell="D20" sqref="D20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1"/>
      <c r="O2" s="1"/>
      <c r="P2" s="1"/>
    </row>
    <row r="3" spans="1:16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1"/>
      <c r="O3" s="1"/>
      <c r="P3" s="1"/>
    </row>
    <row r="4" spans="1:16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30" t="s">
        <v>14</v>
      </c>
      <c r="N5" s="1"/>
      <c r="O5" s="1"/>
      <c r="P5" s="1"/>
    </row>
    <row r="6" spans="1:16" ht="16.5" customHeight="1">
      <c r="A6" s="21" t="s">
        <v>15</v>
      </c>
      <c r="B6" s="21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44697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2"/>
      <c r="B8" s="22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50" t="s">
        <v>16</v>
      </c>
      <c r="B9" s="452" t="s">
        <v>17</v>
      </c>
      <c r="C9" s="452" t="s">
        <v>18</v>
      </c>
      <c r="D9" s="452" t="s">
        <v>19</v>
      </c>
      <c r="E9" s="23" t="s">
        <v>20</v>
      </c>
      <c r="F9" s="23" t="s">
        <v>21</v>
      </c>
      <c r="G9" s="447" t="s">
        <v>22</v>
      </c>
      <c r="H9" s="448"/>
      <c r="I9" s="449"/>
      <c r="J9" s="447" t="s">
        <v>23</v>
      </c>
      <c r="K9" s="448"/>
      <c r="L9" s="449"/>
      <c r="M9" s="23"/>
      <c r="N9" s="24"/>
      <c r="O9" s="24"/>
      <c r="P9" s="24"/>
    </row>
    <row r="10" spans="1:16" ht="59.25" customHeight="1">
      <c r="A10" s="451"/>
      <c r="B10" s="453"/>
      <c r="C10" s="453"/>
      <c r="D10" s="453"/>
      <c r="E10" s="25" t="s">
        <v>24</v>
      </c>
      <c r="F10" s="25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6" t="s">
        <v>32</v>
      </c>
      <c r="O10" s="26" t="s">
        <v>33</v>
      </c>
      <c r="P10" s="27" t="s">
        <v>34</v>
      </c>
    </row>
    <row r="11" spans="1:16" ht="12.75" customHeight="1">
      <c r="A11" s="28">
        <v>1</v>
      </c>
      <c r="B11" s="29" t="s">
        <v>35</v>
      </c>
      <c r="C11" s="30" t="s">
        <v>37</v>
      </c>
      <c r="D11" s="31">
        <v>44707</v>
      </c>
      <c r="E11" s="32">
        <v>15786.6</v>
      </c>
      <c r="F11" s="32">
        <v>15873.9</v>
      </c>
      <c r="G11" s="33">
        <v>15656.8</v>
      </c>
      <c r="H11" s="33">
        <v>15527</v>
      </c>
      <c r="I11" s="33">
        <v>15309.9</v>
      </c>
      <c r="J11" s="33">
        <v>16003.699999999999</v>
      </c>
      <c r="K11" s="33">
        <v>16220.800000000001</v>
      </c>
      <c r="L11" s="33">
        <v>16350.599999999999</v>
      </c>
      <c r="M11" s="34">
        <v>16091</v>
      </c>
      <c r="N11" s="34">
        <v>15744.1</v>
      </c>
      <c r="O11" s="35">
        <v>12672700</v>
      </c>
      <c r="P11" s="36">
        <v>-5.8614221776514944E-2</v>
      </c>
    </row>
    <row r="12" spans="1:16" ht="12.75" customHeight="1">
      <c r="A12" s="28">
        <v>2</v>
      </c>
      <c r="B12" s="29" t="s">
        <v>35</v>
      </c>
      <c r="C12" s="30" t="s">
        <v>36</v>
      </c>
      <c r="D12" s="31">
        <v>44707</v>
      </c>
      <c r="E12" s="37">
        <v>33136.300000000003</v>
      </c>
      <c r="F12" s="37">
        <v>33394.76666666667</v>
      </c>
      <c r="G12" s="38">
        <v>32766.53333333334</v>
      </c>
      <c r="H12" s="38">
        <v>32396.76666666667</v>
      </c>
      <c r="I12" s="38">
        <v>31768.53333333334</v>
      </c>
      <c r="J12" s="38">
        <v>33764.53333333334</v>
      </c>
      <c r="K12" s="38">
        <v>34392.766666666663</v>
      </c>
      <c r="L12" s="38">
        <v>34762.53333333334</v>
      </c>
      <c r="M12" s="28">
        <v>34023</v>
      </c>
      <c r="N12" s="28">
        <v>33025</v>
      </c>
      <c r="O12" s="39">
        <v>3610825</v>
      </c>
      <c r="P12" s="40">
        <v>-3.8459490047267161E-2</v>
      </c>
    </row>
    <row r="13" spans="1:16" ht="12.75" customHeight="1">
      <c r="A13" s="28">
        <v>3</v>
      </c>
      <c r="B13" s="29" t="s">
        <v>35</v>
      </c>
      <c r="C13" s="30" t="s">
        <v>825</v>
      </c>
      <c r="D13" s="31">
        <v>44712</v>
      </c>
      <c r="E13" s="37">
        <v>15368.35</v>
      </c>
      <c r="F13" s="37">
        <v>15489.533333333333</v>
      </c>
      <c r="G13" s="38">
        <v>15230.816666666666</v>
      </c>
      <c r="H13" s="38">
        <v>15093.283333333333</v>
      </c>
      <c r="I13" s="38">
        <v>14834.566666666666</v>
      </c>
      <c r="J13" s="38">
        <v>15627.066666666666</v>
      </c>
      <c r="K13" s="38">
        <v>15885.783333333333</v>
      </c>
      <c r="L13" s="38">
        <v>16023.316666666666</v>
      </c>
      <c r="M13" s="28">
        <v>15748.25</v>
      </c>
      <c r="N13" s="28">
        <v>15352</v>
      </c>
      <c r="O13" s="39">
        <v>6840</v>
      </c>
      <c r="P13" s="40">
        <v>8.2278481012658222E-2</v>
      </c>
    </row>
    <row r="14" spans="1:16" ht="12.75" customHeight="1">
      <c r="A14" s="28">
        <v>4</v>
      </c>
      <c r="B14" s="29" t="s">
        <v>35</v>
      </c>
      <c r="C14" s="30" t="s">
        <v>854</v>
      </c>
      <c r="D14" s="31">
        <v>44712</v>
      </c>
      <c r="E14" s="37">
        <v>6435.25</v>
      </c>
      <c r="F14" s="37">
        <v>6443.7</v>
      </c>
      <c r="G14" s="38">
        <v>6327.65</v>
      </c>
      <c r="H14" s="38">
        <v>6220.05</v>
      </c>
      <c r="I14" s="38">
        <v>6104</v>
      </c>
      <c r="J14" s="38">
        <v>6551.2999999999993</v>
      </c>
      <c r="K14" s="38">
        <v>6667.35</v>
      </c>
      <c r="L14" s="38">
        <v>6774.9499999999989</v>
      </c>
      <c r="M14" s="28">
        <v>6559.75</v>
      </c>
      <c r="N14" s="28">
        <v>6336.1</v>
      </c>
      <c r="O14" s="39">
        <v>2025</v>
      </c>
      <c r="P14" s="40">
        <v>-6.8965517241379309E-2</v>
      </c>
    </row>
    <row r="15" spans="1:16" ht="12.75" customHeight="1">
      <c r="A15" s="28">
        <v>5</v>
      </c>
      <c r="B15" s="29" t="s">
        <v>38</v>
      </c>
      <c r="C15" s="30" t="s">
        <v>39</v>
      </c>
      <c r="D15" s="31">
        <v>44707</v>
      </c>
      <c r="E15" s="37">
        <v>750.3</v>
      </c>
      <c r="F15" s="37">
        <v>755.08333333333337</v>
      </c>
      <c r="G15" s="38">
        <v>738.4666666666667</v>
      </c>
      <c r="H15" s="38">
        <v>726.63333333333333</v>
      </c>
      <c r="I15" s="38">
        <v>710.01666666666665</v>
      </c>
      <c r="J15" s="38">
        <v>766.91666666666674</v>
      </c>
      <c r="K15" s="38">
        <v>783.5333333333333</v>
      </c>
      <c r="L15" s="38">
        <v>795.36666666666679</v>
      </c>
      <c r="M15" s="28">
        <v>771.7</v>
      </c>
      <c r="N15" s="28">
        <v>743.25</v>
      </c>
      <c r="O15" s="39">
        <v>3219800</v>
      </c>
      <c r="P15" s="40">
        <v>-3.2439335887611748E-2</v>
      </c>
    </row>
    <row r="16" spans="1:16" ht="12.75" customHeight="1">
      <c r="A16" s="28">
        <v>6</v>
      </c>
      <c r="B16" s="29" t="s">
        <v>70</v>
      </c>
      <c r="C16" s="30" t="s">
        <v>289</v>
      </c>
      <c r="D16" s="31">
        <v>44707</v>
      </c>
      <c r="E16" s="37">
        <v>2285.65</v>
      </c>
      <c r="F16" s="37">
        <v>2279.3166666666671</v>
      </c>
      <c r="G16" s="38">
        <v>2255.8333333333339</v>
      </c>
      <c r="H16" s="38">
        <v>2226.0166666666669</v>
      </c>
      <c r="I16" s="38">
        <v>2202.5333333333338</v>
      </c>
      <c r="J16" s="38">
        <v>2309.1333333333341</v>
      </c>
      <c r="K16" s="38">
        <v>2332.6166666666668</v>
      </c>
      <c r="L16" s="38">
        <v>2362.4333333333343</v>
      </c>
      <c r="M16" s="28">
        <v>2302.8000000000002</v>
      </c>
      <c r="N16" s="28">
        <v>2249.5</v>
      </c>
      <c r="O16" s="39">
        <v>351000</v>
      </c>
      <c r="P16" s="40">
        <v>5.0107372942018611E-3</v>
      </c>
    </row>
    <row r="17" spans="1:16" ht="12.75" customHeight="1">
      <c r="A17" s="28">
        <v>7</v>
      </c>
      <c r="B17" s="29" t="s">
        <v>47</v>
      </c>
      <c r="C17" s="30" t="s">
        <v>238</v>
      </c>
      <c r="D17" s="31">
        <v>44707</v>
      </c>
      <c r="E17" s="37">
        <v>16509.099999999999</v>
      </c>
      <c r="F17" s="37">
        <v>16601.216666666664</v>
      </c>
      <c r="G17" s="38">
        <v>16314.683333333327</v>
      </c>
      <c r="H17" s="38">
        <v>16120.266666666663</v>
      </c>
      <c r="I17" s="38">
        <v>15833.733333333326</v>
      </c>
      <c r="J17" s="38">
        <v>16795.633333333328</v>
      </c>
      <c r="K17" s="38">
        <v>17082.166666666661</v>
      </c>
      <c r="L17" s="38">
        <v>17276.583333333328</v>
      </c>
      <c r="M17" s="28">
        <v>16887.75</v>
      </c>
      <c r="N17" s="28">
        <v>16406.8</v>
      </c>
      <c r="O17" s="39">
        <v>29240</v>
      </c>
      <c r="P17" s="40">
        <v>-4.8022139020022787E-2</v>
      </c>
    </row>
    <row r="18" spans="1:16" ht="12.75" customHeight="1">
      <c r="A18" s="28">
        <v>8</v>
      </c>
      <c r="B18" s="29" t="s">
        <v>44</v>
      </c>
      <c r="C18" s="30" t="s">
        <v>242</v>
      </c>
      <c r="D18" s="31">
        <v>44707</v>
      </c>
      <c r="E18" s="37">
        <v>99.8</v>
      </c>
      <c r="F18" s="37">
        <v>101.35000000000001</v>
      </c>
      <c r="G18" s="38">
        <v>97.65000000000002</v>
      </c>
      <c r="H18" s="38">
        <v>95.500000000000014</v>
      </c>
      <c r="I18" s="38">
        <v>91.800000000000026</v>
      </c>
      <c r="J18" s="38">
        <v>103.50000000000001</v>
      </c>
      <c r="K18" s="38">
        <v>107.2</v>
      </c>
      <c r="L18" s="38">
        <v>109.35000000000001</v>
      </c>
      <c r="M18" s="28">
        <v>105.05</v>
      </c>
      <c r="N18" s="28">
        <v>99.2</v>
      </c>
      <c r="O18" s="39">
        <v>22346200</v>
      </c>
      <c r="P18" s="40">
        <v>5.1972017964240995E-2</v>
      </c>
    </row>
    <row r="19" spans="1:16" ht="12.75" customHeight="1">
      <c r="A19" s="28">
        <v>9</v>
      </c>
      <c r="B19" s="29" t="s">
        <v>40</v>
      </c>
      <c r="C19" s="30" t="s">
        <v>41</v>
      </c>
      <c r="D19" s="31">
        <v>44707</v>
      </c>
      <c r="E19" s="37">
        <v>263.95</v>
      </c>
      <c r="F19" s="37">
        <v>262.08333333333331</v>
      </c>
      <c r="G19" s="38">
        <v>256.31666666666661</v>
      </c>
      <c r="H19" s="38">
        <v>248.68333333333328</v>
      </c>
      <c r="I19" s="38">
        <v>242.91666666666657</v>
      </c>
      <c r="J19" s="38">
        <v>269.71666666666664</v>
      </c>
      <c r="K19" s="38">
        <v>275.48333333333341</v>
      </c>
      <c r="L19" s="38">
        <v>283.11666666666667</v>
      </c>
      <c r="M19" s="28">
        <v>267.85000000000002</v>
      </c>
      <c r="N19" s="28">
        <v>254.45</v>
      </c>
      <c r="O19" s="39">
        <v>10992800</v>
      </c>
      <c r="P19" s="40">
        <v>9.1096774193548391E-2</v>
      </c>
    </row>
    <row r="20" spans="1:16" ht="12.75" customHeight="1">
      <c r="A20" s="28">
        <v>10</v>
      </c>
      <c r="B20" s="29" t="s">
        <v>42</v>
      </c>
      <c r="C20" s="30" t="s">
        <v>43</v>
      </c>
      <c r="D20" s="31">
        <v>44707</v>
      </c>
      <c r="E20" s="37">
        <v>2110.65</v>
      </c>
      <c r="F20" s="37">
        <v>2136.9333333333334</v>
      </c>
      <c r="G20" s="38">
        <v>2074.7166666666667</v>
      </c>
      <c r="H20" s="38">
        <v>2038.7833333333333</v>
      </c>
      <c r="I20" s="38">
        <v>1976.5666666666666</v>
      </c>
      <c r="J20" s="38">
        <v>2172.8666666666668</v>
      </c>
      <c r="K20" s="38">
        <v>2235.0833333333339</v>
      </c>
      <c r="L20" s="38">
        <v>2271.0166666666669</v>
      </c>
      <c r="M20" s="28">
        <v>2199.15</v>
      </c>
      <c r="N20" s="28">
        <v>2101</v>
      </c>
      <c r="O20" s="39">
        <v>2393000</v>
      </c>
      <c r="P20" s="40">
        <v>-3.6343501459780526E-2</v>
      </c>
    </row>
    <row r="21" spans="1:16" ht="12.75" customHeight="1">
      <c r="A21" s="28">
        <v>11</v>
      </c>
      <c r="B21" s="29" t="s">
        <v>44</v>
      </c>
      <c r="C21" s="30" t="s">
        <v>45</v>
      </c>
      <c r="D21" s="31">
        <v>44707</v>
      </c>
      <c r="E21" s="37">
        <v>2055.75</v>
      </c>
      <c r="F21" s="37">
        <v>2077.6333333333332</v>
      </c>
      <c r="G21" s="38">
        <v>2016.3166666666666</v>
      </c>
      <c r="H21" s="38">
        <v>1976.8833333333334</v>
      </c>
      <c r="I21" s="38">
        <v>1915.5666666666668</v>
      </c>
      <c r="J21" s="38">
        <v>2117.0666666666666</v>
      </c>
      <c r="K21" s="38">
        <v>2178.3833333333332</v>
      </c>
      <c r="L21" s="38">
        <v>2217.8166666666662</v>
      </c>
      <c r="M21" s="28">
        <v>2138.9499999999998</v>
      </c>
      <c r="N21" s="28">
        <v>2038.2</v>
      </c>
      <c r="O21" s="39">
        <v>19543000</v>
      </c>
      <c r="P21" s="40">
        <v>1.7912433787967963E-4</v>
      </c>
    </row>
    <row r="22" spans="1:16" ht="12.75" customHeight="1">
      <c r="A22" s="28">
        <v>12</v>
      </c>
      <c r="B22" s="29" t="s">
        <v>44</v>
      </c>
      <c r="C22" s="30" t="s">
        <v>46</v>
      </c>
      <c r="D22" s="31">
        <v>44707</v>
      </c>
      <c r="E22" s="37">
        <v>707.65</v>
      </c>
      <c r="F22" s="37">
        <v>716.6</v>
      </c>
      <c r="G22" s="38">
        <v>694.25</v>
      </c>
      <c r="H22" s="38">
        <v>680.85</v>
      </c>
      <c r="I22" s="38">
        <v>658.5</v>
      </c>
      <c r="J22" s="38">
        <v>730</v>
      </c>
      <c r="K22" s="38">
        <v>752.35000000000014</v>
      </c>
      <c r="L22" s="38">
        <v>765.75</v>
      </c>
      <c r="M22" s="28">
        <v>738.95</v>
      </c>
      <c r="N22" s="28">
        <v>703.2</v>
      </c>
      <c r="O22" s="39">
        <v>79363750</v>
      </c>
      <c r="P22" s="40">
        <v>-5.194886971853158E-4</v>
      </c>
    </row>
    <row r="23" spans="1:16" ht="12.75" customHeight="1">
      <c r="A23" s="28">
        <v>13</v>
      </c>
      <c r="B23" s="29" t="s">
        <v>47</v>
      </c>
      <c r="C23" s="30" t="s">
        <v>48</v>
      </c>
      <c r="D23" s="31">
        <v>44707</v>
      </c>
      <c r="E23" s="37">
        <v>2913.5</v>
      </c>
      <c r="F23" s="37">
        <v>2959.4500000000003</v>
      </c>
      <c r="G23" s="38">
        <v>2849.0500000000006</v>
      </c>
      <c r="H23" s="38">
        <v>2784.6000000000004</v>
      </c>
      <c r="I23" s="38">
        <v>2674.2000000000007</v>
      </c>
      <c r="J23" s="38">
        <v>3023.9000000000005</v>
      </c>
      <c r="K23" s="38">
        <v>3134.3</v>
      </c>
      <c r="L23" s="38">
        <v>3198.7500000000005</v>
      </c>
      <c r="M23" s="28">
        <v>3069.85</v>
      </c>
      <c r="N23" s="28">
        <v>2895</v>
      </c>
      <c r="O23" s="39">
        <v>333800</v>
      </c>
      <c r="P23" s="40">
        <v>9.3709043250327653E-2</v>
      </c>
    </row>
    <row r="24" spans="1:16" ht="12.75" customHeight="1">
      <c r="A24" s="28">
        <v>14</v>
      </c>
      <c r="B24" s="29" t="s">
        <v>49</v>
      </c>
      <c r="C24" s="30" t="s">
        <v>50</v>
      </c>
      <c r="D24" s="31">
        <v>44707</v>
      </c>
      <c r="E24" s="37">
        <v>507.6</v>
      </c>
      <c r="F24" s="37">
        <v>509.11666666666673</v>
      </c>
      <c r="G24" s="38">
        <v>501.53333333333342</v>
      </c>
      <c r="H24" s="38">
        <v>495.4666666666667</v>
      </c>
      <c r="I24" s="38">
        <v>487.88333333333338</v>
      </c>
      <c r="J24" s="38">
        <v>515.18333333333339</v>
      </c>
      <c r="K24" s="38">
        <v>522.76666666666688</v>
      </c>
      <c r="L24" s="38">
        <v>528.83333333333348</v>
      </c>
      <c r="M24" s="28">
        <v>516.70000000000005</v>
      </c>
      <c r="N24" s="28">
        <v>503.05</v>
      </c>
      <c r="O24" s="39">
        <v>6849000</v>
      </c>
      <c r="P24" s="40">
        <v>-2.533086665717945E-2</v>
      </c>
    </row>
    <row r="25" spans="1:16" ht="12.75" customHeight="1">
      <c r="A25" s="28">
        <v>15</v>
      </c>
      <c r="B25" s="29" t="s">
        <v>42</v>
      </c>
      <c r="C25" s="30" t="s">
        <v>51</v>
      </c>
      <c r="D25" s="31">
        <v>44707</v>
      </c>
      <c r="E25" s="37">
        <v>359.05</v>
      </c>
      <c r="F25" s="37">
        <v>364.48333333333335</v>
      </c>
      <c r="G25" s="38">
        <v>350.61666666666667</v>
      </c>
      <c r="H25" s="38">
        <v>342.18333333333334</v>
      </c>
      <c r="I25" s="38">
        <v>328.31666666666666</v>
      </c>
      <c r="J25" s="38">
        <v>372.91666666666669</v>
      </c>
      <c r="K25" s="38">
        <v>386.78333333333336</v>
      </c>
      <c r="L25" s="38">
        <v>395.2166666666667</v>
      </c>
      <c r="M25" s="28">
        <v>378.35</v>
      </c>
      <c r="N25" s="28">
        <v>356.05</v>
      </c>
      <c r="O25" s="39">
        <v>49444800</v>
      </c>
      <c r="P25" s="40">
        <v>7.0692634505697252E-2</v>
      </c>
    </row>
    <row r="26" spans="1:16" ht="12.75" customHeight="1">
      <c r="A26" s="28">
        <v>16</v>
      </c>
      <c r="B26" s="29" t="s">
        <v>47</v>
      </c>
      <c r="C26" s="30" t="s">
        <v>52</v>
      </c>
      <c r="D26" s="31">
        <v>44707</v>
      </c>
      <c r="E26" s="37">
        <v>739.6</v>
      </c>
      <c r="F26" s="37">
        <v>741.35</v>
      </c>
      <c r="G26" s="38">
        <v>728.85</v>
      </c>
      <c r="H26" s="38">
        <v>718.1</v>
      </c>
      <c r="I26" s="38">
        <v>705.6</v>
      </c>
      <c r="J26" s="38">
        <v>752.1</v>
      </c>
      <c r="K26" s="38">
        <v>764.6</v>
      </c>
      <c r="L26" s="38">
        <v>775.35</v>
      </c>
      <c r="M26" s="28">
        <v>753.85</v>
      </c>
      <c r="N26" s="28">
        <v>730.6</v>
      </c>
      <c r="O26" s="39">
        <v>1336300</v>
      </c>
      <c r="P26" s="40">
        <v>-5.7749259624876606E-2</v>
      </c>
    </row>
    <row r="27" spans="1:16" ht="12.75" customHeight="1">
      <c r="A27" s="28">
        <v>17</v>
      </c>
      <c r="B27" s="254" t="s">
        <v>44</v>
      </c>
      <c r="C27" s="30" t="s">
        <v>53</v>
      </c>
      <c r="D27" s="31">
        <v>44707</v>
      </c>
      <c r="E27" s="37">
        <v>3556.55</v>
      </c>
      <c r="F27" s="37">
        <v>3605.7333333333336</v>
      </c>
      <c r="G27" s="38">
        <v>3492.8166666666671</v>
      </c>
      <c r="H27" s="38">
        <v>3429.0833333333335</v>
      </c>
      <c r="I27" s="38">
        <v>3316.166666666667</v>
      </c>
      <c r="J27" s="38">
        <v>3669.4666666666672</v>
      </c>
      <c r="K27" s="38">
        <v>3782.3833333333332</v>
      </c>
      <c r="L27" s="38">
        <v>3846.1166666666672</v>
      </c>
      <c r="M27" s="28">
        <v>3718.65</v>
      </c>
      <c r="N27" s="28">
        <v>3542</v>
      </c>
      <c r="O27" s="39">
        <v>2561625</v>
      </c>
      <c r="P27" s="40">
        <v>3.662299559917042E-2</v>
      </c>
    </row>
    <row r="28" spans="1:16" ht="12.75" customHeight="1">
      <c r="A28" s="28">
        <v>18</v>
      </c>
      <c r="B28" s="29" t="s">
        <v>49</v>
      </c>
      <c r="C28" s="30" t="s">
        <v>54</v>
      </c>
      <c r="D28" s="31">
        <v>44707</v>
      </c>
      <c r="E28" s="37">
        <v>199.35</v>
      </c>
      <c r="F28" s="37">
        <v>200.78333333333333</v>
      </c>
      <c r="G28" s="38">
        <v>192.56666666666666</v>
      </c>
      <c r="H28" s="38">
        <v>185.78333333333333</v>
      </c>
      <c r="I28" s="38">
        <v>177.56666666666666</v>
      </c>
      <c r="J28" s="38">
        <v>207.56666666666666</v>
      </c>
      <c r="K28" s="38">
        <v>215.7833333333333</v>
      </c>
      <c r="L28" s="38">
        <v>222.56666666666666</v>
      </c>
      <c r="M28" s="28">
        <v>209</v>
      </c>
      <c r="N28" s="28">
        <v>194</v>
      </c>
      <c r="O28" s="39">
        <v>12189000</v>
      </c>
      <c r="P28" s="40">
        <v>-7.8057635579759477E-2</v>
      </c>
    </row>
    <row r="29" spans="1:16" ht="12.75" customHeight="1">
      <c r="A29" s="28">
        <v>19</v>
      </c>
      <c r="B29" s="29" t="s">
        <v>49</v>
      </c>
      <c r="C29" s="30" t="s">
        <v>55</v>
      </c>
      <c r="D29" s="31">
        <v>44707</v>
      </c>
      <c r="E29" s="37">
        <v>122.85</v>
      </c>
      <c r="F29" s="37">
        <v>122.66666666666667</v>
      </c>
      <c r="G29" s="38">
        <v>118.98333333333335</v>
      </c>
      <c r="H29" s="38">
        <v>115.11666666666667</v>
      </c>
      <c r="I29" s="38">
        <v>111.43333333333335</v>
      </c>
      <c r="J29" s="38">
        <v>126.53333333333335</v>
      </c>
      <c r="K29" s="38">
        <v>130.21666666666664</v>
      </c>
      <c r="L29" s="38">
        <v>134.08333333333334</v>
      </c>
      <c r="M29" s="28">
        <v>126.35</v>
      </c>
      <c r="N29" s="28">
        <v>118.8</v>
      </c>
      <c r="O29" s="39">
        <v>30701500</v>
      </c>
      <c r="P29" s="40">
        <v>1.6966019021517479E-3</v>
      </c>
    </row>
    <row r="30" spans="1:16" ht="12.75" customHeight="1">
      <c r="A30" s="28">
        <v>20</v>
      </c>
      <c r="B30" s="255" t="s">
        <v>56</v>
      </c>
      <c r="C30" s="30" t="s">
        <v>57</v>
      </c>
      <c r="D30" s="31">
        <v>44707</v>
      </c>
      <c r="E30" s="37">
        <v>3060.9</v>
      </c>
      <c r="F30" s="37">
        <v>3071.2333333333336</v>
      </c>
      <c r="G30" s="38">
        <v>3027.5666666666671</v>
      </c>
      <c r="H30" s="38">
        <v>2994.2333333333336</v>
      </c>
      <c r="I30" s="38">
        <v>2950.5666666666671</v>
      </c>
      <c r="J30" s="38">
        <v>3104.5666666666671</v>
      </c>
      <c r="K30" s="38">
        <v>3148.2333333333331</v>
      </c>
      <c r="L30" s="38">
        <v>3181.5666666666671</v>
      </c>
      <c r="M30" s="28">
        <v>3114.9</v>
      </c>
      <c r="N30" s="28">
        <v>3037.9</v>
      </c>
      <c r="O30" s="39">
        <v>5350400</v>
      </c>
      <c r="P30" s="40">
        <v>1.9920318725099601E-2</v>
      </c>
    </row>
    <row r="31" spans="1:16" ht="12.75" customHeight="1">
      <c r="A31" s="28">
        <v>21</v>
      </c>
      <c r="B31" s="29" t="s">
        <v>44</v>
      </c>
      <c r="C31" s="30" t="s">
        <v>306</v>
      </c>
      <c r="D31" s="31">
        <v>44707</v>
      </c>
      <c r="E31" s="37">
        <v>1729.45</v>
      </c>
      <c r="F31" s="37">
        <v>1752.1500000000003</v>
      </c>
      <c r="G31" s="38">
        <v>1696.1500000000005</v>
      </c>
      <c r="H31" s="38">
        <v>1662.8500000000001</v>
      </c>
      <c r="I31" s="38">
        <v>1606.8500000000004</v>
      </c>
      <c r="J31" s="38">
        <v>1785.4500000000007</v>
      </c>
      <c r="K31" s="38">
        <v>1841.4500000000003</v>
      </c>
      <c r="L31" s="38">
        <v>1874.7500000000009</v>
      </c>
      <c r="M31" s="28">
        <v>1808.15</v>
      </c>
      <c r="N31" s="28">
        <v>1718.85</v>
      </c>
      <c r="O31" s="39">
        <v>587950</v>
      </c>
      <c r="P31" s="40">
        <v>1.9551740581783501E-2</v>
      </c>
    </row>
    <row r="32" spans="1:16" ht="12.75" customHeight="1">
      <c r="A32" s="28">
        <v>22</v>
      </c>
      <c r="B32" s="29" t="s">
        <v>44</v>
      </c>
      <c r="C32" s="30" t="s">
        <v>307</v>
      </c>
      <c r="D32" s="31">
        <v>44707</v>
      </c>
      <c r="E32" s="37">
        <v>8261.6</v>
      </c>
      <c r="F32" s="37">
        <v>8242.1999999999989</v>
      </c>
      <c r="G32" s="38">
        <v>8059.3999999999978</v>
      </c>
      <c r="H32" s="38">
        <v>7857.1999999999989</v>
      </c>
      <c r="I32" s="38">
        <v>7674.3999999999978</v>
      </c>
      <c r="J32" s="38">
        <v>8444.3999999999978</v>
      </c>
      <c r="K32" s="38">
        <v>8627.1999999999971</v>
      </c>
      <c r="L32" s="38">
        <v>8829.3999999999978</v>
      </c>
      <c r="M32" s="28">
        <v>8425</v>
      </c>
      <c r="N32" s="28">
        <v>8040</v>
      </c>
      <c r="O32" s="39">
        <v>180525</v>
      </c>
      <c r="P32" s="40">
        <v>-7.0132013201320131E-3</v>
      </c>
    </row>
    <row r="33" spans="1:16" ht="12.75" customHeight="1">
      <c r="A33" s="28">
        <v>23</v>
      </c>
      <c r="B33" s="29" t="s">
        <v>58</v>
      </c>
      <c r="C33" s="30" t="s">
        <v>59</v>
      </c>
      <c r="D33" s="31">
        <v>44707</v>
      </c>
      <c r="E33" s="37">
        <v>1292.1500000000001</v>
      </c>
      <c r="F33" s="37">
        <v>1298.45</v>
      </c>
      <c r="G33" s="38">
        <v>1274.7</v>
      </c>
      <c r="H33" s="38">
        <v>1257.25</v>
      </c>
      <c r="I33" s="38">
        <v>1233.5</v>
      </c>
      <c r="J33" s="38">
        <v>1315.9</v>
      </c>
      <c r="K33" s="38">
        <v>1339.65</v>
      </c>
      <c r="L33" s="38">
        <v>1357.1000000000001</v>
      </c>
      <c r="M33" s="28">
        <v>1322.2</v>
      </c>
      <c r="N33" s="28">
        <v>1281</v>
      </c>
      <c r="O33" s="39">
        <v>3017000</v>
      </c>
      <c r="P33" s="40">
        <v>-1.5339425587467363E-2</v>
      </c>
    </row>
    <row r="34" spans="1:16" ht="12.75" customHeight="1">
      <c r="A34" s="28">
        <v>24</v>
      </c>
      <c r="B34" s="29" t="s">
        <v>47</v>
      </c>
      <c r="C34" s="30" t="s">
        <v>60</v>
      </c>
      <c r="D34" s="31">
        <v>44707</v>
      </c>
      <c r="E34" s="37">
        <v>561.79999999999995</v>
      </c>
      <c r="F34" s="37">
        <v>567.05000000000007</v>
      </c>
      <c r="G34" s="38">
        <v>551.75000000000011</v>
      </c>
      <c r="H34" s="38">
        <v>541.70000000000005</v>
      </c>
      <c r="I34" s="38">
        <v>526.40000000000009</v>
      </c>
      <c r="J34" s="38">
        <v>577.10000000000014</v>
      </c>
      <c r="K34" s="38">
        <v>592.40000000000009</v>
      </c>
      <c r="L34" s="38">
        <v>602.45000000000016</v>
      </c>
      <c r="M34" s="28">
        <v>582.35</v>
      </c>
      <c r="N34" s="28">
        <v>557</v>
      </c>
      <c r="O34" s="39">
        <v>15007000</v>
      </c>
      <c r="P34" s="40">
        <v>1.1674839054004471E-3</v>
      </c>
    </row>
    <row r="35" spans="1:16" ht="12.75" customHeight="1">
      <c r="A35" s="28">
        <v>25</v>
      </c>
      <c r="B35" s="29" t="s">
        <v>58</v>
      </c>
      <c r="C35" s="30" t="s">
        <v>61</v>
      </c>
      <c r="D35" s="31">
        <v>44707</v>
      </c>
      <c r="E35" s="37">
        <v>636.4</v>
      </c>
      <c r="F35" s="37">
        <v>643.16666666666663</v>
      </c>
      <c r="G35" s="38">
        <v>626.93333333333328</v>
      </c>
      <c r="H35" s="38">
        <v>617.4666666666667</v>
      </c>
      <c r="I35" s="38">
        <v>601.23333333333335</v>
      </c>
      <c r="J35" s="38">
        <v>652.63333333333321</v>
      </c>
      <c r="K35" s="38">
        <v>668.86666666666656</v>
      </c>
      <c r="L35" s="38">
        <v>678.33333333333314</v>
      </c>
      <c r="M35" s="28">
        <v>659.4</v>
      </c>
      <c r="N35" s="28">
        <v>633.70000000000005</v>
      </c>
      <c r="O35" s="39">
        <v>65289600</v>
      </c>
      <c r="P35" s="40">
        <v>9.2750612154040221E-3</v>
      </c>
    </row>
    <row r="36" spans="1:16" ht="12.75" customHeight="1">
      <c r="A36" s="28">
        <v>26</v>
      </c>
      <c r="B36" s="29" t="s">
        <v>49</v>
      </c>
      <c r="C36" s="30" t="s">
        <v>62</v>
      </c>
      <c r="D36" s="31">
        <v>44707</v>
      </c>
      <c r="E36" s="37">
        <v>3631.4</v>
      </c>
      <c r="F36" s="37">
        <v>3648</v>
      </c>
      <c r="G36" s="38">
        <v>3575.7</v>
      </c>
      <c r="H36" s="38">
        <v>3520</v>
      </c>
      <c r="I36" s="38">
        <v>3447.7</v>
      </c>
      <c r="J36" s="38">
        <v>3703.7</v>
      </c>
      <c r="K36" s="38">
        <v>3776</v>
      </c>
      <c r="L36" s="38">
        <v>3831.7</v>
      </c>
      <c r="M36" s="28">
        <v>3720.3</v>
      </c>
      <c r="N36" s="28">
        <v>3592.3</v>
      </c>
      <c r="O36" s="39">
        <v>3227750</v>
      </c>
      <c r="P36" s="40">
        <v>1.5414864333464413E-2</v>
      </c>
    </row>
    <row r="37" spans="1:16" ht="12.75" customHeight="1">
      <c r="A37" s="28">
        <v>27</v>
      </c>
      <c r="B37" s="29" t="s">
        <v>63</v>
      </c>
      <c r="C37" s="30" t="s">
        <v>64</v>
      </c>
      <c r="D37" s="31">
        <v>44707</v>
      </c>
      <c r="E37" s="37">
        <v>12599.55</v>
      </c>
      <c r="F37" s="37">
        <v>12805.116666666667</v>
      </c>
      <c r="G37" s="38">
        <v>12361.233333333334</v>
      </c>
      <c r="H37" s="38">
        <v>12122.916666666666</v>
      </c>
      <c r="I37" s="38">
        <v>11679.033333333333</v>
      </c>
      <c r="J37" s="38">
        <v>13043.433333333334</v>
      </c>
      <c r="K37" s="38">
        <v>13487.316666666669</v>
      </c>
      <c r="L37" s="38">
        <v>13725.633333333335</v>
      </c>
      <c r="M37" s="28">
        <v>13249</v>
      </c>
      <c r="N37" s="28">
        <v>12566.8</v>
      </c>
      <c r="O37" s="39">
        <v>747400</v>
      </c>
      <c r="P37" s="40">
        <v>-9.3570378291672242E-4</v>
      </c>
    </row>
    <row r="38" spans="1:16" ht="12.75" customHeight="1">
      <c r="A38" s="28">
        <v>28</v>
      </c>
      <c r="B38" s="29" t="s">
        <v>63</v>
      </c>
      <c r="C38" s="30" t="s">
        <v>65</v>
      </c>
      <c r="D38" s="31">
        <v>44707</v>
      </c>
      <c r="E38" s="37">
        <v>5521.95</v>
      </c>
      <c r="F38" s="37">
        <v>5596.0166666666664</v>
      </c>
      <c r="G38" s="38">
        <v>5427.833333333333</v>
      </c>
      <c r="H38" s="38">
        <v>5333.7166666666662</v>
      </c>
      <c r="I38" s="38">
        <v>5165.5333333333328</v>
      </c>
      <c r="J38" s="38">
        <v>5690.1333333333332</v>
      </c>
      <c r="K38" s="38">
        <v>5858.3166666666675</v>
      </c>
      <c r="L38" s="38">
        <v>5952.4333333333334</v>
      </c>
      <c r="M38" s="28">
        <v>5764.2</v>
      </c>
      <c r="N38" s="28">
        <v>5501.9</v>
      </c>
      <c r="O38" s="39">
        <v>5425000</v>
      </c>
      <c r="P38" s="40">
        <v>-1.0668368742591411E-2</v>
      </c>
    </row>
    <row r="39" spans="1:16" ht="12.75" customHeight="1">
      <c r="A39" s="28">
        <v>29</v>
      </c>
      <c r="B39" s="29" t="s">
        <v>49</v>
      </c>
      <c r="C39" s="30" t="s">
        <v>66</v>
      </c>
      <c r="D39" s="31">
        <v>44707</v>
      </c>
      <c r="E39" s="37">
        <v>1890.25</v>
      </c>
      <c r="F39" s="37">
        <v>1909.6666666666667</v>
      </c>
      <c r="G39" s="38">
        <v>1862.7333333333336</v>
      </c>
      <c r="H39" s="38">
        <v>1835.2166666666669</v>
      </c>
      <c r="I39" s="38">
        <v>1788.2833333333338</v>
      </c>
      <c r="J39" s="38">
        <v>1937.1833333333334</v>
      </c>
      <c r="K39" s="38">
        <v>1984.1166666666663</v>
      </c>
      <c r="L39" s="38">
        <v>2011.6333333333332</v>
      </c>
      <c r="M39" s="28">
        <v>1956.6</v>
      </c>
      <c r="N39" s="28">
        <v>1882.15</v>
      </c>
      <c r="O39" s="39">
        <v>1324400</v>
      </c>
      <c r="P39" s="40">
        <v>4.135870419877339E-2</v>
      </c>
    </row>
    <row r="40" spans="1:16" ht="12.75" customHeight="1">
      <c r="A40" s="28">
        <v>30</v>
      </c>
      <c r="B40" s="29" t="s">
        <v>44</v>
      </c>
      <c r="C40" s="30" t="s">
        <v>315</v>
      </c>
      <c r="D40" s="31">
        <v>44707</v>
      </c>
      <c r="E40" s="37">
        <v>392.9</v>
      </c>
      <c r="F40" s="37">
        <v>393.98333333333335</v>
      </c>
      <c r="G40" s="38">
        <v>384.61666666666667</v>
      </c>
      <c r="H40" s="38">
        <v>376.33333333333331</v>
      </c>
      <c r="I40" s="38">
        <v>366.96666666666664</v>
      </c>
      <c r="J40" s="38">
        <v>402.26666666666671</v>
      </c>
      <c r="K40" s="38">
        <v>411.63333333333338</v>
      </c>
      <c r="L40" s="38">
        <v>419.91666666666674</v>
      </c>
      <c r="M40" s="28">
        <v>403.35</v>
      </c>
      <c r="N40" s="28">
        <v>385.7</v>
      </c>
      <c r="O40" s="39">
        <v>7824000</v>
      </c>
      <c r="P40" s="40">
        <v>6.5870728694936188E-3</v>
      </c>
    </row>
    <row r="41" spans="1:16" ht="12.75" customHeight="1">
      <c r="A41" s="28">
        <v>31</v>
      </c>
      <c r="B41" s="29" t="s">
        <v>58</v>
      </c>
      <c r="C41" s="30" t="s">
        <v>67</v>
      </c>
      <c r="D41" s="31">
        <v>44707</v>
      </c>
      <c r="E41" s="37">
        <v>317.3</v>
      </c>
      <c r="F41" s="37">
        <v>320.26666666666665</v>
      </c>
      <c r="G41" s="38">
        <v>307.0333333333333</v>
      </c>
      <c r="H41" s="38">
        <v>296.76666666666665</v>
      </c>
      <c r="I41" s="38">
        <v>283.5333333333333</v>
      </c>
      <c r="J41" s="38">
        <v>330.5333333333333</v>
      </c>
      <c r="K41" s="38">
        <v>343.76666666666665</v>
      </c>
      <c r="L41" s="38">
        <v>354.0333333333333</v>
      </c>
      <c r="M41" s="28">
        <v>333.5</v>
      </c>
      <c r="N41" s="28">
        <v>310</v>
      </c>
      <c r="O41" s="39">
        <v>39906000</v>
      </c>
      <c r="P41" s="40">
        <v>1.0990013224497242E-2</v>
      </c>
    </row>
    <row r="42" spans="1:16" ht="12.75" customHeight="1">
      <c r="A42" s="28">
        <v>32</v>
      </c>
      <c r="B42" s="29" t="s">
        <v>58</v>
      </c>
      <c r="C42" s="30" t="s">
        <v>68</v>
      </c>
      <c r="D42" s="31">
        <v>44707</v>
      </c>
      <c r="E42" s="37">
        <v>94.8</v>
      </c>
      <c r="F42" s="37">
        <v>96.016666666666666</v>
      </c>
      <c r="G42" s="38">
        <v>92.533333333333331</v>
      </c>
      <c r="H42" s="38">
        <v>90.266666666666666</v>
      </c>
      <c r="I42" s="38">
        <v>86.783333333333331</v>
      </c>
      <c r="J42" s="38">
        <v>98.283333333333331</v>
      </c>
      <c r="K42" s="38">
        <v>101.76666666666665</v>
      </c>
      <c r="L42" s="38">
        <v>104.03333333333333</v>
      </c>
      <c r="M42" s="28">
        <v>99.5</v>
      </c>
      <c r="N42" s="28">
        <v>93.75</v>
      </c>
      <c r="O42" s="39">
        <v>127775700</v>
      </c>
      <c r="P42" s="40">
        <v>3.3549425069796052E-2</v>
      </c>
    </row>
    <row r="43" spans="1:16" ht="12.75" customHeight="1">
      <c r="A43" s="28">
        <v>33</v>
      </c>
      <c r="B43" s="29" t="s">
        <v>56</v>
      </c>
      <c r="C43" s="30" t="s">
        <v>69</v>
      </c>
      <c r="D43" s="31">
        <v>44707</v>
      </c>
      <c r="E43" s="37">
        <v>1679.95</v>
      </c>
      <c r="F43" s="37">
        <v>1694.3166666666666</v>
      </c>
      <c r="G43" s="38">
        <v>1658.6333333333332</v>
      </c>
      <c r="H43" s="38">
        <v>1637.3166666666666</v>
      </c>
      <c r="I43" s="38">
        <v>1601.6333333333332</v>
      </c>
      <c r="J43" s="38">
        <v>1715.6333333333332</v>
      </c>
      <c r="K43" s="38">
        <v>1751.3166666666666</v>
      </c>
      <c r="L43" s="38">
        <v>1772.6333333333332</v>
      </c>
      <c r="M43" s="28">
        <v>1730</v>
      </c>
      <c r="N43" s="28">
        <v>1673</v>
      </c>
      <c r="O43" s="39">
        <v>1404150</v>
      </c>
      <c r="P43" s="40">
        <v>-8.1585081585081581E-3</v>
      </c>
    </row>
    <row r="44" spans="1:16" ht="12.75" customHeight="1">
      <c r="A44" s="28">
        <v>34</v>
      </c>
      <c r="B44" s="29" t="s">
        <v>70</v>
      </c>
      <c r="C44" s="30" t="s">
        <v>71</v>
      </c>
      <c r="D44" s="31">
        <v>44707</v>
      </c>
      <c r="E44" s="37">
        <v>219.05</v>
      </c>
      <c r="F44" s="37">
        <v>220.95000000000002</v>
      </c>
      <c r="G44" s="38">
        <v>216.15000000000003</v>
      </c>
      <c r="H44" s="38">
        <v>213.25000000000003</v>
      </c>
      <c r="I44" s="38">
        <v>208.45000000000005</v>
      </c>
      <c r="J44" s="38">
        <v>223.85000000000002</v>
      </c>
      <c r="K44" s="38">
        <v>228.65000000000003</v>
      </c>
      <c r="L44" s="38">
        <v>231.55</v>
      </c>
      <c r="M44" s="28">
        <v>225.75</v>
      </c>
      <c r="N44" s="28">
        <v>218.05</v>
      </c>
      <c r="O44" s="39">
        <v>31711000</v>
      </c>
      <c r="P44" s="40">
        <v>-1.568766218447747E-2</v>
      </c>
    </row>
    <row r="45" spans="1:16" ht="12.75" customHeight="1">
      <c r="A45" s="28">
        <v>35</v>
      </c>
      <c r="B45" s="29" t="s">
        <v>56</v>
      </c>
      <c r="C45" s="30" t="s">
        <v>72</v>
      </c>
      <c r="D45" s="31">
        <v>44707</v>
      </c>
      <c r="E45" s="37">
        <v>657.65</v>
      </c>
      <c r="F45" s="37">
        <v>662.7166666666667</v>
      </c>
      <c r="G45" s="38">
        <v>650.18333333333339</v>
      </c>
      <c r="H45" s="38">
        <v>642.7166666666667</v>
      </c>
      <c r="I45" s="38">
        <v>630.18333333333339</v>
      </c>
      <c r="J45" s="38">
        <v>670.18333333333339</v>
      </c>
      <c r="K45" s="38">
        <v>682.7166666666667</v>
      </c>
      <c r="L45" s="38">
        <v>690.18333333333339</v>
      </c>
      <c r="M45" s="28">
        <v>675.25</v>
      </c>
      <c r="N45" s="28">
        <v>655.25</v>
      </c>
      <c r="O45" s="39">
        <v>4154700</v>
      </c>
      <c r="P45" s="40">
        <v>1.3415615776764154E-2</v>
      </c>
    </row>
    <row r="46" spans="1:16" ht="12.75" customHeight="1">
      <c r="A46" s="28">
        <v>36</v>
      </c>
      <c r="B46" s="29" t="s">
        <v>49</v>
      </c>
      <c r="C46" s="30" t="s">
        <v>73</v>
      </c>
      <c r="D46" s="31">
        <v>44707</v>
      </c>
      <c r="E46" s="37">
        <v>628.6</v>
      </c>
      <c r="F46" s="37">
        <v>631.08333333333337</v>
      </c>
      <c r="G46" s="38">
        <v>610.51666666666677</v>
      </c>
      <c r="H46" s="38">
        <v>592.43333333333339</v>
      </c>
      <c r="I46" s="38">
        <v>571.86666666666679</v>
      </c>
      <c r="J46" s="38">
        <v>649.16666666666674</v>
      </c>
      <c r="K46" s="38">
        <v>669.73333333333335</v>
      </c>
      <c r="L46" s="38">
        <v>687.81666666666672</v>
      </c>
      <c r="M46" s="28">
        <v>651.65</v>
      </c>
      <c r="N46" s="28">
        <v>613</v>
      </c>
      <c r="O46" s="39">
        <v>5612250</v>
      </c>
      <c r="P46" s="40">
        <v>-3.6109918419922712E-2</v>
      </c>
    </row>
    <row r="47" spans="1:16" ht="12.75" customHeight="1">
      <c r="A47" s="28">
        <v>37</v>
      </c>
      <c r="B47" s="29" t="s">
        <v>74</v>
      </c>
      <c r="C47" s="30" t="s">
        <v>75</v>
      </c>
      <c r="D47" s="31">
        <v>44707</v>
      </c>
      <c r="E47" s="37">
        <v>687.05</v>
      </c>
      <c r="F47" s="37">
        <v>693.9</v>
      </c>
      <c r="G47" s="38">
        <v>675.59999999999991</v>
      </c>
      <c r="H47" s="38">
        <v>664.15</v>
      </c>
      <c r="I47" s="38">
        <v>645.84999999999991</v>
      </c>
      <c r="J47" s="38">
        <v>705.34999999999991</v>
      </c>
      <c r="K47" s="38">
        <v>723.64999999999986</v>
      </c>
      <c r="L47" s="38">
        <v>735.09999999999991</v>
      </c>
      <c r="M47" s="28">
        <v>712.2</v>
      </c>
      <c r="N47" s="28">
        <v>682.45</v>
      </c>
      <c r="O47" s="39">
        <v>52369700</v>
      </c>
      <c r="P47" s="40">
        <v>5.5912042446415233E-2</v>
      </c>
    </row>
    <row r="48" spans="1:16" ht="12.75" customHeight="1">
      <c r="A48" s="28">
        <v>38</v>
      </c>
      <c r="B48" s="29" t="s">
        <v>70</v>
      </c>
      <c r="C48" s="30" t="s">
        <v>76</v>
      </c>
      <c r="D48" s="31">
        <v>44707</v>
      </c>
      <c r="E48" s="37">
        <v>46.25</v>
      </c>
      <c r="F48" s="37">
        <v>46.716666666666669</v>
      </c>
      <c r="G48" s="38">
        <v>45.483333333333334</v>
      </c>
      <c r="H48" s="38">
        <v>44.716666666666669</v>
      </c>
      <c r="I48" s="38">
        <v>43.483333333333334</v>
      </c>
      <c r="J48" s="38">
        <v>47.483333333333334</v>
      </c>
      <c r="K48" s="38">
        <v>48.716666666666669</v>
      </c>
      <c r="L48" s="38">
        <v>49.483333333333334</v>
      </c>
      <c r="M48" s="28">
        <v>47.95</v>
      </c>
      <c r="N48" s="28">
        <v>45.95</v>
      </c>
      <c r="O48" s="39">
        <v>109756500</v>
      </c>
      <c r="P48" s="40">
        <v>4.1306436119116236E-3</v>
      </c>
    </row>
    <row r="49" spans="1:16" ht="12.75" customHeight="1">
      <c r="A49" s="28">
        <v>39</v>
      </c>
      <c r="B49" s="29" t="s">
        <v>47</v>
      </c>
      <c r="C49" s="30" t="s">
        <v>77</v>
      </c>
      <c r="D49" s="31">
        <v>44707</v>
      </c>
      <c r="E49" s="37">
        <v>326.14999999999998</v>
      </c>
      <c r="F49" s="37">
        <v>329.01666666666665</v>
      </c>
      <c r="G49" s="38">
        <v>321.93333333333328</v>
      </c>
      <c r="H49" s="38">
        <v>317.71666666666664</v>
      </c>
      <c r="I49" s="38">
        <v>310.63333333333327</v>
      </c>
      <c r="J49" s="38">
        <v>333.23333333333329</v>
      </c>
      <c r="K49" s="38">
        <v>340.31666666666666</v>
      </c>
      <c r="L49" s="38">
        <v>344.5333333333333</v>
      </c>
      <c r="M49" s="28">
        <v>336.1</v>
      </c>
      <c r="N49" s="28">
        <v>324.8</v>
      </c>
      <c r="O49" s="39">
        <v>12539600</v>
      </c>
      <c r="P49" s="40">
        <v>1.7164179104477612E-2</v>
      </c>
    </row>
    <row r="50" spans="1:16" ht="12.75" customHeight="1">
      <c r="A50" s="28">
        <v>40</v>
      </c>
      <c r="B50" s="29" t="s">
        <v>49</v>
      </c>
      <c r="C50" s="30" t="s">
        <v>78</v>
      </c>
      <c r="D50" s="31">
        <v>44707</v>
      </c>
      <c r="E50" s="37">
        <v>13124.1</v>
      </c>
      <c r="F50" s="37">
        <v>13235.516666666668</v>
      </c>
      <c r="G50" s="38">
        <v>12959.233333333337</v>
      </c>
      <c r="H50" s="38">
        <v>12794.366666666669</v>
      </c>
      <c r="I50" s="38">
        <v>12518.083333333338</v>
      </c>
      <c r="J50" s="38">
        <v>13400.383333333337</v>
      </c>
      <c r="K50" s="38">
        <v>13676.666666666666</v>
      </c>
      <c r="L50" s="38">
        <v>13841.533333333336</v>
      </c>
      <c r="M50" s="28">
        <v>13511.8</v>
      </c>
      <c r="N50" s="28">
        <v>13070.65</v>
      </c>
      <c r="O50" s="39">
        <v>129650</v>
      </c>
      <c r="P50" s="40">
        <v>3.5543130990415332E-2</v>
      </c>
    </row>
    <row r="51" spans="1:16" ht="12.75" customHeight="1">
      <c r="A51" s="28">
        <v>41</v>
      </c>
      <c r="B51" s="29" t="s">
        <v>79</v>
      </c>
      <c r="C51" s="30" t="s">
        <v>80</v>
      </c>
      <c r="D51" s="31">
        <v>44707</v>
      </c>
      <c r="E51" s="37">
        <v>336.8</v>
      </c>
      <c r="F51" s="37">
        <v>339.45</v>
      </c>
      <c r="G51" s="38">
        <v>333.34999999999997</v>
      </c>
      <c r="H51" s="38">
        <v>329.9</v>
      </c>
      <c r="I51" s="38">
        <v>323.79999999999995</v>
      </c>
      <c r="J51" s="38">
        <v>342.9</v>
      </c>
      <c r="K51" s="38">
        <v>349</v>
      </c>
      <c r="L51" s="38">
        <v>352.45</v>
      </c>
      <c r="M51" s="28">
        <v>345.55</v>
      </c>
      <c r="N51" s="28">
        <v>336</v>
      </c>
      <c r="O51" s="39">
        <v>17638200</v>
      </c>
      <c r="P51" s="40">
        <v>1.4704359531945739E-2</v>
      </c>
    </row>
    <row r="52" spans="1:16" ht="12.75" customHeight="1">
      <c r="A52" s="28">
        <v>42</v>
      </c>
      <c r="B52" s="29" t="s">
        <v>56</v>
      </c>
      <c r="C52" s="30" t="s">
        <v>81</v>
      </c>
      <c r="D52" s="31">
        <v>44707</v>
      </c>
      <c r="E52" s="37">
        <v>3281.7</v>
      </c>
      <c r="F52" s="37">
        <v>3276.65</v>
      </c>
      <c r="G52" s="38">
        <v>3229.9</v>
      </c>
      <c r="H52" s="38">
        <v>3178.1</v>
      </c>
      <c r="I52" s="38">
        <v>3131.35</v>
      </c>
      <c r="J52" s="38">
        <v>3328.4500000000003</v>
      </c>
      <c r="K52" s="38">
        <v>3375.2000000000003</v>
      </c>
      <c r="L52" s="38">
        <v>3427.0000000000005</v>
      </c>
      <c r="M52" s="28">
        <v>3323.4</v>
      </c>
      <c r="N52" s="28">
        <v>3224.85</v>
      </c>
      <c r="O52" s="39">
        <v>1477200</v>
      </c>
      <c r="P52" s="40">
        <v>-3.1043325684977732E-3</v>
      </c>
    </row>
    <row r="53" spans="1:16" ht="12.75" customHeight="1">
      <c r="A53" s="28">
        <v>43</v>
      </c>
      <c r="B53" s="29" t="s">
        <v>86</v>
      </c>
      <c r="C53" s="30" t="s">
        <v>321</v>
      </c>
      <c r="D53" s="31">
        <v>44707</v>
      </c>
      <c r="E53" s="37">
        <v>358.95</v>
      </c>
      <c r="F53" s="37">
        <v>362.8</v>
      </c>
      <c r="G53" s="38">
        <v>352.5</v>
      </c>
      <c r="H53" s="38">
        <v>346.05</v>
      </c>
      <c r="I53" s="38">
        <v>335.75</v>
      </c>
      <c r="J53" s="38">
        <v>369.25</v>
      </c>
      <c r="K53" s="38">
        <v>379.55000000000007</v>
      </c>
      <c r="L53" s="38">
        <v>386</v>
      </c>
      <c r="M53" s="28">
        <v>373.1</v>
      </c>
      <c r="N53" s="28">
        <v>356.35</v>
      </c>
      <c r="O53" s="39">
        <v>3402100</v>
      </c>
      <c r="P53" s="40">
        <v>-1.6535137166478767E-2</v>
      </c>
    </row>
    <row r="54" spans="1:16" ht="12.75" customHeight="1">
      <c r="A54" s="28">
        <v>44</v>
      </c>
      <c r="B54" s="29" t="s">
        <v>58</v>
      </c>
      <c r="C54" s="30" t="s">
        <v>82</v>
      </c>
      <c r="D54" s="31">
        <v>44707</v>
      </c>
      <c r="E54" s="37">
        <v>192.55</v>
      </c>
      <c r="F54" s="37">
        <v>195.35</v>
      </c>
      <c r="G54" s="38">
        <v>188.5</v>
      </c>
      <c r="H54" s="38">
        <v>184.45000000000002</v>
      </c>
      <c r="I54" s="38">
        <v>177.60000000000002</v>
      </c>
      <c r="J54" s="38">
        <v>199.39999999999998</v>
      </c>
      <c r="K54" s="38">
        <v>206.24999999999994</v>
      </c>
      <c r="L54" s="38">
        <v>210.29999999999995</v>
      </c>
      <c r="M54" s="28">
        <v>202.2</v>
      </c>
      <c r="N54" s="28">
        <v>191.3</v>
      </c>
      <c r="O54" s="39">
        <v>46653300</v>
      </c>
      <c r="P54" s="40">
        <v>-1.2515716081837925E-2</v>
      </c>
    </row>
    <row r="55" spans="1:16" ht="12.75" customHeight="1">
      <c r="A55" s="28">
        <v>45</v>
      </c>
      <c r="B55" s="29" t="s">
        <v>63</v>
      </c>
      <c r="C55" s="30" t="s">
        <v>328</v>
      </c>
      <c r="D55" s="31">
        <v>44707</v>
      </c>
      <c r="E55" s="37">
        <v>494.6</v>
      </c>
      <c r="F55" s="37">
        <v>489.61666666666662</v>
      </c>
      <c r="G55" s="38">
        <v>470.53333333333325</v>
      </c>
      <c r="H55" s="38">
        <v>446.46666666666664</v>
      </c>
      <c r="I55" s="38">
        <v>427.38333333333327</v>
      </c>
      <c r="J55" s="38">
        <v>513.68333333333317</v>
      </c>
      <c r="K55" s="38">
        <v>532.76666666666665</v>
      </c>
      <c r="L55" s="38">
        <v>556.83333333333326</v>
      </c>
      <c r="M55" s="28">
        <v>508.7</v>
      </c>
      <c r="N55" s="28">
        <v>465.55</v>
      </c>
      <c r="O55" s="39">
        <v>3813225</v>
      </c>
      <c r="P55" s="40">
        <v>-6.9252736792003805E-2</v>
      </c>
    </row>
    <row r="56" spans="1:16" ht="12.75" customHeight="1">
      <c r="A56" s="28">
        <v>46</v>
      </c>
      <c r="B56" s="29" t="s">
        <v>44</v>
      </c>
      <c r="C56" s="30" t="s">
        <v>339</v>
      </c>
      <c r="D56" s="31">
        <v>44707</v>
      </c>
      <c r="E56" s="37">
        <v>391.45</v>
      </c>
      <c r="F56" s="37">
        <v>400.75</v>
      </c>
      <c r="G56" s="38">
        <v>376.75</v>
      </c>
      <c r="H56" s="38">
        <v>362.05</v>
      </c>
      <c r="I56" s="38">
        <v>338.05</v>
      </c>
      <c r="J56" s="38">
        <v>415.45</v>
      </c>
      <c r="K56" s="38">
        <v>439.45</v>
      </c>
      <c r="L56" s="38">
        <v>454.15</v>
      </c>
      <c r="M56" s="28">
        <v>424.75</v>
      </c>
      <c r="N56" s="28">
        <v>386.05</v>
      </c>
      <c r="O56" s="39">
        <v>1969500</v>
      </c>
      <c r="P56" s="40">
        <v>-7.0771408351026188E-2</v>
      </c>
    </row>
    <row r="57" spans="1:16" ht="12.75" customHeight="1">
      <c r="A57" s="28">
        <v>47</v>
      </c>
      <c r="B57" s="29" t="s">
        <v>63</v>
      </c>
      <c r="C57" s="30" t="s">
        <v>83</v>
      </c>
      <c r="D57" s="31">
        <v>44707</v>
      </c>
      <c r="E57" s="37">
        <v>630.70000000000005</v>
      </c>
      <c r="F57" s="37">
        <v>633.86666666666667</v>
      </c>
      <c r="G57" s="38">
        <v>613.83333333333337</v>
      </c>
      <c r="H57" s="38">
        <v>596.9666666666667</v>
      </c>
      <c r="I57" s="38">
        <v>576.93333333333339</v>
      </c>
      <c r="J57" s="38">
        <v>650.73333333333335</v>
      </c>
      <c r="K57" s="38">
        <v>670.76666666666665</v>
      </c>
      <c r="L57" s="38">
        <v>687.63333333333333</v>
      </c>
      <c r="M57" s="28">
        <v>653.9</v>
      </c>
      <c r="N57" s="28">
        <v>617</v>
      </c>
      <c r="O57" s="39">
        <v>8362500</v>
      </c>
      <c r="P57" s="40">
        <v>-1.4437242192103713E-2</v>
      </c>
    </row>
    <row r="58" spans="1:16" ht="12.75" customHeight="1">
      <c r="A58" s="28">
        <v>48</v>
      </c>
      <c r="B58" s="29" t="s">
        <v>47</v>
      </c>
      <c r="C58" s="30" t="s">
        <v>84</v>
      </c>
      <c r="D58" s="31">
        <v>44707</v>
      </c>
      <c r="E58" s="37">
        <v>934.65</v>
      </c>
      <c r="F58" s="37">
        <v>934.54999999999984</v>
      </c>
      <c r="G58" s="38">
        <v>926.29999999999973</v>
      </c>
      <c r="H58" s="38">
        <v>917.94999999999993</v>
      </c>
      <c r="I58" s="38">
        <v>909.69999999999982</v>
      </c>
      <c r="J58" s="38">
        <v>942.89999999999964</v>
      </c>
      <c r="K58" s="38">
        <v>951.14999999999986</v>
      </c>
      <c r="L58" s="38">
        <v>959.49999999999955</v>
      </c>
      <c r="M58" s="28">
        <v>942.8</v>
      </c>
      <c r="N58" s="28">
        <v>926.2</v>
      </c>
      <c r="O58" s="39">
        <v>9172150</v>
      </c>
      <c r="P58" s="40">
        <v>8.5769423200628969E-3</v>
      </c>
    </row>
    <row r="59" spans="1:16" ht="12.75" customHeight="1">
      <c r="A59" s="28">
        <v>49</v>
      </c>
      <c r="B59" s="29" t="s">
        <v>44</v>
      </c>
      <c r="C59" s="30" t="s">
        <v>85</v>
      </c>
      <c r="D59" s="31">
        <v>44707</v>
      </c>
      <c r="E59" s="37">
        <v>168.8</v>
      </c>
      <c r="F59" s="37">
        <v>170.15</v>
      </c>
      <c r="G59" s="38">
        <v>166.70000000000002</v>
      </c>
      <c r="H59" s="38">
        <v>164.60000000000002</v>
      </c>
      <c r="I59" s="38">
        <v>161.15000000000003</v>
      </c>
      <c r="J59" s="38">
        <v>172.25</v>
      </c>
      <c r="K59" s="38">
        <v>175.7</v>
      </c>
      <c r="L59" s="38">
        <v>177.79999999999998</v>
      </c>
      <c r="M59" s="28">
        <v>173.6</v>
      </c>
      <c r="N59" s="28">
        <v>168.05</v>
      </c>
      <c r="O59" s="39">
        <v>44381400</v>
      </c>
      <c r="P59" s="40">
        <v>-1.0950954698614752E-2</v>
      </c>
    </row>
    <row r="60" spans="1:16" ht="12.75" customHeight="1">
      <c r="A60" s="28">
        <v>50</v>
      </c>
      <c r="B60" s="29" t="s">
        <v>86</v>
      </c>
      <c r="C60" s="30" t="s">
        <v>87</v>
      </c>
      <c r="D60" s="31">
        <v>44707</v>
      </c>
      <c r="E60" s="37">
        <v>3721.05</v>
      </c>
      <c r="F60" s="37">
        <v>3716.2000000000003</v>
      </c>
      <c r="G60" s="38">
        <v>3642.4000000000005</v>
      </c>
      <c r="H60" s="38">
        <v>3563.7500000000005</v>
      </c>
      <c r="I60" s="38">
        <v>3489.9500000000007</v>
      </c>
      <c r="J60" s="38">
        <v>3794.8500000000004</v>
      </c>
      <c r="K60" s="38">
        <v>3868.6500000000005</v>
      </c>
      <c r="L60" s="38">
        <v>3947.3</v>
      </c>
      <c r="M60" s="28">
        <v>3790</v>
      </c>
      <c r="N60" s="28">
        <v>3637.55</v>
      </c>
      <c r="O60" s="39">
        <v>679700</v>
      </c>
      <c r="P60" s="40">
        <v>-7.1638325479751422E-2</v>
      </c>
    </row>
    <row r="61" spans="1:16" ht="12.75" customHeight="1">
      <c r="A61" s="28">
        <v>51</v>
      </c>
      <c r="B61" s="29" t="s">
        <v>56</v>
      </c>
      <c r="C61" s="30" t="s">
        <v>88</v>
      </c>
      <c r="D61" s="31">
        <v>44707</v>
      </c>
      <c r="E61" s="37">
        <v>1597.35</v>
      </c>
      <c r="F61" s="37">
        <v>1596.6333333333332</v>
      </c>
      <c r="G61" s="38">
        <v>1575.6166666666663</v>
      </c>
      <c r="H61" s="38">
        <v>1553.8833333333332</v>
      </c>
      <c r="I61" s="38">
        <v>1532.8666666666663</v>
      </c>
      <c r="J61" s="38">
        <v>1618.3666666666663</v>
      </c>
      <c r="K61" s="38">
        <v>1639.3833333333332</v>
      </c>
      <c r="L61" s="38">
        <v>1661.1166666666663</v>
      </c>
      <c r="M61" s="28">
        <v>1617.65</v>
      </c>
      <c r="N61" s="28">
        <v>1574.9</v>
      </c>
      <c r="O61" s="39">
        <v>3011400</v>
      </c>
      <c r="P61" s="40">
        <v>1.6901075522987828E-2</v>
      </c>
    </row>
    <row r="62" spans="1:16" ht="12.75" customHeight="1">
      <c r="A62" s="28">
        <v>52</v>
      </c>
      <c r="B62" s="29" t="s">
        <v>44</v>
      </c>
      <c r="C62" s="30" t="s">
        <v>89</v>
      </c>
      <c r="D62" s="31">
        <v>44707</v>
      </c>
      <c r="E62" s="37">
        <v>606.5</v>
      </c>
      <c r="F62" s="37">
        <v>610.16666666666663</v>
      </c>
      <c r="G62" s="38">
        <v>596.33333333333326</v>
      </c>
      <c r="H62" s="38">
        <v>586.16666666666663</v>
      </c>
      <c r="I62" s="38">
        <v>572.33333333333326</v>
      </c>
      <c r="J62" s="38">
        <v>620.33333333333326</v>
      </c>
      <c r="K62" s="38">
        <v>634.16666666666652</v>
      </c>
      <c r="L62" s="38">
        <v>644.33333333333326</v>
      </c>
      <c r="M62" s="28">
        <v>624</v>
      </c>
      <c r="N62" s="28">
        <v>600</v>
      </c>
      <c r="O62" s="39">
        <v>7765000</v>
      </c>
      <c r="P62" s="40">
        <v>2.3326304691618345E-2</v>
      </c>
    </row>
    <row r="63" spans="1:16" ht="12.75" customHeight="1">
      <c r="A63" s="28">
        <v>53</v>
      </c>
      <c r="B63" s="29" t="s">
        <v>44</v>
      </c>
      <c r="C63" s="30" t="s">
        <v>90</v>
      </c>
      <c r="D63" s="31">
        <v>44707</v>
      </c>
      <c r="E63" s="37">
        <v>882.25</v>
      </c>
      <c r="F63" s="37">
        <v>889.2833333333333</v>
      </c>
      <c r="G63" s="38">
        <v>868.61666666666656</v>
      </c>
      <c r="H63" s="38">
        <v>854.98333333333323</v>
      </c>
      <c r="I63" s="38">
        <v>834.31666666666649</v>
      </c>
      <c r="J63" s="38">
        <v>902.91666666666663</v>
      </c>
      <c r="K63" s="38">
        <v>923.58333333333337</v>
      </c>
      <c r="L63" s="38">
        <v>937.2166666666667</v>
      </c>
      <c r="M63" s="28">
        <v>909.95</v>
      </c>
      <c r="N63" s="28">
        <v>875.65</v>
      </c>
      <c r="O63" s="39">
        <v>1155600</v>
      </c>
      <c r="P63" s="40">
        <v>-1.6489712547075468E-2</v>
      </c>
    </row>
    <row r="64" spans="1:16" ht="12.75" customHeight="1">
      <c r="A64" s="28">
        <v>54</v>
      </c>
      <c r="B64" s="29" t="s">
        <v>70</v>
      </c>
      <c r="C64" s="30" t="s">
        <v>250</v>
      </c>
      <c r="D64" s="31">
        <v>44707</v>
      </c>
      <c r="E64" s="37">
        <v>352.8</v>
      </c>
      <c r="F64" s="37">
        <v>354.16666666666669</v>
      </c>
      <c r="G64" s="38">
        <v>349.43333333333339</v>
      </c>
      <c r="H64" s="38">
        <v>346.06666666666672</v>
      </c>
      <c r="I64" s="38">
        <v>341.33333333333343</v>
      </c>
      <c r="J64" s="38">
        <v>357.53333333333336</v>
      </c>
      <c r="K64" s="38">
        <v>362.26666666666659</v>
      </c>
      <c r="L64" s="38">
        <v>365.63333333333333</v>
      </c>
      <c r="M64" s="28">
        <v>358.9</v>
      </c>
      <c r="N64" s="28">
        <v>350.8</v>
      </c>
      <c r="O64" s="39">
        <v>3678300</v>
      </c>
      <c r="P64" s="40">
        <v>3.3056226478683365E-2</v>
      </c>
    </row>
    <row r="65" spans="1:16" ht="12.75" customHeight="1">
      <c r="A65" s="28">
        <v>55</v>
      </c>
      <c r="B65" s="29" t="s">
        <v>58</v>
      </c>
      <c r="C65" s="30" t="s">
        <v>91</v>
      </c>
      <c r="D65" s="31">
        <v>44707</v>
      </c>
      <c r="E65" s="37">
        <v>119.35</v>
      </c>
      <c r="F65" s="37">
        <v>120.59999999999998</v>
      </c>
      <c r="G65" s="38">
        <v>117.59999999999997</v>
      </c>
      <c r="H65" s="38">
        <v>115.84999999999998</v>
      </c>
      <c r="I65" s="38">
        <v>112.84999999999997</v>
      </c>
      <c r="J65" s="38">
        <v>122.34999999999997</v>
      </c>
      <c r="K65" s="38">
        <v>125.35</v>
      </c>
      <c r="L65" s="38">
        <v>127.09999999999997</v>
      </c>
      <c r="M65" s="28">
        <v>123.6</v>
      </c>
      <c r="N65" s="28">
        <v>118.85</v>
      </c>
      <c r="O65" s="39">
        <v>11177600</v>
      </c>
      <c r="P65" s="40">
        <v>-4.6483463641382753E-3</v>
      </c>
    </row>
    <row r="66" spans="1:16" ht="12.75" customHeight="1">
      <c r="A66" s="28">
        <v>56</v>
      </c>
      <c r="B66" s="29" t="s">
        <v>70</v>
      </c>
      <c r="C66" s="30" t="s">
        <v>92</v>
      </c>
      <c r="D66" s="31">
        <v>44707</v>
      </c>
      <c r="E66" s="37">
        <v>999.5</v>
      </c>
      <c r="F66" s="37">
        <v>991.25</v>
      </c>
      <c r="G66" s="38">
        <v>973.65</v>
      </c>
      <c r="H66" s="38">
        <v>947.8</v>
      </c>
      <c r="I66" s="38">
        <v>930.19999999999993</v>
      </c>
      <c r="J66" s="38">
        <v>1017.1</v>
      </c>
      <c r="K66" s="38">
        <v>1034.6999999999998</v>
      </c>
      <c r="L66" s="38">
        <v>1060.5500000000002</v>
      </c>
      <c r="M66" s="28">
        <v>1008.85</v>
      </c>
      <c r="N66" s="28">
        <v>965.4</v>
      </c>
      <c r="O66" s="39">
        <v>1139400</v>
      </c>
      <c r="P66" s="40">
        <v>-4.8597194388777555E-2</v>
      </c>
    </row>
    <row r="67" spans="1:16" ht="12.75" customHeight="1">
      <c r="A67" s="28">
        <v>57</v>
      </c>
      <c r="B67" s="29" t="s">
        <v>56</v>
      </c>
      <c r="C67" s="30" t="s">
        <v>93</v>
      </c>
      <c r="D67" s="31">
        <v>44707</v>
      </c>
      <c r="E67" s="37">
        <v>501.3</v>
      </c>
      <c r="F67" s="37">
        <v>504.73333333333329</v>
      </c>
      <c r="G67" s="38">
        <v>495.91666666666663</v>
      </c>
      <c r="H67" s="38">
        <v>490.53333333333336</v>
      </c>
      <c r="I67" s="38">
        <v>481.7166666666667</v>
      </c>
      <c r="J67" s="38">
        <v>510.11666666666656</v>
      </c>
      <c r="K67" s="38">
        <v>518.93333333333328</v>
      </c>
      <c r="L67" s="38">
        <v>524.31666666666649</v>
      </c>
      <c r="M67" s="28">
        <v>513.54999999999995</v>
      </c>
      <c r="N67" s="28">
        <v>499.35</v>
      </c>
      <c r="O67" s="39">
        <v>13723750</v>
      </c>
      <c r="P67" s="40">
        <v>3.2346027268453217E-2</v>
      </c>
    </row>
    <row r="68" spans="1:16" ht="12.75" customHeight="1">
      <c r="A68" s="28">
        <v>58</v>
      </c>
      <c r="B68" s="29" t="s">
        <v>42</v>
      </c>
      <c r="C68" s="30" t="s">
        <v>251</v>
      </c>
      <c r="D68" s="31">
        <v>44707</v>
      </c>
      <c r="E68" s="37">
        <v>1405.5</v>
      </c>
      <c r="F68" s="37">
        <v>1418.3999999999999</v>
      </c>
      <c r="G68" s="38">
        <v>1384.6499999999996</v>
      </c>
      <c r="H68" s="38">
        <v>1363.7999999999997</v>
      </c>
      <c r="I68" s="38">
        <v>1330.0499999999995</v>
      </c>
      <c r="J68" s="38">
        <v>1439.2499999999998</v>
      </c>
      <c r="K68" s="38">
        <v>1473.0000000000002</v>
      </c>
      <c r="L68" s="38">
        <v>1493.85</v>
      </c>
      <c r="M68" s="28">
        <v>1452.15</v>
      </c>
      <c r="N68" s="28">
        <v>1397.55</v>
      </c>
      <c r="O68" s="39">
        <v>1269750</v>
      </c>
      <c r="P68" s="40">
        <v>-1.1675423234092236E-2</v>
      </c>
    </row>
    <row r="69" spans="1:16" ht="12.75" customHeight="1">
      <c r="A69" s="28">
        <v>59</v>
      </c>
      <c r="B69" s="29" t="s">
        <v>38</v>
      </c>
      <c r="C69" s="30" t="s">
        <v>94</v>
      </c>
      <c r="D69" s="31">
        <v>44707</v>
      </c>
      <c r="E69" s="37">
        <v>1973.9</v>
      </c>
      <c r="F69" s="37">
        <v>1992.6333333333332</v>
      </c>
      <c r="G69" s="38">
        <v>1943.2166666666665</v>
      </c>
      <c r="H69" s="38">
        <v>1912.5333333333333</v>
      </c>
      <c r="I69" s="38">
        <v>1863.1166666666666</v>
      </c>
      <c r="J69" s="38">
        <v>2023.3166666666664</v>
      </c>
      <c r="K69" s="38">
        <v>2072.7333333333336</v>
      </c>
      <c r="L69" s="38">
        <v>2103.4166666666661</v>
      </c>
      <c r="M69" s="28">
        <v>2042.05</v>
      </c>
      <c r="N69" s="28">
        <v>1961.95</v>
      </c>
      <c r="O69" s="39">
        <v>1421750</v>
      </c>
      <c r="P69" s="40">
        <v>-3.1010393593457149E-2</v>
      </c>
    </row>
    <row r="70" spans="1:16" ht="12.75" customHeight="1">
      <c r="A70" s="28">
        <v>60</v>
      </c>
      <c r="B70" s="29" t="s">
        <v>44</v>
      </c>
      <c r="C70" s="30" t="s">
        <v>347</v>
      </c>
      <c r="D70" s="31">
        <v>44707</v>
      </c>
      <c r="E70" s="37">
        <v>222.3</v>
      </c>
      <c r="F70" s="37">
        <v>225.04999999999998</v>
      </c>
      <c r="G70" s="38">
        <v>217.74999999999997</v>
      </c>
      <c r="H70" s="38">
        <v>213.2</v>
      </c>
      <c r="I70" s="38">
        <v>205.89999999999998</v>
      </c>
      <c r="J70" s="38">
        <v>229.59999999999997</v>
      </c>
      <c r="K70" s="38">
        <v>236.89999999999998</v>
      </c>
      <c r="L70" s="38">
        <v>241.44999999999996</v>
      </c>
      <c r="M70" s="28">
        <v>232.35</v>
      </c>
      <c r="N70" s="28">
        <v>220.5</v>
      </c>
      <c r="O70" s="39">
        <v>14876400</v>
      </c>
      <c r="P70" s="40">
        <v>-5.8407623731939751E-3</v>
      </c>
    </row>
    <row r="71" spans="1:16" ht="12.75" customHeight="1">
      <c r="A71" s="28">
        <v>61</v>
      </c>
      <c r="B71" s="29" t="s">
        <v>47</v>
      </c>
      <c r="C71" s="30" t="s">
        <v>95</v>
      </c>
      <c r="D71" s="31">
        <v>44707</v>
      </c>
      <c r="E71" s="37">
        <v>4284.3500000000004</v>
      </c>
      <c r="F71" s="37">
        <v>4305.9666666666672</v>
      </c>
      <c r="G71" s="38">
        <v>4244.9333333333343</v>
      </c>
      <c r="H71" s="38">
        <v>4205.5166666666673</v>
      </c>
      <c r="I71" s="38">
        <v>4144.4833333333345</v>
      </c>
      <c r="J71" s="38">
        <v>4345.3833333333341</v>
      </c>
      <c r="K71" s="38">
        <v>4406.416666666667</v>
      </c>
      <c r="L71" s="38">
        <v>4445.8333333333339</v>
      </c>
      <c r="M71" s="28">
        <v>4367</v>
      </c>
      <c r="N71" s="28">
        <v>4266.55</v>
      </c>
      <c r="O71" s="39">
        <v>2076000</v>
      </c>
      <c r="P71" s="40">
        <v>-2.6791364882919624E-2</v>
      </c>
    </row>
    <row r="72" spans="1:16" ht="12.75" customHeight="1">
      <c r="A72" s="28">
        <v>62</v>
      </c>
      <c r="B72" s="29" t="s">
        <v>44</v>
      </c>
      <c r="C72" s="30" t="s">
        <v>253</v>
      </c>
      <c r="D72" s="31">
        <v>44707</v>
      </c>
      <c r="E72" s="37">
        <v>3350.1</v>
      </c>
      <c r="F72" s="37">
        <v>3361.4333333333329</v>
      </c>
      <c r="G72" s="38">
        <v>3241.4666666666658</v>
      </c>
      <c r="H72" s="38">
        <v>3132.833333333333</v>
      </c>
      <c r="I72" s="38">
        <v>3012.8666666666659</v>
      </c>
      <c r="J72" s="38">
        <v>3470.0666666666657</v>
      </c>
      <c r="K72" s="38">
        <v>3590.0333333333328</v>
      </c>
      <c r="L72" s="38">
        <v>3698.6666666666656</v>
      </c>
      <c r="M72" s="28">
        <v>3481.4</v>
      </c>
      <c r="N72" s="28">
        <v>3252.8</v>
      </c>
      <c r="O72" s="39">
        <v>880250</v>
      </c>
      <c r="P72" s="40">
        <v>-1.0120888389091932E-2</v>
      </c>
    </row>
    <row r="73" spans="1:16" ht="12.75" customHeight="1">
      <c r="A73" s="28">
        <v>63</v>
      </c>
      <c r="B73" s="29" t="s">
        <v>96</v>
      </c>
      <c r="C73" s="30" t="s">
        <v>97</v>
      </c>
      <c r="D73" s="31">
        <v>44707</v>
      </c>
      <c r="E73" s="37">
        <v>318.89999999999998</v>
      </c>
      <c r="F73" s="37">
        <v>323.2833333333333</v>
      </c>
      <c r="G73" s="38">
        <v>312.86666666666662</v>
      </c>
      <c r="H73" s="38">
        <v>306.83333333333331</v>
      </c>
      <c r="I73" s="38">
        <v>296.41666666666663</v>
      </c>
      <c r="J73" s="38">
        <v>329.31666666666661</v>
      </c>
      <c r="K73" s="38">
        <v>339.73333333333335</v>
      </c>
      <c r="L73" s="38">
        <v>345.76666666666659</v>
      </c>
      <c r="M73" s="28">
        <v>333.7</v>
      </c>
      <c r="N73" s="28">
        <v>317.25</v>
      </c>
      <c r="O73" s="39">
        <v>43461000</v>
      </c>
      <c r="P73" s="40">
        <v>1.432532347504621E-2</v>
      </c>
    </row>
    <row r="74" spans="1:16" ht="12.75" customHeight="1">
      <c r="A74" s="28">
        <v>64</v>
      </c>
      <c r="B74" s="29" t="s">
        <v>47</v>
      </c>
      <c r="C74" s="30" t="s">
        <v>98</v>
      </c>
      <c r="D74" s="31">
        <v>44707</v>
      </c>
      <c r="E74" s="37">
        <v>3930.15</v>
      </c>
      <c r="F74" s="37">
        <v>3944.8833333333332</v>
      </c>
      <c r="G74" s="38">
        <v>3899.1166666666663</v>
      </c>
      <c r="H74" s="38">
        <v>3868.083333333333</v>
      </c>
      <c r="I74" s="38">
        <v>3822.3166666666662</v>
      </c>
      <c r="J74" s="38">
        <v>3975.9166666666665</v>
      </c>
      <c r="K74" s="38">
        <v>4021.6833333333329</v>
      </c>
      <c r="L74" s="38">
        <v>4052.7166666666667</v>
      </c>
      <c r="M74" s="28">
        <v>3990.65</v>
      </c>
      <c r="N74" s="28">
        <v>3913.85</v>
      </c>
      <c r="O74" s="39">
        <v>2596625</v>
      </c>
      <c r="P74" s="40">
        <v>-1.3018482444053785E-2</v>
      </c>
    </row>
    <row r="75" spans="1:16" ht="12.75" customHeight="1">
      <c r="A75" s="28">
        <v>65</v>
      </c>
      <c r="B75" s="29" t="s">
        <v>49</v>
      </c>
      <c r="C75" s="295" t="s">
        <v>99</v>
      </c>
      <c r="D75" s="31">
        <v>44707</v>
      </c>
      <c r="E75" s="37">
        <v>2437</v>
      </c>
      <c r="F75" s="37">
        <v>2444.2833333333333</v>
      </c>
      <c r="G75" s="38">
        <v>2399.7166666666667</v>
      </c>
      <c r="H75" s="38">
        <v>2362.4333333333334</v>
      </c>
      <c r="I75" s="38">
        <v>2317.8666666666668</v>
      </c>
      <c r="J75" s="38">
        <v>2481.5666666666666</v>
      </c>
      <c r="K75" s="38">
        <v>2526.1333333333332</v>
      </c>
      <c r="L75" s="38">
        <v>2563.4166666666665</v>
      </c>
      <c r="M75" s="28">
        <v>2488.85</v>
      </c>
      <c r="N75" s="28">
        <v>2407</v>
      </c>
      <c r="O75" s="39">
        <v>3220000</v>
      </c>
      <c r="P75" s="40">
        <v>7.0052539404553416E-3</v>
      </c>
    </row>
    <row r="76" spans="1:16" ht="12.75" customHeight="1">
      <c r="A76" s="28">
        <v>66</v>
      </c>
      <c r="B76" s="29" t="s">
        <v>49</v>
      </c>
      <c r="C76" s="30" t="s">
        <v>100</v>
      </c>
      <c r="D76" s="31">
        <v>44707</v>
      </c>
      <c r="E76" s="37">
        <v>1554.7</v>
      </c>
      <c r="F76" s="37">
        <v>1569.0666666666666</v>
      </c>
      <c r="G76" s="38">
        <v>1527.1333333333332</v>
      </c>
      <c r="H76" s="38">
        <v>1499.5666666666666</v>
      </c>
      <c r="I76" s="38">
        <v>1457.6333333333332</v>
      </c>
      <c r="J76" s="38">
        <v>1596.6333333333332</v>
      </c>
      <c r="K76" s="38">
        <v>1638.5666666666666</v>
      </c>
      <c r="L76" s="38">
        <v>1666.1333333333332</v>
      </c>
      <c r="M76" s="28">
        <v>1611</v>
      </c>
      <c r="N76" s="28">
        <v>1541.5</v>
      </c>
      <c r="O76" s="39">
        <v>3580500</v>
      </c>
      <c r="P76" s="40">
        <v>2.2620169651272386E-2</v>
      </c>
    </row>
    <row r="77" spans="1:16" ht="12.75" customHeight="1">
      <c r="A77" s="28">
        <v>67</v>
      </c>
      <c r="B77" s="29" t="s">
        <v>49</v>
      </c>
      <c r="C77" s="30" t="s">
        <v>101</v>
      </c>
      <c r="D77" s="31">
        <v>44707</v>
      </c>
      <c r="E77" s="37">
        <v>142.1</v>
      </c>
      <c r="F77" s="37">
        <v>143.19999999999999</v>
      </c>
      <c r="G77" s="38">
        <v>140.44999999999999</v>
      </c>
      <c r="H77" s="38">
        <v>138.80000000000001</v>
      </c>
      <c r="I77" s="38">
        <v>136.05000000000001</v>
      </c>
      <c r="J77" s="38">
        <v>144.84999999999997</v>
      </c>
      <c r="K77" s="38">
        <v>147.59999999999997</v>
      </c>
      <c r="L77" s="38">
        <v>149.24999999999994</v>
      </c>
      <c r="M77" s="28">
        <v>145.94999999999999</v>
      </c>
      <c r="N77" s="28">
        <v>141.55000000000001</v>
      </c>
      <c r="O77" s="39">
        <v>22676400</v>
      </c>
      <c r="P77" s="40">
        <v>-2.0677860696517412E-2</v>
      </c>
    </row>
    <row r="78" spans="1:16" ht="12.75" customHeight="1">
      <c r="A78" s="28">
        <v>68</v>
      </c>
      <c r="B78" s="29" t="s">
        <v>58</v>
      </c>
      <c r="C78" s="30" t="s">
        <v>102</v>
      </c>
      <c r="D78" s="31">
        <v>44707</v>
      </c>
      <c r="E78" s="37">
        <v>83.6</v>
      </c>
      <c r="F78" s="37">
        <v>84.816666666666663</v>
      </c>
      <c r="G78" s="38">
        <v>81.833333333333329</v>
      </c>
      <c r="H78" s="38">
        <v>80.066666666666663</v>
      </c>
      <c r="I78" s="38">
        <v>77.083333333333329</v>
      </c>
      <c r="J78" s="38">
        <v>86.583333333333329</v>
      </c>
      <c r="K78" s="38">
        <v>89.566666666666677</v>
      </c>
      <c r="L78" s="38">
        <v>91.333333333333329</v>
      </c>
      <c r="M78" s="28">
        <v>87.8</v>
      </c>
      <c r="N78" s="28">
        <v>83.05</v>
      </c>
      <c r="O78" s="39">
        <v>85700000</v>
      </c>
      <c r="P78" s="40">
        <v>6.8139097744360898E-3</v>
      </c>
    </row>
    <row r="79" spans="1:16" ht="12.75" customHeight="1">
      <c r="A79" s="28">
        <v>69</v>
      </c>
      <c r="B79" s="29" t="s">
        <v>86</v>
      </c>
      <c r="C79" s="30" t="s">
        <v>362</v>
      </c>
      <c r="D79" s="31">
        <v>44707</v>
      </c>
      <c r="E79" s="37">
        <v>109.3</v>
      </c>
      <c r="F79" s="37">
        <v>110.38333333333333</v>
      </c>
      <c r="G79" s="38">
        <v>107.31666666666665</v>
      </c>
      <c r="H79" s="38">
        <v>105.33333333333333</v>
      </c>
      <c r="I79" s="38">
        <v>102.26666666666665</v>
      </c>
      <c r="J79" s="38">
        <v>112.36666666666665</v>
      </c>
      <c r="K79" s="38">
        <v>115.43333333333331</v>
      </c>
      <c r="L79" s="38">
        <v>117.41666666666664</v>
      </c>
      <c r="M79" s="28">
        <v>113.45</v>
      </c>
      <c r="N79" s="28">
        <v>108.4</v>
      </c>
      <c r="O79" s="39">
        <v>13946400</v>
      </c>
      <c r="P79" s="40">
        <v>-9.312721177127957E-4</v>
      </c>
    </row>
    <row r="80" spans="1:16" ht="12.75" customHeight="1">
      <c r="A80" s="28">
        <v>70</v>
      </c>
      <c r="B80" s="29" t="s">
        <v>79</v>
      </c>
      <c r="C80" s="30" t="s">
        <v>103</v>
      </c>
      <c r="D80" s="31">
        <v>44707</v>
      </c>
      <c r="E80" s="37">
        <v>148.05000000000001</v>
      </c>
      <c r="F80" s="37">
        <v>149.51666666666665</v>
      </c>
      <c r="G80" s="38">
        <v>145.68333333333331</v>
      </c>
      <c r="H80" s="38">
        <v>143.31666666666666</v>
      </c>
      <c r="I80" s="38">
        <v>139.48333333333332</v>
      </c>
      <c r="J80" s="38">
        <v>151.8833333333333</v>
      </c>
      <c r="K80" s="38">
        <v>155.71666666666667</v>
      </c>
      <c r="L80" s="38">
        <v>158.08333333333329</v>
      </c>
      <c r="M80" s="28">
        <v>153.35</v>
      </c>
      <c r="N80" s="28">
        <v>147.15</v>
      </c>
      <c r="O80" s="39">
        <v>39375500</v>
      </c>
      <c r="P80" s="40">
        <v>2.2817303121533829E-2</v>
      </c>
    </row>
    <row r="81" spans="1:16" ht="12.75" customHeight="1">
      <c r="A81" s="28">
        <v>71</v>
      </c>
      <c r="B81" s="29" t="s">
        <v>47</v>
      </c>
      <c r="C81" s="30" t="s">
        <v>104</v>
      </c>
      <c r="D81" s="31">
        <v>44707</v>
      </c>
      <c r="E81" s="37">
        <v>394.65</v>
      </c>
      <c r="F81" s="37">
        <v>397.73333333333329</v>
      </c>
      <c r="G81" s="38">
        <v>390.31666666666661</v>
      </c>
      <c r="H81" s="38">
        <v>385.98333333333329</v>
      </c>
      <c r="I81" s="38">
        <v>378.56666666666661</v>
      </c>
      <c r="J81" s="38">
        <v>402.06666666666661</v>
      </c>
      <c r="K81" s="38">
        <v>409.48333333333323</v>
      </c>
      <c r="L81" s="38">
        <v>413.81666666666661</v>
      </c>
      <c r="M81" s="28">
        <v>405.15</v>
      </c>
      <c r="N81" s="28">
        <v>393.4</v>
      </c>
      <c r="O81" s="39">
        <v>6649300</v>
      </c>
      <c r="P81" s="40">
        <v>-4.1336548398208748E-3</v>
      </c>
    </row>
    <row r="82" spans="1:16" ht="12.75" customHeight="1">
      <c r="A82" s="28">
        <v>72</v>
      </c>
      <c r="B82" s="29" t="s">
        <v>105</v>
      </c>
      <c r="C82" s="30" t="s">
        <v>106</v>
      </c>
      <c r="D82" s="31">
        <v>44707</v>
      </c>
      <c r="E82" s="37">
        <v>33.35</v>
      </c>
      <c r="F82" s="37">
        <v>33.450000000000003</v>
      </c>
      <c r="G82" s="38">
        <v>32.700000000000003</v>
      </c>
      <c r="H82" s="38">
        <v>32.049999999999997</v>
      </c>
      <c r="I82" s="38">
        <v>31.299999999999997</v>
      </c>
      <c r="J82" s="38">
        <v>34.100000000000009</v>
      </c>
      <c r="K82" s="38">
        <v>34.850000000000009</v>
      </c>
      <c r="L82" s="38">
        <v>35.500000000000014</v>
      </c>
      <c r="M82" s="28">
        <v>34.200000000000003</v>
      </c>
      <c r="N82" s="28">
        <v>32.799999999999997</v>
      </c>
      <c r="O82" s="39">
        <v>100215000</v>
      </c>
      <c r="P82" s="40">
        <v>-2.6869682042095834E-3</v>
      </c>
    </row>
    <row r="83" spans="1:16" ht="12.75" customHeight="1">
      <c r="A83" s="28">
        <v>73</v>
      </c>
      <c r="B83" s="29" t="s">
        <v>44</v>
      </c>
      <c r="C83" s="30" t="s">
        <v>379</v>
      </c>
      <c r="D83" s="31">
        <v>44707</v>
      </c>
      <c r="E83" s="37">
        <v>617.95000000000005</v>
      </c>
      <c r="F83" s="37">
        <v>646.7833333333333</v>
      </c>
      <c r="G83" s="38">
        <v>583.41666666666663</v>
      </c>
      <c r="H83" s="38">
        <v>548.88333333333333</v>
      </c>
      <c r="I83" s="38">
        <v>485.51666666666665</v>
      </c>
      <c r="J83" s="38">
        <v>681.31666666666661</v>
      </c>
      <c r="K83" s="38">
        <v>744.68333333333339</v>
      </c>
      <c r="L83" s="38">
        <v>779.21666666666658</v>
      </c>
      <c r="M83" s="28">
        <v>710.15</v>
      </c>
      <c r="N83" s="28">
        <v>612.25</v>
      </c>
      <c r="O83" s="39">
        <v>5913700</v>
      </c>
      <c r="P83" s="40">
        <v>0.37973915680922049</v>
      </c>
    </row>
    <row r="84" spans="1:16" ht="12.75" customHeight="1">
      <c r="A84" s="28">
        <v>74</v>
      </c>
      <c r="B84" s="29" t="s">
        <v>56</v>
      </c>
      <c r="C84" s="30" t="s">
        <v>107</v>
      </c>
      <c r="D84" s="31">
        <v>44707</v>
      </c>
      <c r="E84" s="37">
        <v>799.25</v>
      </c>
      <c r="F84" s="37">
        <v>802.25</v>
      </c>
      <c r="G84" s="38">
        <v>775.75</v>
      </c>
      <c r="H84" s="38">
        <v>752.25</v>
      </c>
      <c r="I84" s="38">
        <v>725.75</v>
      </c>
      <c r="J84" s="38">
        <v>825.75</v>
      </c>
      <c r="K84" s="38">
        <v>852.25</v>
      </c>
      <c r="L84" s="38">
        <v>875.75</v>
      </c>
      <c r="M84" s="28">
        <v>828.75</v>
      </c>
      <c r="N84" s="28">
        <v>778.75</v>
      </c>
      <c r="O84" s="39">
        <v>5852000</v>
      </c>
      <c r="P84" s="40">
        <v>4.1744548286604365E-2</v>
      </c>
    </row>
    <row r="85" spans="1:16" ht="12.75" customHeight="1">
      <c r="A85" s="28">
        <v>75</v>
      </c>
      <c r="B85" s="29" t="s">
        <v>96</v>
      </c>
      <c r="C85" s="30" t="s">
        <v>108</v>
      </c>
      <c r="D85" s="31">
        <v>44707</v>
      </c>
      <c r="E85" s="37">
        <v>1343.3</v>
      </c>
      <c r="F85" s="37">
        <v>1352.8500000000001</v>
      </c>
      <c r="G85" s="38">
        <v>1313.4500000000003</v>
      </c>
      <c r="H85" s="38">
        <v>1283.6000000000001</v>
      </c>
      <c r="I85" s="38">
        <v>1244.2000000000003</v>
      </c>
      <c r="J85" s="38">
        <v>1382.7000000000003</v>
      </c>
      <c r="K85" s="38">
        <v>1422.1000000000004</v>
      </c>
      <c r="L85" s="38">
        <v>1451.9500000000003</v>
      </c>
      <c r="M85" s="28">
        <v>1392.25</v>
      </c>
      <c r="N85" s="28">
        <v>1323</v>
      </c>
      <c r="O85" s="39">
        <v>3875625</v>
      </c>
      <c r="P85" s="40">
        <v>-3.9700434852633276E-2</v>
      </c>
    </row>
    <row r="86" spans="1:16" ht="12.75" customHeight="1">
      <c r="A86" s="28">
        <v>76</v>
      </c>
      <c r="B86" s="29" t="s">
        <v>47</v>
      </c>
      <c r="C86" s="256" t="s">
        <v>109</v>
      </c>
      <c r="D86" s="31">
        <v>44707</v>
      </c>
      <c r="E86" s="37">
        <v>239.1</v>
      </c>
      <c r="F86" s="37">
        <v>240.25</v>
      </c>
      <c r="G86" s="38">
        <v>236.1</v>
      </c>
      <c r="H86" s="38">
        <v>233.1</v>
      </c>
      <c r="I86" s="38">
        <v>228.95</v>
      </c>
      <c r="J86" s="38">
        <v>243.25</v>
      </c>
      <c r="K86" s="38">
        <v>247.39999999999998</v>
      </c>
      <c r="L86" s="38">
        <v>250.4</v>
      </c>
      <c r="M86" s="28">
        <v>244.4</v>
      </c>
      <c r="N86" s="28">
        <v>237.25</v>
      </c>
      <c r="O86" s="39">
        <v>10212900</v>
      </c>
      <c r="P86" s="40">
        <v>-7.3576579903971385E-3</v>
      </c>
    </row>
    <row r="87" spans="1:16" ht="12.75" customHeight="1">
      <c r="A87" s="28">
        <v>77</v>
      </c>
      <c r="B87" s="29" t="s">
        <v>42</v>
      </c>
      <c r="C87" s="30" t="s">
        <v>110</v>
      </c>
      <c r="D87" s="31">
        <v>44707</v>
      </c>
      <c r="E87" s="37">
        <v>1475.05</v>
      </c>
      <c r="F87" s="37">
        <v>1486.4499999999998</v>
      </c>
      <c r="G87" s="38">
        <v>1455.2999999999997</v>
      </c>
      <c r="H87" s="38">
        <v>1435.55</v>
      </c>
      <c r="I87" s="38">
        <v>1404.3999999999999</v>
      </c>
      <c r="J87" s="38">
        <v>1506.1999999999996</v>
      </c>
      <c r="K87" s="38">
        <v>1537.3499999999997</v>
      </c>
      <c r="L87" s="38">
        <v>1557.0999999999995</v>
      </c>
      <c r="M87" s="28">
        <v>1517.6</v>
      </c>
      <c r="N87" s="28">
        <v>1466.7</v>
      </c>
      <c r="O87" s="39">
        <v>9549400</v>
      </c>
      <c r="P87" s="40">
        <v>4.5470444211262676E-3</v>
      </c>
    </row>
    <row r="88" spans="1:16" ht="12.75" customHeight="1">
      <c r="A88" s="28">
        <v>78</v>
      </c>
      <c r="B88" s="29" t="s">
        <v>79</v>
      </c>
      <c r="C88" s="30" t="s">
        <v>260</v>
      </c>
      <c r="D88" s="31">
        <v>44707</v>
      </c>
      <c r="E88" s="37">
        <v>249.4</v>
      </c>
      <c r="F88" s="37">
        <v>255.4</v>
      </c>
      <c r="G88" s="38">
        <v>241</v>
      </c>
      <c r="H88" s="38">
        <v>232.6</v>
      </c>
      <c r="I88" s="38">
        <v>218.2</v>
      </c>
      <c r="J88" s="38">
        <v>263.8</v>
      </c>
      <c r="K88" s="38">
        <v>278.20000000000005</v>
      </c>
      <c r="L88" s="38">
        <v>286.60000000000002</v>
      </c>
      <c r="M88" s="28">
        <v>269.8</v>
      </c>
      <c r="N88" s="28">
        <v>247</v>
      </c>
      <c r="O88" s="39">
        <v>2315400</v>
      </c>
      <c r="P88" s="40">
        <v>-1.1611030478955007E-2</v>
      </c>
    </row>
    <row r="89" spans="1:16" ht="12.75" customHeight="1">
      <c r="A89" s="28">
        <v>79</v>
      </c>
      <c r="B89" s="29" t="s">
        <v>79</v>
      </c>
      <c r="C89" s="30" t="s">
        <v>111</v>
      </c>
      <c r="D89" s="31">
        <v>44707</v>
      </c>
      <c r="E89" s="37">
        <v>568.04999999999995</v>
      </c>
      <c r="F89" s="37">
        <v>568.58333333333337</v>
      </c>
      <c r="G89" s="38">
        <v>556.66666666666674</v>
      </c>
      <c r="H89" s="38">
        <v>545.28333333333342</v>
      </c>
      <c r="I89" s="38">
        <v>533.36666666666679</v>
      </c>
      <c r="J89" s="38">
        <v>579.9666666666667</v>
      </c>
      <c r="K89" s="38">
        <v>591.88333333333344</v>
      </c>
      <c r="L89" s="38">
        <v>603.26666666666665</v>
      </c>
      <c r="M89" s="28">
        <v>580.5</v>
      </c>
      <c r="N89" s="28">
        <v>557.20000000000005</v>
      </c>
      <c r="O89" s="39">
        <v>2907500</v>
      </c>
      <c r="P89" s="40">
        <v>1.2914334911752045E-3</v>
      </c>
    </row>
    <row r="90" spans="1:16" ht="12.75" customHeight="1">
      <c r="A90" s="28">
        <v>80</v>
      </c>
      <c r="B90" s="29" t="s">
        <v>44</v>
      </c>
      <c r="C90" s="30" t="s">
        <v>261</v>
      </c>
      <c r="D90" s="31">
        <v>44707</v>
      </c>
      <c r="E90" s="37">
        <v>1508.45</v>
      </c>
      <c r="F90" s="37">
        <v>1518.2333333333336</v>
      </c>
      <c r="G90" s="38">
        <v>1456.5666666666671</v>
      </c>
      <c r="H90" s="38">
        <v>1404.6833333333334</v>
      </c>
      <c r="I90" s="38">
        <v>1343.0166666666669</v>
      </c>
      <c r="J90" s="38">
        <v>1570.1166666666672</v>
      </c>
      <c r="K90" s="38">
        <v>1631.7833333333338</v>
      </c>
      <c r="L90" s="38">
        <v>1683.6666666666674</v>
      </c>
      <c r="M90" s="28">
        <v>1579.9</v>
      </c>
      <c r="N90" s="28">
        <v>1466.35</v>
      </c>
      <c r="O90" s="39">
        <v>2420125</v>
      </c>
      <c r="P90" s="40">
        <v>1.6966067864271458E-2</v>
      </c>
    </row>
    <row r="91" spans="1:16" ht="12.75" customHeight="1">
      <c r="A91" s="28">
        <v>81</v>
      </c>
      <c r="B91" s="29" t="s">
        <v>70</v>
      </c>
      <c r="C91" s="30" t="s">
        <v>112</v>
      </c>
      <c r="D91" s="31">
        <v>44707</v>
      </c>
      <c r="E91" s="37">
        <v>1234.5</v>
      </c>
      <c r="F91" s="37">
        <v>1232.1499999999999</v>
      </c>
      <c r="G91" s="38">
        <v>1207.8999999999996</v>
      </c>
      <c r="H91" s="38">
        <v>1181.2999999999997</v>
      </c>
      <c r="I91" s="38">
        <v>1157.0499999999995</v>
      </c>
      <c r="J91" s="38">
        <v>1258.7499999999998</v>
      </c>
      <c r="K91" s="38">
        <v>1283.0000000000002</v>
      </c>
      <c r="L91" s="38">
        <v>1309.5999999999999</v>
      </c>
      <c r="M91" s="28">
        <v>1256.4000000000001</v>
      </c>
      <c r="N91" s="28">
        <v>1205.55</v>
      </c>
      <c r="O91" s="39">
        <v>4565000</v>
      </c>
      <c r="P91" s="40">
        <v>1.1074197120708749E-2</v>
      </c>
    </row>
    <row r="92" spans="1:16" ht="12.75" customHeight="1">
      <c r="A92" s="28">
        <v>82</v>
      </c>
      <c r="B92" s="29" t="s">
        <v>86</v>
      </c>
      <c r="C92" s="30" t="s">
        <v>113</v>
      </c>
      <c r="D92" s="31">
        <v>44707</v>
      </c>
      <c r="E92" s="37">
        <v>1054.05</v>
      </c>
      <c r="F92" s="37">
        <v>1060.1833333333332</v>
      </c>
      <c r="G92" s="38">
        <v>1042.4666666666662</v>
      </c>
      <c r="H92" s="38">
        <v>1030.883333333333</v>
      </c>
      <c r="I92" s="38">
        <v>1013.1666666666661</v>
      </c>
      <c r="J92" s="38">
        <v>1071.7666666666664</v>
      </c>
      <c r="K92" s="38">
        <v>1089.4833333333331</v>
      </c>
      <c r="L92" s="38">
        <v>1101.0666666666666</v>
      </c>
      <c r="M92" s="28">
        <v>1077.9000000000001</v>
      </c>
      <c r="N92" s="28">
        <v>1048.5999999999999</v>
      </c>
      <c r="O92" s="39">
        <v>22681400</v>
      </c>
      <c r="P92" s="40">
        <v>6.242042172603335E-3</v>
      </c>
    </row>
    <row r="93" spans="1:16" ht="12.75" customHeight="1">
      <c r="A93" s="28">
        <v>83</v>
      </c>
      <c r="B93" s="29" t="s">
        <v>63</v>
      </c>
      <c r="C93" s="30" t="s">
        <v>114</v>
      </c>
      <c r="D93" s="31">
        <v>44707</v>
      </c>
      <c r="E93" s="37">
        <v>2135.8000000000002</v>
      </c>
      <c r="F93" s="37">
        <v>2152.5833333333335</v>
      </c>
      <c r="G93" s="38">
        <v>2113.4666666666672</v>
      </c>
      <c r="H93" s="38">
        <v>2091.1333333333337</v>
      </c>
      <c r="I93" s="38">
        <v>2052.0166666666673</v>
      </c>
      <c r="J93" s="38">
        <v>2174.916666666667</v>
      </c>
      <c r="K93" s="38">
        <v>2214.0333333333328</v>
      </c>
      <c r="L93" s="38">
        <v>2236.3666666666668</v>
      </c>
      <c r="M93" s="28">
        <v>2191.6999999999998</v>
      </c>
      <c r="N93" s="28">
        <v>2130.25</v>
      </c>
      <c r="O93" s="39">
        <v>22057500</v>
      </c>
      <c r="P93" s="40">
        <v>1.1598470047604633E-2</v>
      </c>
    </row>
    <row r="94" spans="1:16" ht="12.75" customHeight="1">
      <c r="A94" s="28">
        <v>84</v>
      </c>
      <c r="B94" s="29" t="s">
        <v>63</v>
      </c>
      <c r="C94" s="30" t="s">
        <v>115</v>
      </c>
      <c r="D94" s="31">
        <v>44707</v>
      </c>
      <c r="E94" s="37">
        <v>1769.3</v>
      </c>
      <c r="F94" s="37">
        <v>1795.1000000000001</v>
      </c>
      <c r="G94" s="38">
        <v>1728.2000000000003</v>
      </c>
      <c r="H94" s="38">
        <v>1687.1000000000001</v>
      </c>
      <c r="I94" s="38">
        <v>1620.2000000000003</v>
      </c>
      <c r="J94" s="38">
        <v>1836.2000000000003</v>
      </c>
      <c r="K94" s="38">
        <v>1903.1000000000004</v>
      </c>
      <c r="L94" s="38">
        <v>1944.2000000000003</v>
      </c>
      <c r="M94" s="28">
        <v>1862</v>
      </c>
      <c r="N94" s="28">
        <v>1754</v>
      </c>
      <c r="O94" s="39">
        <v>3982400</v>
      </c>
      <c r="P94" s="40">
        <v>4.218570082696535E-2</v>
      </c>
    </row>
    <row r="95" spans="1:16" ht="12.75" customHeight="1">
      <c r="A95" s="28">
        <v>85</v>
      </c>
      <c r="B95" s="29" t="s">
        <v>58</v>
      </c>
      <c r="C95" s="30" t="s">
        <v>116</v>
      </c>
      <c r="D95" s="31">
        <v>44707</v>
      </c>
      <c r="E95" s="37">
        <v>1291.25</v>
      </c>
      <c r="F95" s="37">
        <v>1298.7166666666667</v>
      </c>
      <c r="G95" s="38">
        <v>1279.4333333333334</v>
      </c>
      <c r="H95" s="38">
        <v>1267.6166666666668</v>
      </c>
      <c r="I95" s="38">
        <v>1248.3333333333335</v>
      </c>
      <c r="J95" s="38">
        <v>1310.5333333333333</v>
      </c>
      <c r="K95" s="38">
        <v>1329.8166666666666</v>
      </c>
      <c r="L95" s="38">
        <v>1341.6333333333332</v>
      </c>
      <c r="M95" s="28">
        <v>1318</v>
      </c>
      <c r="N95" s="28">
        <v>1286.9000000000001</v>
      </c>
      <c r="O95" s="39">
        <v>86882400</v>
      </c>
      <c r="P95" s="40">
        <v>-9.7664330579341294E-3</v>
      </c>
    </row>
    <row r="96" spans="1:16" ht="12.75" customHeight="1">
      <c r="A96" s="28">
        <v>86</v>
      </c>
      <c r="B96" s="29" t="s">
        <v>63</v>
      </c>
      <c r="C96" s="30" t="s">
        <v>117</v>
      </c>
      <c r="D96" s="31">
        <v>44707</v>
      </c>
      <c r="E96" s="37">
        <v>551.45000000000005</v>
      </c>
      <c r="F96" s="37">
        <v>555.01666666666677</v>
      </c>
      <c r="G96" s="38">
        <v>544.58333333333348</v>
      </c>
      <c r="H96" s="38">
        <v>537.7166666666667</v>
      </c>
      <c r="I96" s="38">
        <v>527.28333333333342</v>
      </c>
      <c r="J96" s="38">
        <v>561.88333333333355</v>
      </c>
      <c r="K96" s="38">
        <v>572.31666666666672</v>
      </c>
      <c r="L96" s="38">
        <v>579.18333333333362</v>
      </c>
      <c r="M96" s="28">
        <v>565.45000000000005</v>
      </c>
      <c r="N96" s="28">
        <v>548.15</v>
      </c>
      <c r="O96" s="39">
        <v>22530200</v>
      </c>
      <c r="P96" s="40">
        <v>4.7584007848908514E-3</v>
      </c>
    </row>
    <row r="97" spans="1:16" ht="12.75" customHeight="1">
      <c r="A97" s="28">
        <v>87</v>
      </c>
      <c r="B97" s="29" t="s">
        <v>49</v>
      </c>
      <c r="C97" s="30" t="s">
        <v>118</v>
      </c>
      <c r="D97" s="31">
        <v>44707</v>
      </c>
      <c r="E97" s="37">
        <v>2455.15</v>
      </c>
      <c r="F97" s="37">
        <v>2459.7833333333333</v>
      </c>
      <c r="G97" s="38">
        <v>2413.9666666666667</v>
      </c>
      <c r="H97" s="38">
        <v>2372.7833333333333</v>
      </c>
      <c r="I97" s="38">
        <v>2326.9666666666667</v>
      </c>
      <c r="J97" s="38">
        <v>2500.9666666666667</v>
      </c>
      <c r="K97" s="38">
        <v>2546.7833333333333</v>
      </c>
      <c r="L97" s="38">
        <v>2587.9666666666667</v>
      </c>
      <c r="M97" s="28">
        <v>2505.6</v>
      </c>
      <c r="N97" s="28">
        <v>2418.6</v>
      </c>
      <c r="O97" s="39">
        <v>3321600</v>
      </c>
      <c r="P97" s="40">
        <v>-9.3056549749463129E-3</v>
      </c>
    </row>
    <row r="98" spans="1:16" ht="12.75" customHeight="1">
      <c r="A98" s="28">
        <v>88</v>
      </c>
      <c r="B98" s="29" t="s">
        <v>119</v>
      </c>
      <c r="C98" s="30" t="s">
        <v>120</v>
      </c>
      <c r="D98" s="31">
        <v>44707</v>
      </c>
      <c r="E98" s="37">
        <v>388.65</v>
      </c>
      <c r="F98" s="37">
        <v>396.83333333333331</v>
      </c>
      <c r="G98" s="38">
        <v>377.81666666666661</v>
      </c>
      <c r="H98" s="38">
        <v>366.98333333333329</v>
      </c>
      <c r="I98" s="38">
        <v>347.96666666666658</v>
      </c>
      <c r="J98" s="38">
        <v>407.66666666666663</v>
      </c>
      <c r="K98" s="38">
        <v>426.68333333333339</v>
      </c>
      <c r="L98" s="38">
        <v>437.51666666666665</v>
      </c>
      <c r="M98" s="28">
        <v>415.85</v>
      </c>
      <c r="N98" s="28">
        <v>386</v>
      </c>
      <c r="O98" s="39">
        <v>45172575</v>
      </c>
      <c r="P98" s="40">
        <v>4.0098017375807531E-2</v>
      </c>
    </row>
    <row r="99" spans="1:16" ht="12.75" customHeight="1">
      <c r="A99" s="28">
        <v>89</v>
      </c>
      <c r="B99" s="29" t="s">
        <v>119</v>
      </c>
      <c r="C99" s="30" t="s">
        <v>389</v>
      </c>
      <c r="D99" s="31">
        <v>44707</v>
      </c>
      <c r="E99" s="37">
        <v>92.05</v>
      </c>
      <c r="F99" s="37">
        <v>93.166666666666671</v>
      </c>
      <c r="G99" s="38">
        <v>90.333333333333343</v>
      </c>
      <c r="H99" s="38">
        <v>88.616666666666674</v>
      </c>
      <c r="I99" s="38">
        <v>85.783333333333346</v>
      </c>
      <c r="J99" s="38">
        <v>94.88333333333334</v>
      </c>
      <c r="K99" s="38">
        <v>97.716666666666683</v>
      </c>
      <c r="L99" s="38">
        <v>99.433333333333337</v>
      </c>
      <c r="M99" s="28">
        <v>96</v>
      </c>
      <c r="N99" s="28">
        <v>91.45</v>
      </c>
      <c r="O99" s="39">
        <v>14620000</v>
      </c>
      <c r="P99" s="40">
        <v>2.2864019253910951E-2</v>
      </c>
    </row>
    <row r="100" spans="1:16" ht="12.75" customHeight="1">
      <c r="A100" s="28">
        <v>90</v>
      </c>
      <c r="B100" s="29" t="s">
        <v>79</v>
      </c>
      <c r="C100" s="30" t="s">
        <v>121</v>
      </c>
      <c r="D100" s="31">
        <v>44707</v>
      </c>
      <c r="E100" s="37">
        <v>258</v>
      </c>
      <c r="F100" s="37">
        <v>260.75</v>
      </c>
      <c r="G100" s="38">
        <v>253.8</v>
      </c>
      <c r="H100" s="38">
        <v>249.60000000000002</v>
      </c>
      <c r="I100" s="38">
        <v>242.65000000000003</v>
      </c>
      <c r="J100" s="38">
        <v>264.95</v>
      </c>
      <c r="K100" s="38">
        <v>271.90000000000003</v>
      </c>
      <c r="L100" s="38">
        <v>276.09999999999997</v>
      </c>
      <c r="M100" s="28">
        <v>267.7</v>
      </c>
      <c r="N100" s="28">
        <v>256.55</v>
      </c>
      <c r="O100" s="39">
        <v>11623500</v>
      </c>
      <c r="P100" s="40">
        <v>1.9658929417337753E-2</v>
      </c>
    </row>
    <row r="101" spans="1:16" ht="12.75" customHeight="1">
      <c r="A101" s="28">
        <v>91</v>
      </c>
      <c r="B101" s="29" t="s">
        <v>56</v>
      </c>
      <c r="C101" s="30" t="s">
        <v>122</v>
      </c>
      <c r="D101" s="31">
        <v>44707</v>
      </c>
      <c r="E101" s="37">
        <v>2196.1</v>
      </c>
      <c r="F101" s="37">
        <v>2190.9833333333331</v>
      </c>
      <c r="G101" s="38">
        <v>2164.0666666666662</v>
      </c>
      <c r="H101" s="38">
        <v>2132.0333333333328</v>
      </c>
      <c r="I101" s="38">
        <v>2105.1166666666659</v>
      </c>
      <c r="J101" s="38">
        <v>2223.0166666666664</v>
      </c>
      <c r="K101" s="38">
        <v>2249.9333333333334</v>
      </c>
      <c r="L101" s="38">
        <v>2281.9666666666667</v>
      </c>
      <c r="M101" s="28">
        <v>2217.9</v>
      </c>
      <c r="N101" s="28">
        <v>2158.9499999999998</v>
      </c>
      <c r="O101" s="39">
        <v>10683300</v>
      </c>
      <c r="P101" s="40">
        <v>2.9854950007041263E-3</v>
      </c>
    </row>
    <row r="102" spans="1:16" ht="12.75" customHeight="1">
      <c r="A102" s="28">
        <v>92</v>
      </c>
      <c r="B102" s="29" t="s">
        <v>44</v>
      </c>
      <c r="C102" s="30" t="s">
        <v>390</v>
      </c>
      <c r="D102" s="31">
        <v>44707</v>
      </c>
      <c r="E102" s="37">
        <v>34019.85</v>
      </c>
      <c r="F102" s="37">
        <v>34592.933333333327</v>
      </c>
      <c r="G102" s="38">
        <v>33126.816666666651</v>
      </c>
      <c r="H102" s="38">
        <v>32233.783333333326</v>
      </c>
      <c r="I102" s="38">
        <v>30767.66666666665</v>
      </c>
      <c r="J102" s="38">
        <v>35485.966666666653</v>
      </c>
      <c r="K102" s="38">
        <v>36952.083333333336</v>
      </c>
      <c r="L102" s="38">
        <v>37845.116666666654</v>
      </c>
      <c r="M102" s="28">
        <v>36059.050000000003</v>
      </c>
      <c r="N102" s="28">
        <v>33699.9</v>
      </c>
      <c r="O102" s="39">
        <v>10260</v>
      </c>
      <c r="P102" s="40">
        <v>0.3359375</v>
      </c>
    </row>
    <row r="103" spans="1:16" ht="12.75" customHeight="1">
      <c r="A103" s="28">
        <v>93</v>
      </c>
      <c r="B103" s="29" t="s">
        <v>63</v>
      </c>
      <c r="C103" s="30" t="s">
        <v>123</v>
      </c>
      <c r="D103" s="31">
        <v>44707</v>
      </c>
      <c r="E103" s="37">
        <v>117.3</v>
      </c>
      <c r="F103" s="37">
        <v>119.60000000000001</v>
      </c>
      <c r="G103" s="38">
        <v>114.20000000000002</v>
      </c>
      <c r="H103" s="38">
        <v>111.10000000000001</v>
      </c>
      <c r="I103" s="38">
        <v>105.70000000000002</v>
      </c>
      <c r="J103" s="38">
        <v>122.70000000000002</v>
      </c>
      <c r="K103" s="38">
        <v>128.10000000000002</v>
      </c>
      <c r="L103" s="38">
        <v>131.20000000000002</v>
      </c>
      <c r="M103" s="28">
        <v>125</v>
      </c>
      <c r="N103" s="28">
        <v>116.5</v>
      </c>
      <c r="O103" s="39">
        <v>41450900</v>
      </c>
      <c r="P103" s="40">
        <v>-2.8845815927519967E-2</v>
      </c>
    </row>
    <row r="104" spans="1:16" ht="12.75" customHeight="1">
      <c r="A104" s="28">
        <v>94</v>
      </c>
      <c r="B104" s="29" t="s">
        <v>58</v>
      </c>
      <c r="C104" s="30" t="s">
        <v>124</v>
      </c>
      <c r="D104" s="31">
        <v>44707</v>
      </c>
      <c r="E104" s="37">
        <v>678.85</v>
      </c>
      <c r="F104" s="37">
        <v>686.68333333333339</v>
      </c>
      <c r="G104" s="38">
        <v>668.41666666666674</v>
      </c>
      <c r="H104" s="38">
        <v>657.98333333333335</v>
      </c>
      <c r="I104" s="38">
        <v>639.7166666666667</v>
      </c>
      <c r="J104" s="38">
        <v>697.11666666666679</v>
      </c>
      <c r="K104" s="38">
        <v>715.38333333333344</v>
      </c>
      <c r="L104" s="38">
        <v>725.81666666666683</v>
      </c>
      <c r="M104" s="28">
        <v>704.95</v>
      </c>
      <c r="N104" s="28">
        <v>676.25</v>
      </c>
      <c r="O104" s="39">
        <v>117570750</v>
      </c>
      <c r="P104" s="40">
        <v>2.6736086681207346E-3</v>
      </c>
    </row>
    <row r="105" spans="1:16" ht="12.75" customHeight="1">
      <c r="A105" s="28">
        <v>95</v>
      </c>
      <c r="B105" s="29" t="s">
        <v>63</v>
      </c>
      <c r="C105" s="30" t="s">
        <v>125</v>
      </c>
      <c r="D105" s="31">
        <v>44707</v>
      </c>
      <c r="E105" s="37">
        <v>1281.2</v>
      </c>
      <c r="F105" s="37">
        <v>1280.8999999999999</v>
      </c>
      <c r="G105" s="38">
        <v>1250.7999999999997</v>
      </c>
      <c r="H105" s="38">
        <v>1220.3999999999999</v>
      </c>
      <c r="I105" s="38">
        <v>1190.2999999999997</v>
      </c>
      <c r="J105" s="38">
        <v>1311.2999999999997</v>
      </c>
      <c r="K105" s="38">
        <v>1341.3999999999996</v>
      </c>
      <c r="L105" s="38">
        <v>1371.7999999999997</v>
      </c>
      <c r="M105" s="28">
        <v>1311</v>
      </c>
      <c r="N105" s="28">
        <v>1250.5</v>
      </c>
      <c r="O105" s="39">
        <v>3130125</v>
      </c>
      <c r="P105" s="40">
        <v>1.4323095992287564E-2</v>
      </c>
    </row>
    <row r="106" spans="1:16" ht="12.75" customHeight="1">
      <c r="A106" s="28">
        <v>96</v>
      </c>
      <c r="B106" s="29" t="s">
        <v>63</v>
      </c>
      <c r="C106" s="30" t="s">
        <v>126</v>
      </c>
      <c r="D106" s="31">
        <v>44707</v>
      </c>
      <c r="E106" s="37">
        <v>489.85</v>
      </c>
      <c r="F106" s="37">
        <v>493.68333333333334</v>
      </c>
      <c r="G106" s="38">
        <v>480.7166666666667</v>
      </c>
      <c r="H106" s="38">
        <v>471.58333333333337</v>
      </c>
      <c r="I106" s="38">
        <v>458.61666666666673</v>
      </c>
      <c r="J106" s="38">
        <v>502.81666666666666</v>
      </c>
      <c r="K106" s="38">
        <v>515.7833333333333</v>
      </c>
      <c r="L106" s="38">
        <v>524.91666666666663</v>
      </c>
      <c r="M106" s="28">
        <v>506.65</v>
      </c>
      <c r="N106" s="28">
        <v>484.55</v>
      </c>
      <c r="O106" s="39">
        <v>5798250</v>
      </c>
      <c r="P106" s="40">
        <v>-1.8285714285714287E-2</v>
      </c>
    </row>
    <row r="107" spans="1:16" ht="12.75" customHeight="1">
      <c r="A107" s="28">
        <v>97</v>
      </c>
      <c r="B107" s="29" t="s">
        <v>74</v>
      </c>
      <c r="C107" s="30" t="s">
        <v>127</v>
      </c>
      <c r="D107" s="31">
        <v>44707</v>
      </c>
      <c r="E107" s="37">
        <v>8.35</v>
      </c>
      <c r="F107" s="37">
        <v>8.4</v>
      </c>
      <c r="G107" s="38">
        <v>8.2000000000000011</v>
      </c>
      <c r="H107" s="38">
        <v>8.0500000000000007</v>
      </c>
      <c r="I107" s="38">
        <v>7.8500000000000014</v>
      </c>
      <c r="J107" s="38">
        <v>8.5500000000000007</v>
      </c>
      <c r="K107" s="38">
        <v>8.75</v>
      </c>
      <c r="L107" s="38">
        <v>8.9</v>
      </c>
      <c r="M107" s="28">
        <v>8.6</v>
      </c>
      <c r="N107" s="28">
        <v>8.25</v>
      </c>
      <c r="O107" s="39">
        <v>724500000</v>
      </c>
      <c r="P107" s="40">
        <v>-1.6440178656276727E-2</v>
      </c>
    </row>
    <row r="108" spans="1:16" ht="12.75" customHeight="1">
      <c r="A108" s="28">
        <v>98</v>
      </c>
      <c r="B108" s="29" t="s">
        <v>63</v>
      </c>
      <c r="C108" s="30" t="s">
        <v>394</v>
      </c>
      <c r="D108" s="31">
        <v>44707</v>
      </c>
      <c r="E108" s="37">
        <v>49.7</v>
      </c>
      <c r="F108" s="37">
        <v>50.15</v>
      </c>
      <c r="G108" s="38">
        <v>49</v>
      </c>
      <c r="H108" s="38">
        <v>48.300000000000004</v>
      </c>
      <c r="I108" s="38">
        <v>47.150000000000006</v>
      </c>
      <c r="J108" s="38">
        <v>50.849999999999994</v>
      </c>
      <c r="K108" s="38">
        <v>51.999999999999986</v>
      </c>
      <c r="L108" s="38">
        <v>52.699999999999989</v>
      </c>
      <c r="M108" s="28">
        <v>51.3</v>
      </c>
      <c r="N108" s="28">
        <v>49.45</v>
      </c>
      <c r="O108" s="39">
        <v>103500000</v>
      </c>
      <c r="P108" s="40">
        <v>-6.4317941825861574E-3</v>
      </c>
    </row>
    <row r="109" spans="1:16" ht="12.75" customHeight="1">
      <c r="A109" s="28">
        <v>99</v>
      </c>
      <c r="B109" s="29" t="s">
        <v>58</v>
      </c>
      <c r="C109" s="30" t="s">
        <v>128</v>
      </c>
      <c r="D109" s="31">
        <v>44707</v>
      </c>
      <c r="E109" s="37">
        <v>34.6</v>
      </c>
      <c r="F109" s="37">
        <v>34.949999999999996</v>
      </c>
      <c r="G109" s="38">
        <v>34.04999999999999</v>
      </c>
      <c r="H109" s="38">
        <v>33.499999999999993</v>
      </c>
      <c r="I109" s="38">
        <v>32.599999999999987</v>
      </c>
      <c r="J109" s="38">
        <v>35.499999999999993</v>
      </c>
      <c r="K109" s="38">
        <v>36.4</v>
      </c>
      <c r="L109" s="38">
        <v>36.949999999999996</v>
      </c>
      <c r="M109" s="28">
        <v>35.85</v>
      </c>
      <c r="N109" s="28">
        <v>34.4</v>
      </c>
      <c r="O109" s="39">
        <v>242598000</v>
      </c>
      <c r="P109" s="40">
        <v>-6.5138175983645427E-3</v>
      </c>
    </row>
    <row r="110" spans="1:16" ht="12.75" customHeight="1">
      <c r="A110" s="28">
        <v>100</v>
      </c>
      <c r="B110" s="29" t="s">
        <v>44</v>
      </c>
      <c r="C110" s="30" t="s">
        <v>405</v>
      </c>
      <c r="D110" s="31">
        <v>44707</v>
      </c>
      <c r="E110" s="37">
        <v>186.65</v>
      </c>
      <c r="F110" s="37">
        <v>188.51666666666665</v>
      </c>
      <c r="G110" s="38">
        <v>184.1333333333333</v>
      </c>
      <c r="H110" s="38">
        <v>181.61666666666665</v>
      </c>
      <c r="I110" s="38">
        <v>177.23333333333329</v>
      </c>
      <c r="J110" s="38">
        <v>191.0333333333333</v>
      </c>
      <c r="K110" s="38">
        <v>195.41666666666663</v>
      </c>
      <c r="L110" s="38">
        <v>197.93333333333331</v>
      </c>
      <c r="M110" s="28">
        <v>192.9</v>
      </c>
      <c r="N110" s="28">
        <v>186</v>
      </c>
      <c r="O110" s="39">
        <v>47898750</v>
      </c>
      <c r="P110" s="40">
        <v>-3.1981811292156118E-2</v>
      </c>
    </row>
    <row r="111" spans="1:16" ht="12.75" customHeight="1">
      <c r="A111" s="28">
        <v>101</v>
      </c>
      <c r="B111" s="29" t="s">
        <v>79</v>
      </c>
      <c r="C111" s="30" t="s">
        <v>129</v>
      </c>
      <c r="D111" s="31">
        <v>44707</v>
      </c>
      <c r="E111" s="37">
        <v>372.7</v>
      </c>
      <c r="F111" s="37">
        <v>369.33333333333331</v>
      </c>
      <c r="G111" s="38">
        <v>358.46666666666664</v>
      </c>
      <c r="H111" s="38">
        <v>344.23333333333335</v>
      </c>
      <c r="I111" s="38">
        <v>333.36666666666667</v>
      </c>
      <c r="J111" s="38">
        <v>383.56666666666661</v>
      </c>
      <c r="K111" s="38">
        <v>394.43333333333328</v>
      </c>
      <c r="L111" s="38">
        <v>408.66666666666657</v>
      </c>
      <c r="M111" s="28">
        <v>380.2</v>
      </c>
      <c r="N111" s="28">
        <v>355.1</v>
      </c>
      <c r="O111" s="39">
        <v>13822875</v>
      </c>
      <c r="P111" s="40">
        <v>-0.17422375554460326</v>
      </c>
    </row>
    <row r="112" spans="1:16" ht="12.75" customHeight="1">
      <c r="A112" s="28">
        <v>102</v>
      </c>
      <c r="B112" s="29" t="s">
        <v>105</v>
      </c>
      <c r="C112" s="30" t="s">
        <v>130</v>
      </c>
      <c r="D112" s="31">
        <v>44707</v>
      </c>
      <c r="E112" s="37">
        <v>218.85</v>
      </c>
      <c r="F112" s="37">
        <v>219.08333333333334</v>
      </c>
      <c r="G112" s="38">
        <v>211.7166666666667</v>
      </c>
      <c r="H112" s="38">
        <v>204.58333333333334</v>
      </c>
      <c r="I112" s="38">
        <v>197.2166666666667</v>
      </c>
      <c r="J112" s="38">
        <v>226.2166666666667</v>
      </c>
      <c r="K112" s="38">
        <v>233.58333333333331</v>
      </c>
      <c r="L112" s="38">
        <v>240.7166666666667</v>
      </c>
      <c r="M112" s="28">
        <v>226.45</v>
      </c>
      <c r="N112" s="28">
        <v>211.95</v>
      </c>
      <c r="O112" s="39">
        <v>26368232</v>
      </c>
      <c r="P112" s="40">
        <v>6.7567567567567571E-3</v>
      </c>
    </row>
    <row r="113" spans="1:16" ht="12.75" customHeight="1">
      <c r="A113" s="28">
        <v>103</v>
      </c>
      <c r="B113" s="29" t="s">
        <v>42</v>
      </c>
      <c r="C113" s="30" t="s">
        <v>402</v>
      </c>
      <c r="D113" s="31">
        <v>44707</v>
      </c>
      <c r="E113" s="37">
        <v>168.35</v>
      </c>
      <c r="F113" s="37">
        <v>170.86666666666665</v>
      </c>
      <c r="G113" s="38">
        <v>165.0333333333333</v>
      </c>
      <c r="H113" s="38">
        <v>161.71666666666667</v>
      </c>
      <c r="I113" s="38">
        <v>155.88333333333333</v>
      </c>
      <c r="J113" s="38">
        <v>174.18333333333328</v>
      </c>
      <c r="K113" s="38">
        <v>180.01666666666659</v>
      </c>
      <c r="L113" s="38">
        <v>183.33333333333326</v>
      </c>
      <c r="M113" s="28">
        <v>176.7</v>
      </c>
      <c r="N113" s="28">
        <v>167.55</v>
      </c>
      <c r="O113" s="39">
        <v>14099800</v>
      </c>
      <c r="P113" s="40">
        <v>-3.0756612671724421E-3</v>
      </c>
    </row>
    <row r="114" spans="1:16" ht="12.75" customHeight="1">
      <c r="A114" s="28">
        <v>104</v>
      </c>
      <c r="B114" s="29" t="s">
        <v>44</v>
      </c>
      <c r="C114" s="30" t="s">
        <v>264</v>
      </c>
      <c r="D114" s="31">
        <v>44707</v>
      </c>
      <c r="E114" s="37">
        <v>4041.25</v>
      </c>
      <c r="F114" s="37">
        <v>4112.0999999999995</v>
      </c>
      <c r="G114" s="38">
        <v>3939.2999999999993</v>
      </c>
      <c r="H114" s="38">
        <v>3837.35</v>
      </c>
      <c r="I114" s="38">
        <v>3664.5499999999997</v>
      </c>
      <c r="J114" s="38">
        <v>4214.0499999999993</v>
      </c>
      <c r="K114" s="38">
        <v>4386.8500000000004</v>
      </c>
      <c r="L114" s="38">
        <v>4488.7999999999984</v>
      </c>
      <c r="M114" s="28">
        <v>4284.8999999999996</v>
      </c>
      <c r="N114" s="28">
        <v>4010.15</v>
      </c>
      <c r="O114" s="39">
        <v>363975</v>
      </c>
      <c r="P114" s="40">
        <v>-1.9595959595959597E-2</v>
      </c>
    </row>
    <row r="115" spans="1:16" ht="12.75" customHeight="1">
      <c r="A115" s="28">
        <v>105</v>
      </c>
      <c r="B115" s="29" t="s">
        <v>44</v>
      </c>
      <c r="C115" s="30" t="s">
        <v>131</v>
      </c>
      <c r="D115" s="31">
        <v>44707</v>
      </c>
      <c r="E115" s="37">
        <v>1628.7</v>
      </c>
      <c r="F115" s="37">
        <v>1647.55</v>
      </c>
      <c r="G115" s="38">
        <v>1601.1</v>
      </c>
      <c r="H115" s="38">
        <v>1573.5</v>
      </c>
      <c r="I115" s="38">
        <v>1527.05</v>
      </c>
      <c r="J115" s="38">
        <v>1675.1499999999999</v>
      </c>
      <c r="K115" s="38">
        <v>1721.6000000000001</v>
      </c>
      <c r="L115" s="38">
        <v>1749.1999999999998</v>
      </c>
      <c r="M115" s="28">
        <v>1694</v>
      </c>
      <c r="N115" s="28">
        <v>1619.95</v>
      </c>
      <c r="O115" s="39">
        <v>2474000</v>
      </c>
      <c r="P115" s="40">
        <v>-1.2769353551476457E-2</v>
      </c>
    </row>
    <row r="116" spans="1:16" ht="12.75" customHeight="1">
      <c r="A116" s="28">
        <v>106</v>
      </c>
      <c r="B116" s="29" t="s">
        <v>58</v>
      </c>
      <c r="C116" s="30" t="s">
        <v>132</v>
      </c>
      <c r="D116" s="31">
        <v>44707</v>
      </c>
      <c r="E116" s="37">
        <v>871.35</v>
      </c>
      <c r="F116" s="37">
        <v>878.0333333333333</v>
      </c>
      <c r="G116" s="38">
        <v>861.71666666666658</v>
      </c>
      <c r="H116" s="38">
        <v>852.08333333333326</v>
      </c>
      <c r="I116" s="38">
        <v>835.76666666666654</v>
      </c>
      <c r="J116" s="38">
        <v>887.66666666666663</v>
      </c>
      <c r="K116" s="38">
        <v>903.98333333333323</v>
      </c>
      <c r="L116" s="38">
        <v>913.61666666666667</v>
      </c>
      <c r="M116" s="28">
        <v>894.35</v>
      </c>
      <c r="N116" s="28">
        <v>868.4</v>
      </c>
      <c r="O116" s="39">
        <v>27197100</v>
      </c>
      <c r="P116" s="40">
        <v>9.2742870391838625E-4</v>
      </c>
    </row>
    <row r="117" spans="1:16" ht="12.75" customHeight="1">
      <c r="A117" s="28">
        <v>107</v>
      </c>
      <c r="B117" s="29" t="s">
        <v>74</v>
      </c>
      <c r="C117" s="30" t="s">
        <v>133</v>
      </c>
      <c r="D117" s="31">
        <v>44707</v>
      </c>
      <c r="E117" s="37">
        <v>183.05</v>
      </c>
      <c r="F117" s="37">
        <v>188.85</v>
      </c>
      <c r="G117" s="38">
        <v>175.89999999999998</v>
      </c>
      <c r="H117" s="38">
        <v>168.74999999999997</v>
      </c>
      <c r="I117" s="38">
        <v>155.79999999999995</v>
      </c>
      <c r="J117" s="38">
        <v>196</v>
      </c>
      <c r="K117" s="38">
        <v>208.95</v>
      </c>
      <c r="L117" s="38">
        <v>216.10000000000002</v>
      </c>
      <c r="M117" s="28">
        <v>201.8</v>
      </c>
      <c r="N117" s="28">
        <v>181.7</v>
      </c>
      <c r="O117" s="39">
        <v>17460800</v>
      </c>
      <c r="P117" s="40">
        <v>0.1406621547466618</v>
      </c>
    </row>
    <row r="118" spans="1:16" ht="12.75" customHeight="1">
      <c r="A118" s="28">
        <v>108</v>
      </c>
      <c r="B118" s="29" t="s">
        <v>86</v>
      </c>
      <c r="C118" s="30" t="s">
        <v>134</v>
      </c>
      <c r="D118" s="31">
        <v>44707</v>
      </c>
      <c r="E118" s="37">
        <v>1507.3</v>
      </c>
      <c r="F118" s="37">
        <v>1514.0833333333333</v>
      </c>
      <c r="G118" s="38">
        <v>1495.2166666666665</v>
      </c>
      <c r="H118" s="38">
        <v>1483.1333333333332</v>
      </c>
      <c r="I118" s="38">
        <v>1464.2666666666664</v>
      </c>
      <c r="J118" s="38">
        <v>1526.1666666666665</v>
      </c>
      <c r="K118" s="38">
        <v>1545.0333333333333</v>
      </c>
      <c r="L118" s="38">
        <v>1557.1166666666666</v>
      </c>
      <c r="M118" s="28">
        <v>1532.95</v>
      </c>
      <c r="N118" s="28">
        <v>1502</v>
      </c>
      <c r="O118" s="39">
        <v>43169100</v>
      </c>
      <c r="P118" s="40">
        <v>8.3882270497547297E-3</v>
      </c>
    </row>
    <row r="119" spans="1:16" ht="12.75" customHeight="1">
      <c r="A119" s="28">
        <v>109</v>
      </c>
      <c r="B119" s="29" t="s">
        <v>86</v>
      </c>
      <c r="C119" s="30" t="s">
        <v>412</v>
      </c>
      <c r="D119" s="31">
        <v>44707</v>
      </c>
      <c r="E119" s="37">
        <v>570.04999999999995</v>
      </c>
      <c r="F119" s="37">
        <v>577.44999999999993</v>
      </c>
      <c r="G119" s="38">
        <v>554.89999999999986</v>
      </c>
      <c r="H119" s="38">
        <v>539.74999999999989</v>
      </c>
      <c r="I119" s="38">
        <v>517.19999999999982</v>
      </c>
      <c r="J119" s="38">
        <v>592.59999999999991</v>
      </c>
      <c r="K119" s="38">
        <v>615.14999999999986</v>
      </c>
      <c r="L119" s="38">
        <v>630.29999999999995</v>
      </c>
      <c r="M119" s="28">
        <v>600</v>
      </c>
      <c r="N119" s="28">
        <v>562.29999999999995</v>
      </c>
      <c r="O119" s="39">
        <v>1398750</v>
      </c>
      <c r="P119" s="40">
        <v>-0.11569464201043149</v>
      </c>
    </row>
    <row r="120" spans="1:16" ht="12.75" customHeight="1">
      <c r="A120" s="28">
        <v>110</v>
      </c>
      <c r="B120" s="29" t="s">
        <v>79</v>
      </c>
      <c r="C120" s="30" t="s">
        <v>135</v>
      </c>
      <c r="D120" s="31">
        <v>44707</v>
      </c>
      <c r="E120" s="37">
        <v>121.45</v>
      </c>
      <c r="F120" s="37">
        <v>122.5</v>
      </c>
      <c r="G120" s="38">
        <v>119.9</v>
      </c>
      <c r="H120" s="38">
        <v>118.35000000000001</v>
      </c>
      <c r="I120" s="38">
        <v>115.75000000000001</v>
      </c>
      <c r="J120" s="38">
        <v>124.05</v>
      </c>
      <c r="K120" s="38">
        <v>126.64999999999999</v>
      </c>
      <c r="L120" s="38">
        <v>128.19999999999999</v>
      </c>
      <c r="M120" s="28">
        <v>125.1</v>
      </c>
      <c r="N120" s="28">
        <v>120.95</v>
      </c>
      <c r="O120" s="39">
        <v>53131000</v>
      </c>
      <c r="P120" s="40">
        <v>-1.6602502406159771E-2</v>
      </c>
    </row>
    <row r="121" spans="1:16" ht="12.75" customHeight="1">
      <c r="A121" s="28">
        <v>111</v>
      </c>
      <c r="B121" s="29" t="s">
        <v>47</v>
      </c>
      <c r="C121" s="30" t="s">
        <v>265</v>
      </c>
      <c r="D121" s="31">
        <v>44707</v>
      </c>
      <c r="E121" s="37">
        <v>966.25</v>
      </c>
      <c r="F121" s="37">
        <v>968.83333333333337</v>
      </c>
      <c r="G121" s="38">
        <v>957.66666666666674</v>
      </c>
      <c r="H121" s="38">
        <v>949.08333333333337</v>
      </c>
      <c r="I121" s="38">
        <v>937.91666666666674</v>
      </c>
      <c r="J121" s="38">
        <v>977.41666666666674</v>
      </c>
      <c r="K121" s="38">
        <v>988.58333333333348</v>
      </c>
      <c r="L121" s="38">
        <v>997.16666666666674</v>
      </c>
      <c r="M121" s="28">
        <v>980</v>
      </c>
      <c r="N121" s="28">
        <v>960.25</v>
      </c>
      <c r="O121" s="39">
        <v>730250</v>
      </c>
      <c r="P121" s="40">
        <v>-4.417539267015707E-2</v>
      </c>
    </row>
    <row r="122" spans="1:16" ht="12.75" customHeight="1">
      <c r="A122" s="28">
        <v>112</v>
      </c>
      <c r="B122" s="29" t="s">
        <v>44</v>
      </c>
      <c r="C122" s="30" t="s">
        <v>136</v>
      </c>
      <c r="D122" s="31">
        <v>44707</v>
      </c>
      <c r="E122" s="37">
        <v>634.54999999999995</v>
      </c>
      <c r="F122" s="37">
        <v>633.84999999999991</v>
      </c>
      <c r="G122" s="38">
        <v>615.79999999999984</v>
      </c>
      <c r="H122" s="38">
        <v>597.04999999999995</v>
      </c>
      <c r="I122" s="38">
        <v>578.99999999999989</v>
      </c>
      <c r="J122" s="38">
        <v>652.5999999999998</v>
      </c>
      <c r="K122" s="38">
        <v>670.65</v>
      </c>
      <c r="L122" s="38">
        <v>689.39999999999975</v>
      </c>
      <c r="M122" s="28">
        <v>651.9</v>
      </c>
      <c r="N122" s="28">
        <v>615.1</v>
      </c>
      <c r="O122" s="39">
        <v>14959875</v>
      </c>
      <c r="P122" s="40">
        <v>-2.7585030144465932E-2</v>
      </c>
    </row>
    <row r="123" spans="1:16" ht="12.75" customHeight="1">
      <c r="A123" s="28">
        <v>113</v>
      </c>
      <c r="B123" s="29" t="s">
        <v>56</v>
      </c>
      <c r="C123" s="30" t="s">
        <v>137</v>
      </c>
      <c r="D123" s="31">
        <v>44707</v>
      </c>
      <c r="E123" s="37">
        <v>254.55</v>
      </c>
      <c r="F123" s="37">
        <v>254.56666666666669</v>
      </c>
      <c r="G123" s="38">
        <v>251.78333333333336</v>
      </c>
      <c r="H123" s="38">
        <v>249.01666666666668</v>
      </c>
      <c r="I123" s="38">
        <v>246.23333333333335</v>
      </c>
      <c r="J123" s="38">
        <v>257.33333333333337</v>
      </c>
      <c r="K123" s="38">
        <v>260.11666666666673</v>
      </c>
      <c r="L123" s="38">
        <v>262.88333333333338</v>
      </c>
      <c r="M123" s="28">
        <v>257.35000000000002</v>
      </c>
      <c r="N123" s="28">
        <v>251.8</v>
      </c>
      <c r="O123" s="39">
        <v>112889600</v>
      </c>
      <c r="P123" s="40">
        <v>1.2252159191988752E-2</v>
      </c>
    </row>
    <row r="124" spans="1:16" ht="12.75" customHeight="1">
      <c r="A124" s="28">
        <v>114</v>
      </c>
      <c r="B124" s="29" t="s">
        <v>119</v>
      </c>
      <c r="C124" s="30" t="s">
        <v>138</v>
      </c>
      <c r="D124" s="31">
        <v>44707</v>
      </c>
      <c r="E124" s="37">
        <v>454.05</v>
      </c>
      <c r="F124" s="37">
        <v>462.63333333333338</v>
      </c>
      <c r="G124" s="38">
        <v>443.41666666666674</v>
      </c>
      <c r="H124" s="38">
        <v>432.78333333333336</v>
      </c>
      <c r="I124" s="38">
        <v>413.56666666666672</v>
      </c>
      <c r="J124" s="38">
        <v>473.26666666666677</v>
      </c>
      <c r="K124" s="38">
        <v>492.48333333333335</v>
      </c>
      <c r="L124" s="38">
        <v>503.11666666666679</v>
      </c>
      <c r="M124" s="28">
        <v>481.85</v>
      </c>
      <c r="N124" s="28">
        <v>452</v>
      </c>
      <c r="O124" s="39">
        <v>29071250</v>
      </c>
      <c r="P124" s="40">
        <v>-2.584401440898048E-2</v>
      </c>
    </row>
    <row r="125" spans="1:16" ht="12.75" customHeight="1">
      <c r="A125" s="28">
        <v>115</v>
      </c>
      <c r="B125" s="29" t="s">
        <v>42</v>
      </c>
      <c r="C125" s="30" t="s">
        <v>414</v>
      </c>
      <c r="D125" s="31">
        <v>44707</v>
      </c>
      <c r="E125" s="37">
        <v>2294.1999999999998</v>
      </c>
      <c r="F125" s="37">
        <v>2311.1</v>
      </c>
      <c r="G125" s="38">
        <v>2242.6</v>
      </c>
      <c r="H125" s="38">
        <v>2191</v>
      </c>
      <c r="I125" s="38">
        <v>2122.5</v>
      </c>
      <c r="J125" s="38">
        <v>2362.6999999999998</v>
      </c>
      <c r="K125" s="38">
        <v>2431.1999999999998</v>
      </c>
      <c r="L125" s="38">
        <v>2482.7999999999997</v>
      </c>
      <c r="M125" s="28">
        <v>2379.6</v>
      </c>
      <c r="N125" s="28">
        <v>2259.5</v>
      </c>
      <c r="O125" s="39">
        <v>261800</v>
      </c>
      <c r="P125" s="40">
        <v>-3.4215622982569402E-2</v>
      </c>
    </row>
    <row r="126" spans="1:16" ht="12.75" customHeight="1">
      <c r="A126" s="28">
        <v>116</v>
      </c>
      <c r="B126" s="29" t="s">
        <v>119</v>
      </c>
      <c r="C126" s="30" t="s">
        <v>139</v>
      </c>
      <c r="D126" s="31">
        <v>44707</v>
      </c>
      <c r="E126" s="37">
        <v>601.85</v>
      </c>
      <c r="F126" s="37">
        <v>612.11666666666667</v>
      </c>
      <c r="G126" s="38">
        <v>586.63333333333333</v>
      </c>
      <c r="H126" s="38">
        <v>571.41666666666663</v>
      </c>
      <c r="I126" s="38">
        <v>545.93333333333328</v>
      </c>
      <c r="J126" s="38">
        <v>627.33333333333337</v>
      </c>
      <c r="K126" s="38">
        <v>652.81666666666672</v>
      </c>
      <c r="L126" s="38">
        <v>668.03333333333342</v>
      </c>
      <c r="M126" s="28">
        <v>637.6</v>
      </c>
      <c r="N126" s="28">
        <v>596.9</v>
      </c>
      <c r="O126" s="39">
        <v>30511350</v>
      </c>
      <c r="P126" s="40">
        <v>5.6615240766713419E-2</v>
      </c>
    </row>
    <row r="127" spans="1:16" ht="12.75" customHeight="1">
      <c r="A127" s="28">
        <v>117</v>
      </c>
      <c r="B127" s="29" t="s">
        <v>44</v>
      </c>
      <c r="C127" s="30" t="s">
        <v>140</v>
      </c>
      <c r="D127" s="31">
        <v>44707</v>
      </c>
      <c r="E127" s="37">
        <v>475</v>
      </c>
      <c r="F127" s="37">
        <v>479.63333333333338</v>
      </c>
      <c r="G127" s="38">
        <v>468.46666666666675</v>
      </c>
      <c r="H127" s="38">
        <v>461.93333333333339</v>
      </c>
      <c r="I127" s="38">
        <v>450.76666666666677</v>
      </c>
      <c r="J127" s="38">
        <v>486.16666666666674</v>
      </c>
      <c r="K127" s="38">
        <v>497.33333333333337</v>
      </c>
      <c r="L127" s="38">
        <v>503.86666666666673</v>
      </c>
      <c r="M127" s="28">
        <v>490.8</v>
      </c>
      <c r="N127" s="28">
        <v>473.1</v>
      </c>
      <c r="O127" s="39">
        <v>11056875</v>
      </c>
      <c r="P127" s="40">
        <v>3.8016341352700863E-3</v>
      </c>
    </row>
    <row r="128" spans="1:16" ht="12.75" customHeight="1">
      <c r="A128" s="28">
        <v>118</v>
      </c>
      <c r="B128" s="29" t="s">
        <v>58</v>
      </c>
      <c r="C128" s="30" t="s">
        <v>141</v>
      </c>
      <c r="D128" s="31">
        <v>44707</v>
      </c>
      <c r="E128" s="37">
        <v>1778.2</v>
      </c>
      <c r="F128" s="37">
        <v>1775.6666666666667</v>
      </c>
      <c r="G128" s="38">
        <v>1757.6833333333334</v>
      </c>
      <c r="H128" s="38">
        <v>1737.1666666666667</v>
      </c>
      <c r="I128" s="38">
        <v>1719.1833333333334</v>
      </c>
      <c r="J128" s="38">
        <v>1796.1833333333334</v>
      </c>
      <c r="K128" s="38">
        <v>1814.1666666666665</v>
      </c>
      <c r="L128" s="38">
        <v>1834.6833333333334</v>
      </c>
      <c r="M128" s="28">
        <v>1793.65</v>
      </c>
      <c r="N128" s="28">
        <v>1755.15</v>
      </c>
      <c r="O128" s="39">
        <v>14824000</v>
      </c>
      <c r="P128" s="40">
        <v>2.3983200707338639E-2</v>
      </c>
    </row>
    <row r="129" spans="1:16" ht="12.75" customHeight="1">
      <c r="A129" s="28">
        <v>119</v>
      </c>
      <c r="B129" s="29" t="s">
        <v>63</v>
      </c>
      <c r="C129" s="30" t="s">
        <v>142</v>
      </c>
      <c r="D129" s="31">
        <v>44707</v>
      </c>
      <c r="E129" s="37">
        <v>75.150000000000006</v>
      </c>
      <c r="F129" s="37">
        <v>76.13333333333334</v>
      </c>
      <c r="G129" s="38">
        <v>73.916666666666686</v>
      </c>
      <c r="H129" s="38">
        <v>72.683333333333351</v>
      </c>
      <c r="I129" s="38">
        <v>70.466666666666697</v>
      </c>
      <c r="J129" s="38">
        <v>77.366666666666674</v>
      </c>
      <c r="K129" s="38">
        <v>79.583333333333343</v>
      </c>
      <c r="L129" s="38">
        <v>80.816666666666663</v>
      </c>
      <c r="M129" s="28">
        <v>78.349999999999994</v>
      </c>
      <c r="N129" s="28">
        <v>74.900000000000006</v>
      </c>
      <c r="O129" s="39">
        <v>57211764</v>
      </c>
      <c r="P129" s="40">
        <v>-8.0457991644747023E-3</v>
      </c>
    </row>
    <row r="130" spans="1:16" ht="12.75" customHeight="1">
      <c r="A130" s="28">
        <v>120</v>
      </c>
      <c r="B130" s="29" t="s">
        <v>44</v>
      </c>
      <c r="C130" s="30" t="s">
        <v>143</v>
      </c>
      <c r="D130" s="31">
        <v>44707</v>
      </c>
      <c r="E130" s="37">
        <v>2234.35</v>
      </c>
      <c r="F130" s="37">
        <v>2256.1333333333332</v>
      </c>
      <c r="G130" s="38">
        <v>2200.3166666666666</v>
      </c>
      <c r="H130" s="38">
        <v>2166.2833333333333</v>
      </c>
      <c r="I130" s="38">
        <v>2110.4666666666667</v>
      </c>
      <c r="J130" s="38">
        <v>2290.1666666666665</v>
      </c>
      <c r="K130" s="38">
        <v>2345.9833333333331</v>
      </c>
      <c r="L130" s="38">
        <v>2380.0166666666664</v>
      </c>
      <c r="M130" s="28">
        <v>2311.9499999999998</v>
      </c>
      <c r="N130" s="28">
        <v>2222.1</v>
      </c>
      <c r="O130" s="39">
        <v>861375</v>
      </c>
      <c r="P130" s="40">
        <v>1.085521490391668E-2</v>
      </c>
    </row>
    <row r="131" spans="1:16" ht="12.75" customHeight="1">
      <c r="A131" s="28">
        <v>121</v>
      </c>
      <c r="B131" s="29" t="s">
        <v>47</v>
      </c>
      <c r="C131" s="30" t="s">
        <v>267</v>
      </c>
      <c r="D131" s="31">
        <v>44707</v>
      </c>
      <c r="E131" s="37">
        <v>538.15</v>
      </c>
      <c r="F131" s="37">
        <v>541.08333333333337</v>
      </c>
      <c r="G131" s="38">
        <v>529.66666666666674</v>
      </c>
      <c r="H131" s="38">
        <v>521.18333333333339</v>
      </c>
      <c r="I131" s="38">
        <v>509.76666666666677</v>
      </c>
      <c r="J131" s="38">
        <v>549.56666666666672</v>
      </c>
      <c r="K131" s="38">
        <v>560.98333333333346</v>
      </c>
      <c r="L131" s="38">
        <v>569.4666666666667</v>
      </c>
      <c r="M131" s="28">
        <v>552.5</v>
      </c>
      <c r="N131" s="28">
        <v>532.6</v>
      </c>
      <c r="O131" s="39">
        <v>6918300</v>
      </c>
      <c r="P131" s="40">
        <v>-3.0520872745617354E-2</v>
      </c>
    </row>
    <row r="132" spans="1:16" ht="12.75" customHeight="1">
      <c r="A132" s="28">
        <v>122</v>
      </c>
      <c r="B132" s="29" t="s">
        <v>63</v>
      </c>
      <c r="C132" s="30" t="s">
        <v>144</v>
      </c>
      <c r="D132" s="31">
        <v>44707</v>
      </c>
      <c r="E132" s="37">
        <v>331.35</v>
      </c>
      <c r="F132" s="37">
        <v>334.75</v>
      </c>
      <c r="G132" s="38">
        <v>326</v>
      </c>
      <c r="H132" s="38">
        <v>320.64999999999998</v>
      </c>
      <c r="I132" s="38">
        <v>311.89999999999998</v>
      </c>
      <c r="J132" s="38">
        <v>340.1</v>
      </c>
      <c r="K132" s="38">
        <v>348.85</v>
      </c>
      <c r="L132" s="38">
        <v>354.20000000000005</v>
      </c>
      <c r="M132" s="28">
        <v>343.5</v>
      </c>
      <c r="N132" s="28">
        <v>329.4</v>
      </c>
      <c r="O132" s="39">
        <v>22068000</v>
      </c>
      <c r="P132" s="40">
        <v>-6.1250225184651414E-3</v>
      </c>
    </row>
    <row r="133" spans="1:16" ht="12.75" customHeight="1">
      <c r="A133" s="28">
        <v>123</v>
      </c>
      <c r="B133" s="29" t="s">
        <v>70</v>
      </c>
      <c r="C133" s="30" t="s">
        <v>145</v>
      </c>
      <c r="D133" s="31">
        <v>44707</v>
      </c>
      <c r="E133" s="37">
        <v>1537.05</v>
      </c>
      <c r="F133" s="37">
        <v>1540.1666666666667</v>
      </c>
      <c r="G133" s="38">
        <v>1503.6833333333334</v>
      </c>
      <c r="H133" s="38">
        <v>1470.3166666666666</v>
      </c>
      <c r="I133" s="38">
        <v>1433.8333333333333</v>
      </c>
      <c r="J133" s="38">
        <v>1573.5333333333335</v>
      </c>
      <c r="K133" s="38">
        <v>1610.0166666666667</v>
      </c>
      <c r="L133" s="38">
        <v>1643.3833333333337</v>
      </c>
      <c r="M133" s="28">
        <v>1576.65</v>
      </c>
      <c r="N133" s="28">
        <v>1506.8</v>
      </c>
      <c r="O133" s="39">
        <v>15037650</v>
      </c>
      <c r="P133" s="40">
        <v>-2.5205045222580012E-2</v>
      </c>
    </row>
    <row r="134" spans="1:16" ht="12.75" customHeight="1">
      <c r="A134" s="28">
        <v>124</v>
      </c>
      <c r="B134" s="29" t="s">
        <v>86</v>
      </c>
      <c r="C134" s="30" t="s">
        <v>146</v>
      </c>
      <c r="D134" s="31">
        <v>44707</v>
      </c>
      <c r="E134" s="37">
        <v>4116</v>
      </c>
      <c r="F134" s="37">
        <v>4168.2333333333336</v>
      </c>
      <c r="G134" s="38">
        <v>4047.7666666666673</v>
      </c>
      <c r="H134" s="38">
        <v>3979.5333333333338</v>
      </c>
      <c r="I134" s="38">
        <v>3859.0666666666675</v>
      </c>
      <c r="J134" s="38">
        <v>4236.4666666666672</v>
      </c>
      <c r="K134" s="38">
        <v>4356.9333333333343</v>
      </c>
      <c r="L134" s="38">
        <v>4425.166666666667</v>
      </c>
      <c r="M134" s="28">
        <v>4288.7</v>
      </c>
      <c r="N134" s="28">
        <v>4100</v>
      </c>
      <c r="O134" s="39">
        <v>2253600</v>
      </c>
      <c r="P134" s="40">
        <v>3.9952057530962844E-4</v>
      </c>
    </row>
    <row r="135" spans="1:16" ht="12.75" customHeight="1">
      <c r="A135" s="28">
        <v>125</v>
      </c>
      <c r="B135" s="29" t="s">
        <v>86</v>
      </c>
      <c r="C135" s="30" t="s">
        <v>147</v>
      </c>
      <c r="D135" s="31">
        <v>44707</v>
      </c>
      <c r="E135" s="37">
        <v>3496.4</v>
      </c>
      <c r="F135" s="37">
        <v>3546.3333333333335</v>
      </c>
      <c r="G135" s="38">
        <v>3420.0666666666671</v>
      </c>
      <c r="H135" s="38">
        <v>3343.7333333333336</v>
      </c>
      <c r="I135" s="38">
        <v>3217.4666666666672</v>
      </c>
      <c r="J135" s="38">
        <v>3622.666666666667</v>
      </c>
      <c r="K135" s="38">
        <v>3748.9333333333334</v>
      </c>
      <c r="L135" s="38">
        <v>3825.2666666666669</v>
      </c>
      <c r="M135" s="28">
        <v>3672.6</v>
      </c>
      <c r="N135" s="28">
        <v>3470</v>
      </c>
      <c r="O135" s="39">
        <v>1068600</v>
      </c>
      <c r="P135" s="40">
        <v>5.7810334587210452E-2</v>
      </c>
    </row>
    <row r="136" spans="1:16" ht="12.75" customHeight="1">
      <c r="A136" s="28">
        <v>126</v>
      </c>
      <c r="B136" s="29" t="s">
        <v>47</v>
      </c>
      <c r="C136" s="30" t="s">
        <v>148</v>
      </c>
      <c r="D136" s="31">
        <v>44707</v>
      </c>
      <c r="E136" s="37">
        <v>696.35</v>
      </c>
      <c r="F136" s="37">
        <v>699.2166666666667</v>
      </c>
      <c r="G136" s="38">
        <v>689.13333333333344</v>
      </c>
      <c r="H136" s="38">
        <v>681.91666666666674</v>
      </c>
      <c r="I136" s="38">
        <v>671.83333333333348</v>
      </c>
      <c r="J136" s="38">
        <v>706.43333333333339</v>
      </c>
      <c r="K136" s="38">
        <v>716.51666666666665</v>
      </c>
      <c r="L136" s="38">
        <v>723.73333333333335</v>
      </c>
      <c r="M136" s="28">
        <v>709.3</v>
      </c>
      <c r="N136" s="28">
        <v>692</v>
      </c>
      <c r="O136" s="39">
        <v>8224600</v>
      </c>
      <c r="P136" s="40">
        <v>-2.1934701303952288E-2</v>
      </c>
    </row>
    <row r="137" spans="1:16" ht="12.75" customHeight="1">
      <c r="A137" s="28">
        <v>127</v>
      </c>
      <c r="B137" s="29" t="s">
        <v>49</v>
      </c>
      <c r="C137" s="30" t="s">
        <v>149</v>
      </c>
      <c r="D137" s="31">
        <v>44707</v>
      </c>
      <c r="E137" s="37">
        <v>890.45</v>
      </c>
      <c r="F137" s="37">
        <v>889.5</v>
      </c>
      <c r="G137" s="38">
        <v>871.75</v>
      </c>
      <c r="H137" s="38">
        <v>853.05</v>
      </c>
      <c r="I137" s="38">
        <v>835.3</v>
      </c>
      <c r="J137" s="38">
        <v>908.2</v>
      </c>
      <c r="K137" s="38">
        <v>925.95</v>
      </c>
      <c r="L137" s="38">
        <v>944.65000000000009</v>
      </c>
      <c r="M137" s="28">
        <v>907.25</v>
      </c>
      <c r="N137" s="28">
        <v>870.8</v>
      </c>
      <c r="O137" s="39">
        <v>11878300</v>
      </c>
      <c r="P137" s="40">
        <v>8.5390814890623001E-2</v>
      </c>
    </row>
    <row r="138" spans="1:16" ht="12.75" customHeight="1">
      <c r="A138" s="28">
        <v>128</v>
      </c>
      <c r="B138" s="29" t="s">
        <v>63</v>
      </c>
      <c r="C138" s="30" t="s">
        <v>150</v>
      </c>
      <c r="D138" s="31">
        <v>44707</v>
      </c>
      <c r="E138" s="37">
        <v>165.25</v>
      </c>
      <c r="F138" s="37">
        <v>166.61666666666667</v>
      </c>
      <c r="G138" s="38">
        <v>163.28333333333336</v>
      </c>
      <c r="H138" s="38">
        <v>161.31666666666669</v>
      </c>
      <c r="I138" s="38">
        <v>157.98333333333338</v>
      </c>
      <c r="J138" s="38">
        <v>168.58333333333334</v>
      </c>
      <c r="K138" s="38">
        <v>171.91666666666666</v>
      </c>
      <c r="L138" s="38">
        <v>173.88333333333333</v>
      </c>
      <c r="M138" s="28">
        <v>169.95</v>
      </c>
      <c r="N138" s="28">
        <v>164.65</v>
      </c>
      <c r="O138" s="39">
        <v>26676000</v>
      </c>
      <c r="P138" s="40">
        <v>-2.3572474377745241E-2</v>
      </c>
    </row>
    <row r="139" spans="1:16" ht="12.75" customHeight="1">
      <c r="A139" s="28">
        <v>129</v>
      </c>
      <c r="B139" s="29" t="s">
        <v>63</v>
      </c>
      <c r="C139" s="30" t="s">
        <v>151</v>
      </c>
      <c r="D139" s="31">
        <v>44707</v>
      </c>
      <c r="E139" s="37">
        <v>98.8</v>
      </c>
      <c r="F139" s="37">
        <v>100.21666666666665</v>
      </c>
      <c r="G139" s="38">
        <v>96.783333333333303</v>
      </c>
      <c r="H139" s="38">
        <v>94.766666666666652</v>
      </c>
      <c r="I139" s="38">
        <v>91.3333333333333</v>
      </c>
      <c r="J139" s="38">
        <v>102.23333333333331</v>
      </c>
      <c r="K139" s="38">
        <v>105.66666666666667</v>
      </c>
      <c r="L139" s="38">
        <v>107.68333333333331</v>
      </c>
      <c r="M139" s="28">
        <v>103.65</v>
      </c>
      <c r="N139" s="28">
        <v>98.2</v>
      </c>
      <c r="O139" s="39">
        <v>28890000</v>
      </c>
      <c r="P139" s="40">
        <v>-3.5182119205298015E-3</v>
      </c>
    </row>
    <row r="140" spans="1:16" ht="12.75" customHeight="1">
      <c r="A140" s="28">
        <v>130</v>
      </c>
      <c r="B140" s="29" t="s">
        <v>56</v>
      </c>
      <c r="C140" s="30" t="s">
        <v>152</v>
      </c>
      <c r="D140" s="31">
        <v>44707</v>
      </c>
      <c r="E140" s="37">
        <v>500.6</v>
      </c>
      <c r="F140" s="37">
        <v>504.41666666666669</v>
      </c>
      <c r="G140" s="38">
        <v>494.83333333333337</v>
      </c>
      <c r="H140" s="38">
        <v>489.06666666666666</v>
      </c>
      <c r="I140" s="38">
        <v>479.48333333333335</v>
      </c>
      <c r="J140" s="38">
        <v>510.18333333333339</v>
      </c>
      <c r="K140" s="38">
        <v>519.76666666666677</v>
      </c>
      <c r="L140" s="38">
        <v>525.53333333333342</v>
      </c>
      <c r="M140" s="28">
        <v>514</v>
      </c>
      <c r="N140" s="28">
        <v>498.65</v>
      </c>
      <c r="O140" s="39">
        <v>8422200</v>
      </c>
      <c r="P140" s="40">
        <v>-1.5891192073099483E-2</v>
      </c>
    </row>
    <row r="141" spans="1:16" ht="12.75" customHeight="1">
      <c r="A141" s="28">
        <v>131</v>
      </c>
      <c r="B141" s="29" t="s">
        <v>49</v>
      </c>
      <c r="C141" s="30" t="s">
        <v>153</v>
      </c>
      <c r="D141" s="31">
        <v>44707</v>
      </c>
      <c r="E141" s="37">
        <v>7095.35</v>
      </c>
      <c r="F141" s="37">
        <v>7170.7166666666672</v>
      </c>
      <c r="G141" s="38">
        <v>6982.3333333333339</v>
      </c>
      <c r="H141" s="38">
        <v>6869.3166666666666</v>
      </c>
      <c r="I141" s="38">
        <v>6680.9333333333334</v>
      </c>
      <c r="J141" s="38">
        <v>7283.7333333333345</v>
      </c>
      <c r="K141" s="38">
        <v>7472.1166666666677</v>
      </c>
      <c r="L141" s="38">
        <v>7585.133333333335</v>
      </c>
      <c r="M141" s="28">
        <v>7359.1</v>
      </c>
      <c r="N141" s="28">
        <v>7057.7</v>
      </c>
      <c r="O141" s="39">
        <v>2795500</v>
      </c>
      <c r="P141" s="40">
        <v>8.3569130586456833E-2</v>
      </c>
    </row>
    <row r="142" spans="1:16" ht="12.75" customHeight="1">
      <c r="A142" s="28">
        <v>132</v>
      </c>
      <c r="B142" s="29" t="s">
        <v>56</v>
      </c>
      <c r="C142" s="30" t="s">
        <v>154</v>
      </c>
      <c r="D142" s="31">
        <v>44707</v>
      </c>
      <c r="E142" s="37">
        <v>822.95</v>
      </c>
      <c r="F142" s="37">
        <v>822.95000000000016</v>
      </c>
      <c r="G142" s="38">
        <v>800.0500000000003</v>
      </c>
      <c r="H142" s="38">
        <v>777.15000000000009</v>
      </c>
      <c r="I142" s="38">
        <v>754.25000000000023</v>
      </c>
      <c r="J142" s="38">
        <v>845.85000000000036</v>
      </c>
      <c r="K142" s="38">
        <v>868.75000000000023</v>
      </c>
      <c r="L142" s="38">
        <v>891.65000000000043</v>
      </c>
      <c r="M142" s="28">
        <v>845.85</v>
      </c>
      <c r="N142" s="28">
        <v>800.05</v>
      </c>
      <c r="O142" s="39">
        <v>12483125</v>
      </c>
      <c r="P142" s="40">
        <v>-2.6656920077972709E-2</v>
      </c>
    </row>
    <row r="143" spans="1:16" ht="12.75" customHeight="1">
      <c r="A143" s="28">
        <v>133</v>
      </c>
      <c r="B143" s="29" t="s">
        <v>44</v>
      </c>
      <c r="C143" s="30" t="s">
        <v>455</v>
      </c>
      <c r="D143" s="31">
        <v>44707</v>
      </c>
      <c r="E143" s="37">
        <v>1153.8499999999999</v>
      </c>
      <c r="F143" s="37">
        <v>1168.2666666666667</v>
      </c>
      <c r="G143" s="38">
        <v>1136.7333333333333</v>
      </c>
      <c r="H143" s="38">
        <v>1119.6166666666668</v>
      </c>
      <c r="I143" s="38">
        <v>1088.0833333333335</v>
      </c>
      <c r="J143" s="38">
        <v>1185.3833333333332</v>
      </c>
      <c r="K143" s="38">
        <v>1216.9166666666665</v>
      </c>
      <c r="L143" s="38">
        <v>1234.0333333333331</v>
      </c>
      <c r="M143" s="28">
        <v>1199.8</v>
      </c>
      <c r="N143" s="28">
        <v>1151.1500000000001</v>
      </c>
      <c r="O143" s="39">
        <v>2666450</v>
      </c>
      <c r="P143" s="40">
        <v>4.8046124279308138E-3</v>
      </c>
    </row>
    <row r="144" spans="1:16" ht="12.75" customHeight="1">
      <c r="A144" s="28">
        <v>134</v>
      </c>
      <c r="B144" s="29" t="s">
        <v>47</v>
      </c>
      <c r="C144" s="30" t="s">
        <v>155</v>
      </c>
      <c r="D144" s="31">
        <v>44707</v>
      </c>
      <c r="E144" s="37">
        <v>1971.15</v>
      </c>
      <c r="F144" s="37">
        <v>2045.1833333333334</v>
      </c>
      <c r="G144" s="38">
        <v>1870.416666666667</v>
      </c>
      <c r="H144" s="38">
        <v>1769.6833333333336</v>
      </c>
      <c r="I144" s="38">
        <v>1594.9166666666672</v>
      </c>
      <c r="J144" s="38">
        <v>2145.916666666667</v>
      </c>
      <c r="K144" s="38">
        <v>2320.6833333333334</v>
      </c>
      <c r="L144" s="38">
        <v>2421.4166666666665</v>
      </c>
      <c r="M144" s="28">
        <v>2219.9499999999998</v>
      </c>
      <c r="N144" s="28">
        <v>1944.45</v>
      </c>
      <c r="O144" s="39">
        <v>376600</v>
      </c>
      <c r="P144" s="40">
        <v>1.1821601289629231E-2</v>
      </c>
    </row>
    <row r="145" spans="1:16" ht="12.75" customHeight="1">
      <c r="A145" s="28">
        <v>135</v>
      </c>
      <c r="B145" s="29" t="s">
        <v>63</v>
      </c>
      <c r="C145" s="30" t="s">
        <v>156</v>
      </c>
      <c r="D145" s="31">
        <v>44707</v>
      </c>
      <c r="E145" s="37">
        <v>714.2</v>
      </c>
      <c r="F145" s="37">
        <v>722.03333333333342</v>
      </c>
      <c r="G145" s="38">
        <v>703.96666666666681</v>
      </c>
      <c r="H145" s="38">
        <v>693.73333333333335</v>
      </c>
      <c r="I145" s="38">
        <v>675.66666666666674</v>
      </c>
      <c r="J145" s="38">
        <v>732.26666666666688</v>
      </c>
      <c r="K145" s="38">
        <v>750.33333333333348</v>
      </c>
      <c r="L145" s="38">
        <v>760.56666666666695</v>
      </c>
      <c r="M145" s="28">
        <v>740.1</v>
      </c>
      <c r="N145" s="28">
        <v>711.8</v>
      </c>
      <c r="O145" s="39">
        <v>1831700</v>
      </c>
      <c r="P145" s="40">
        <v>3.203987184051264E-3</v>
      </c>
    </row>
    <row r="146" spans="1:16" ht="12.75" customHeight="1">
      <c r="A146" s="28">
        <v>136</v>
      </c>
      <c r="B146" s="29" t="s">
        <v>79</v>
      </c>
      <c r="C146" s="30" t="s">
        <v>157</v>
      </c>
      <c r="D146" s="31">
        <v>44707</v>
      </c>
      <c r="E146" s="37">
        <v>741.35</v>
      </c>
      <c r="F146" s="37">
        <v>749.23333333333346</v>
      </c>
      <c r="G146" s="38">
        <v>730.26666666666688</v>
      </c>
      <c r="H146" s="38">
        <v>719.18333333333339</v>
      </c>
      <c r="I146" s="38">
        <v>700.21666666666681</v>
      </c>
      <c r="J146" s="38">
        <v>760.31666666666695</v>
      </c>
      <c r="K146" s="38">
        <v>779.28333333333342</v>
      </c>
      <c r="L146" s="38">
        <v>790.36666666666702</v>
      </c>
      <c r="M146" s="28">
        <v>768.2</v>
      </c>
      <c r="N146" s="28">
        <v>738.15</v>
      </c>
      <c r="O146" s="39">
        <v>2971200</v>
      </c>
      <c r="P146" s="40">
        <v>2.0910623946037098E-3</v>
      </c>
    </row>
    <row r="147" spans="1:16" ht="12.75" customHeight="1">
      <c r="A147" s="28">
        <v>137</v>
      </c>
      <c r="B147" s="29" t="s">
        <v>86</v>
      </c>
      <c r="C147" s="30" t="s">
        <v>158</v>
      </c>
      <c r="D147" s="31">
        <v>44707</v>
      </c>
      <c r="E147" s="37">
        <v>2938.1</v>
      </c>
      <c r="F147" s="37">
        <v>2975.5666666666671</v>
      </c>
      <c r="G147" s="38">
        <v>2885.733333333334</v>
      </c>
      <c r="H147" s="38">
        <v>2833.3666666666668</v>
      </c>
      <c r="I147" s="38">
        <v>2743.5333333333338</v>
      </c>
      <c r="J147" s="38">
        <v>3027.9333333333343</v>
      </c>
      <c r="K147" s="38">
        <v>3117.7666666666673</v>
      </c>
      <c r="L147" s="38">
        <v>3170.1333333333346</v>
      </c>
      <c r="M147" s="28">
        <v>3065.4</v>
      </c>
      <c r="N147" s="28">
        <v>2923.2</v>
      </c>
      <c r="O147" s="39">
        <v>2716800</v>
      </c>
      <c r="P147" s="40">
        <v>-1.0849777907230757E-2</v>
      </c>
    </row>
    <row r="148" spans="1:16" ht="12.75" customHeight="1">
      <c r="A148" s="28">
        <v>138</v>
      </c>
      <c r="B148" s="29" t="s">
        <v>49</v>
      </c>
      <c r="C148" s="30" t="s">
        <v>159</v>
      </c>
      <c r="D148" s="31">
        <v>44707</v>
      </c>
      <c r="E148" s="37">
        <v>117.2</v>
      </c>
      <c r="F148" s="37">
        <v>118.3</v>
      </c>
      <c r="G148" s="38">
        <v>115.3</v>
      </c>
      <c r="H148" s="38">
        <v>113.4</v>
      </c>
      <c r="I148" s="38">
        <v>110.4</v>
      </c>
      <c r="J148" s="38">
        <v>120.19999999999999</v>
      </c>
      <c r="K148" s="38">
        <v>123.19999999999999</v>
      </c>
      <c r="L148" s="38">
        <v>125.09999999999998</v>
      </c>
      <c r="M148" s="28">
        <v>121.3</v>
      </c>
      <c r="N148" s="28">
        <v>116.4</v>
      </c>
      <c r="O148" s="39">
        <v>32937000</v>
      </c>
      <c r="P148" s="40">
        <v>-9.3837408643868987E-3</v>
      </c>
    </row>
    <row r="149" spans="1:16" ht="12.75" customHeight="1">
      <c r="A149" s="28">
        <v>139</v>
      </c>
      <c r="B149" s="29" t="s">
        <v>86</v>
      </c>
      <c r="C149" s="30" t="s">
        <v>160</v>
      </c>
      <c r="D149" s="31">
        <v>44707</v>
      </c>
      <c r="E149" s="37">
        <v>2448.25</v>
      </c>
      <c r="F149" s="37">
        <v>2487.7833333333333</v>
      </c>
      <c r="G149" s="38">
        <v>2395.7166666666667</v>
      </c>
      <c r="H149" s="38">
        <v>2343.1833333333334</v>
      </c>
      <c r="I149" s="38">
        <v>2251.1166666666668</v>
      </c>
      <c r="J149" s="38">
        <v>2540.3166666666666</v>
      </c>
      <c r="K149" s="38">
        <v>2632.3833333333332</v>
      </c>
      <c r="L149" s="38">
        <v>2684.9166666666665</v>
      </c>
      <c r="M149" s="28">
        <v>2579.85</v>
      </c>
      <c r="N149" s="28">
        <v>2435.25</v>
      </c>
      <c r="O149" s="39">
        <v>1801975</v>
      </c>
      <c r="P149" s="40">
        <v>4.0955631399317407E-3</v>
      </c>
    </row>
    <row r="150" spans="1:16" ht="12.75" customHeight="1">
      <c r="A150" s="28">
        <v>140</v>
      </c>
      <c r="B150" s="29" t="s">
        <v>49</v>
      </c>
      <c r="C150" s="30" t="s">
        <v>161</v>
      </c>
      <c r="D150" s="31">
        <v>44707</v>
      </c>
      <c r="E150" s="37">
        <v>71572.7</v>
      </c>
      <c r="F150" s="37">
        <v>70393.150000000009</v>
      </c>
      <c r="G150" s="38">
        <v>67603.000000000015</v>
      </c>
      <c r="H150" s="38">
        <v>63633.3</v>
      </c>
      <c r="I150" s="38">
        <v>60843.150000000009</v>
      </c>
      <c r="J150" s="38">
        <v>74362.85000000002</v>
      </c>
      <c r="K150" s="38">
        <v>77153.000000000015</v>
      </c>
      <c r="L150" s="38">
        <v>81122.700000000026</v>
      </c>
      <c r="M150" s="28">
        <v>73183.3</v>
      </c>
      <c r="N150" s="28">
        <v>66423.45</v>
      </c>
      <c r="O150" s="39">
        <v>124500</v>
      </c>
      <c r="P150" s="40">
        <v>-3.2333281517177057E-2</v>
      </c>
    </row>
    <row r="151" spans="1:16" ht="12.75" customHeight="1">
      <c r="A151" s="28">
        <v>141</v>
      </c>
      <c r="B151" s="29" t="s">
        <v>63</v>
      </c>
      <c r="C151" s="30" t="s">
        <v>162</v>
      </c>
      <c r="D151" s="31">
        <v>44707</v>
      </c>
      <c r="E151" s="37">
        <v>1119.3</v>
      </c>
      <c r="F151" s="37">
        <v>1124.4666666666665</v>
      </c>
      <c r="G151" s="38">
        <v>1107.083333333333</v>
      </c>
      <c r="H151" s="38">
        <v>1094.8666666666666</v>
      </c>
      <c r="I151" s="38">
        <v>1077.4833333333331</v>
      </c>
      <c r="J151" s="38">
        <v>1136.6833333333329</v>
      </c>
      <c r="K151" s="38">
        <v>1154.0666666666666</v>
      </c>
      <c r="L151" s="38">
        <v>1166.2833333333328</v>
      </c>
      <c r="M151" s="28">
        <v>1141.8499999999999</v>
      </c>
      <c r="N151" s="28">
        <v>1112.25</v>
      </c>
      <c r="O151" s="39">
        <v>3135750</v>
      </c>
      <c r="P151" s="40">
        <v>-2.3701109165207238E-2</v>
      </c>
    </row>
    <row r="152" spans="1:16" ht="12.75" customHeight="1">
      <c r="A152" s="28">
        <v>142</v>
      </c>
      <c r="B152" s="29" t="s">
        <v>44</v>
      </c>
      <c r="C152" s="30" t="s">
        <v>163</v>
      </c>
      <c r="D152" s="31">
        <v>44707</v>
      </c>
      <c r="E152" s="37">
        <v>275.14999999999998</v>
      </c>
      <c r="F152" s="37">
        <v>279.51666666666665</v>
      </c>
      <c r="G152" s="38">
        <v>269.5333333333333</v>
      </c>
      <c r="H152" s="38">
        <v>263.91666666666663</v>
      </c>
      <c r="I152" s="38">
        <v>253.93333333333328</v>
      </c>
      <c r="J152" s="38">
        <v>285.13333333333333</v>
      </c>
      <c r="K152" s="38">
        <v>295.11666666666667</v>
      </c>
      <c r="L152" s="38">
        <v>300.73333333333335</v>
      </c>
      <c r="M152" s="28">
        <v>289.5</v>
      </c>
      <c r="N152" s="28">
        <v>273.89999999999998</v>
      </c>
      <c r="O152" s="39">
        <v>3211200</v>
      </c>
      <c r="P152" s="40">
        <v>-3.4167468719923003E-2</v>
      </c>
    </row>
    <row r="153" spans="1:16" ht="12.75" customHeight="1">
      <c r="A153" s="28">
        <v>143</v>
      </c>
      <c r="B153" s="29" t="s">
        <v>119</v>
      </c>
      <c r="C153" s="30" t="s">
        <v>164</v>
      </c>
      <c r="D153" s="31">
        <v>44707</v>
      </c>
      <c r="E153" s="37">
        <v>89.05</v>
      </c>
      <c r="F153" s="37">
        <v>89.616666666666674</v>
      </c>
      <c r="G153" s="38">
        <v>87.783333333333346</v>
      </c>
      <c r="H153" s="38">
        <v>86.516666666666666</v>
      </c>
      <c r="I153" s="38">
        <v>84.683333333333337</v>
      </c>
      <c r="J153" s="38">
        <v>90.883333333333354</v>
      </c>
      <c r="K153" s="38">
        <v>92.716666666666669</v>
      </c>
      <c r="L153" s="38">
        <v>93.983333333333363</v>
      </c>
      <c r="M153" s="28">
        <v>91.45</v>
      </c>
      <c r="N153" s="28">
        <v>88.35</v>
      </c>
      <c r="O153" s="39">
        <v>58671250</v>
      </c>
      <c r="P153" s="40">
        <v>-4.7734013933917359E-2</v>
      </c>
    </row>
    <row r="154" spans="1:16" ht="12.75" customHeight="1">
      <c r="A154" s="28">
        <v>144</v>
      </c>
      <c r="B154" s="29" t="s">
        <v>44</v>
      </c>
      <c r="C154" s="30" t="s">
        <v>165</v>
      </c>
      <c r="D154" s="31">
        <v>44707</v>
      </c>
      <c r="E154" s="37">
        <v>3461.5</v>
      </c>
      <c r="F154" s="37">
        <v>3518</v>
      </c>
      <c r="G154" s="38">
        <v>3388.95</v>
      </c>
      <c r="H154" s="38">
        <v>3316.3999999999996</v>
      </c>
      <c r="I154" s="38">
        <v>3187.3499999999995</v>
      </c>
      <c r="J154" s="38">
        <v>3590.55</v>
      </c>
      <c r="K154" s="38">
        <v>3719.6000000000004</v>
      </c>
      <c r="L154" s="38">
        <v>3792.1500000000005</v>
      </c>
      <c r="M154" s="28">
        <v>3647.05</v>
      </c>
      <c r="N154" s="28">
        <v>3445.45</v>
      </c>
      <c r="O154" s="39">
        <v>1682375</v>
      </c>
      <c r="P154" s="40">
        <v>1.0738960648843497E-2</v>
      </c>
    </row>
    <row r="155" spans="1:16" ht="12.75" customHeight="1">
      <c r="A155" s="28">
        <v>145</v>
      </c>
      <c r="B155" s="29" t="s">
        <v>38</v>
      </c>
      <c r="C155" s="30" t="s">
        <v>166</v>
      </c>
      <c r="D155" s="31">
        <v>44707</v>
      </c>
      <c r="E155" s="37">
        <v>3921.65</v>
      </c>
      <c r="F155" s="37">
        <v>3956.2666666666664</v>
      </c>
      <c r="G155" s="38">
        <v>3871.9333333333329</v>
      </c>
      <c r="H155" s="38">
        <v>3822.2166666666667</v>
      </c>
      <c r="I155" s="38">
        <v>3737.8833333333332</v>
      </c>
      <c r="J155" s="38">
        <v>4005.9833333333327</v>
      </c>
      <c r="K155" s="38">
        <v>4090.3166666666666</v>
      </c>
      <c r="L155" s="38">
        <v>4140.0333333333328</v>
      </c>
      <c r="M155" s="28">
        <v>4040.6</v>
      </c>
      <c r="N155" s="28">
        <v>3906.55</v>
      </c>
      <c r="O155" s="39">
        <v>400275</v>
      </c>
      <c r="P155" s="40">
        <v>-4.4575725026852843E-2</v>
      </c>
    </row>
    <row r="156" spans="1:16" ht="12.75" customHeight="1">
      <c r="A156" s="28">
        <v>146</v>
      </c>
      <c r="B156" s="254" t="s">
        <v>44</v>
      </c>
      <c r="C156" s="30" t="s">
        <v>456</v>
      </c>
      <c r="D156" s="31">
        <v>44707</v>
      </c>
      <c r="E156" s="37">
        <v>32.549999999999997</v>
      </c>
      <c r="F156" s="37">
        <v>32.883333333333333</v>
      </c>
      <c r="G156" s="38">
        <v>32.116666666666667</v>
      </c>
      <c r="H156" s="38">
        <v>31.683333333333337</v>
      </c>
      <c r="I156" s="38">
        <v>30.916666666666671</v>
      </c>
      <c r="J156" s="38">
        <v>33.316666666666663</v>
      </c>
      <c r="K156" s="38">
        <v>34.083333333333329</v>
      </c>
      <c r="L156" s="38">
        <v>34.516666666666659</v>
      </c>
      <c r="M156" s="28">
        <v>33.65</v>
      </c>
      <c r="N156" s="28">
        <v>32.450000000000003</v>
      </c>
      <c r="O156" s="39">
        <v>28017000</v>
      </c>
      <c r="P156" s="40">
        <v>1.2577252520871733E-2</v>
      </c>
    </row>
    <row r="157" spans="1:16" ht="12.75" customHeight="1">
      <c r="A157" s="28">
        <v>147</v>
      </c>
      <c r="B157" s="29" t="s">
        <v>56</v>
      </c>
      <c r="C157" s="30" t="s">
        <v>167</v>
      </c>
      <c r="D157" s="31">
        <v>44707</v>
      </c>
      <c r="E157" s="37">
        <v>16426.150000000001</v>
      </c>
      <c r="F157" s="37">
        <v>16454.899999999998</v>
      </c>
      <c r="G157" s="38">
        <v>16320.799999999996</v>
      </c>
      <c r="H157" s="38">
        <v>16215.449999999997</v>
      </c>
      <c r="I157" s="38">
        <v>16081.349999999995</v>
      </c>
      <c r="J157" s="38">
        <v>16560.249999999996</v>
      </c>
      <c r="K157" s="38">
        <v>16694.349999999995</v>
      </c>
      <c r="L157" s="38">
        <v>16799.699999999997</v>
      </c>
      <c r="M157" s="28">
        <v>16589</v>
      </c>
      <c r="N157" s="28">
        <v>16349.55</v>
      </c>
      <c r="O157" s="39">
        <v>351035</v>
      </c>
      <c r="P157" s="40">
        <v>-4.6360620410015032E-3</v>
      </c>
    </row>
    <row r="158" spans="1:16" ht="12.75" customHeight="1">
      <c r="A158" s="28">
        <v>148</v>
      </c>
      <c r="B158" s="29" t="s">
        <v>119</v>
      </c>
      <c r="C158" s="30" t="s">
        <v>168</v>
      </c>
      <c r="D158" s="31">
        <v>44707</v>
      </c>
      <c r="E158" s="37">
        <v>135.94999999999999</v>
      </c>
      <c r="F158" s="37">
        <v>137.63333333333333</v>
      </c>
      <c r="G158" s="38">
        <v>133.66666666666666</v>
      </c>
      <c r="H158" s="38">
        <v>131.38333333333333</v>
      </c>
      <c r="I158" s="38">
        <v>127.41666666666666</v>
      </c>
      <c r="J158" s="38">
        <v>139.91666666666666</v>
      </c>
      <c r="K158" s="38">
        <v>143.88333333333335</v>
      </c>
      <c r="L158" s="38">
        <v>146.16666666666666</v>
      </c>
      <c r="M158" s="28">
        <v>141.6</v>
      </c>
      <c r="N158" s="28">
        <v>135.35</v>
      </c>
      <c r="O158" s="39">
        <v>52310250</v>
      </c>
      <c r="P158" s="40">
        <v>-4.399387911247131E-3</v>
      </c>
    </row>
    <row r="159" spans="1:16" ht="12.75" customHeight="1">
      <c r="A159" s="28">
        <v>149</v>
      </c>
      <c r="B159" s="29" t="s">
        <v>169</v>
      </c>
      <c r="C159" s="30" t="s">
        <v>170</v>
      </c>
      <c r="D159" s="31">
        <v>44707</v>
      </c>
      <c r="E159" s="37">
        <v>144</v>
      </c>
      <c r="F159" s="37">
        <v>145.63333333333333</v>
      </c>
      <c r="G159" s="38">
        <v>141.71666666666664</v>
      </c>
      <c r="H159" s="38">
        <v>139.43333333333331</v>
      </c>
      <c r="I159" s="38">
        <v>135.51666666666662</v>
      </c>
      <c r="J159" s="38">
        <v>147.91666666666666</v>
      </c>
      <c r="K159" s="38">
        <v>151.83333333333334</v>
      </c>
      <c r="L159" s="38">
        <v>154.11666666666667</v>
      </c>
      <c r="M159" s="28">
        <v>149.55000000000001</v>
      </c>
      <c r="N159" s="28">
        <v>143.35</v>
      </c>
      <c r="O159" s="39">
        <v>81766500</v>
      </c>
      <c r="P159" s="40">
        <v>0.14604138371814332</v>
      </c>
    </row>
    <row r="160" spans="1:16" ht="12.75" customHeight="1">
      <c r="A160" s="28">
        <v>150</v>
      </c>
      <c r="B160" s="29" t="s">
        <v>96</v>
      </c>
      <c r="C160" s="30" t="s">
        <v>269</v>
      </c>
      <c r="D160" s="31">
        <v>44707</v>
      </c>
      <c r="E160" s="37">
        <v>822.85</v>
      </c>
      <c r="F160" s="37">
        <v>828.94999999999993</v>
      </c>
      <c r="G160" s="38">
        <v>805.24999999999989</v>
      </c>
      <c r="H160" s="38">
        <v>787.65</v>
      </c>
      <c r="I160" s="38">
        <v>763.94999999999993</v>
      </c>
      <c r="J160" s="38">
        <v>846.54999999999984</v>
      </c>
      <c r="K160" s="38">
        <v>870.24999999999989</v>
      </c>
      <c r="L160" s="38">
        <v>887.8499999999998</v>
      </c>
      <c r="M160" s="28">
        <v>852.65</v>
      </c>
      <c r="N160" s="28">
        <v>811.35</v>
      </c>
      <c r="O160" s="39">
        <v>4423300</v>
      </c>
      <c r="P160" s="40">
        <v>3.3360588716271462E-2</v>
      </c>
    </row>
    <row r="161" spans="1:16" ht="12.75" customHeight="1">
      <c r="A161" s="28">
        <v>151</v>
      </c>
      <c r="B161" s="29" t="s">
        <v>86</v>
      </c>
      <c r="C161" s="30" t="s">
        <v>466</v>
      </c>
      <c r="D161" s="31">
        <v>44707</v>
      </c>
      <c r="E161" s="37">
        <v>3225.85</v>
      </c>
      <c r="F161" s="37">
        <v>3309.5333333333333</v>
      </c>
      <c r="G161" s="38">
        <v>3129.9666666666667</v>
      </c>
      <c r="H161" s="38">
        <v>3034.0833333333335</v>
      </c>
      <c r="I161" s="38">
        <v>2854.5166666666669</v>
      </c>
      <c r="J161" s="38">
        <v>3405.4166666666665</v>
      </c>
      <c r="K161" s="38">
        <v>3584.9833333333331</v>
      </c>
      <c r="L161" s="38">
        <v>3680.8666666666663</v>
      </c>
      <c r="M161" s="28">
        <v>3489.1</v>
      </c>
      <c r="N161" s="28">
        <v>3213.65</v>
      </c>
      <c r="O161" s="39">
        <v>295800</v>
      </c>
      <c r="P161" s="40">
        <v>-5.9309906185403084E-2</v>
      </c>
    </row>
    <row r="162" spans="1:16" ht="12.75" customHeight="1">
      <c r="A162" s="28">
        <v>152</v>
      </c>
      <c r="B162" s="29" t="s">
        <v>79</v>
      </c>
      <c r="C162" s="30" t="s">
        <v>171</v>
      </c>
      <c r="D162" s="31">
        <v>44707</v>
      </c>
      <c r="E162" s="37">
        <v>153.9</v>
      </c>
      <c r="F162" s="37">
        <v>156.18333333333334</v>
      </c>
      <c r="G162" s="38">
        <v>150.96666666666667</v>
      </c>
      <c r="H162" s="38">
        <v>148.03333333333333</v>
      </c>
      <c r="I162" s="38">
        <v>142.81666666666666</v>
      </c>
      <c r="J162" s="38">
        <v>159.11666666666667</v>
      </c>
      <c r="K162" s="38">
        <v>164.33333333333337</v>
      </c>
      <c r="L162" s="38">
        <v>167.26666666666668</v>
      </c>
      <c r="M162" s="28">
        <v>161.4</v>
      </c>
      <c r="N162" s="28">
        <v>153.25</v>
      </c>
      <c r="O162" s="39">
        <v>46076800</v>
      </c>
      <c r="P162" s="40">
        <v>6.0710803864220508E-2</v>
      </c>
    </row>
    <row r="163" spans="1:16" ht="12.75" customHeight="1">
      <c r="A163" s="28">
        <v>153</v>
      </c>
      <c r="B163" s="29" t="s">
        <v>40</v>
      </c>
      <c r="C163" s="30" t="s">
        <v>172</v>
      </c>
      <c r="D163" s="31">
        <v>44707</v>
      </c>
      <c r="E163" s="37">
        <v>41782.15</v>
      </c>
      <c r="F163" s="37">
        <v>42031.533333333333</v>
      </c>
      <c r="G163" s="38">
        <v>41095.116666666669</v>
      </c>
      <c r="H163" s="38">
        <v>40408.083333333336</v>
      </c>
      <c r="I163" s="38">
        <v>39471.666666666672</v>
      </c>
      <c r="J163" s="38">
        <v>42718.566666666666</v>
      </c>
      <c r="K163" s="38">
        <v>43654.983333333337</v>
      </c>
      <c r="L163" s="38">
        <v>44342.016666666663</v>
      </c>
      <c r="M163" s="28">
        <v>42967.95</v>
      </c>
      <c r="N163" s="28">
        <v>41344.5</v>
      </c>
      <c r="O163" s="39">
        <v>90060</v>
      </c>
      <c r="P163" s="40">
        <v>3.3390705679862305E-2</v>
      </c>
    </row>
    <row r="164" spans="1:16" ht="12.75" customHeight="1">
      <c r="A164" s="28">
        <v>154</v>
      </c>
      <c r="B164" s="29" t="s">
        <v>47</v>
      </c>
      <c r="C164" s="30" t="s">
        <v>173</v>
      </c>
      <c r="D164" s="31">
        <v>44707</v>
      </c>
      <c r="E164" s="37">
        <v>1810.1</v>
      </c>
      <c r="F164" s="37">
        <v>1830.7833333333335</v>
      </c>
      <c r="G164" s="38">
        <v>1784.0666666666671</v>
      </c>
      <c r="H164" s="38">
        <v>1758.0333333333335</v>
      </c>
      <c r="I164" s="38">
        <v>1711.3166666666671</v>
      </c>
      <c r="J164" s="38">
        <v>1856.8166666666671</v>
      </c>
      <c r="K164" s="38">
        <v>1903.5333333333338</v>
      </c>
      <c r="L164" s="38">
        <v>1929.5666666666671</v>
      </c>
      <c r="M164" s="28">
        <v>1877.5</v>
      </c>
      <c r="N164" s="28">
        <v>1804.75</v>
      </c>
      <c r="O164" s="39">
        <v>3469950</v>
      </c>
      <c r="P164" s="40">
        <v>1.7465862178469354E-3</v>
      </c>
    </row>
    <row r="165" spans="1:16" ht="12.75" customHeight="1">
      <c r="A165" s="28">
        <v>155</v>
      </c>
      <c r="B165" s="29" t="s">
        <v>86</v>
      </c>
      <c r="C165" s="30" t="s">
        <v>471</v>
      </c>
      <c r="D165" s="31">
        <v>44707</v>
      </c>
      <c r="E165" s="37">
        <v>3596</v>
      </c>
      <c r="F165" s="37">
        <v>3656.5666666666671</v>
      </c>
      <c r="G165" s="38">
        <v>3503.5833333333339</v>
      </c>
      <c r="H165" s="38">
        <v>3411.166666666667</v>
      </c>
      <c r="I165" s="38">
        <v>3258.1833333333338</v>
      </c>
      <c r="J165" s="38">
        <v>3748.983333333334</v>
      </c>
      <c r="K165" s="38">
        <v>3901.9666666666667</v>
      </c>
      <c r="L165" s="38">
        <v>3994.3833333333341</v>
      </c>
      <c r="M165" s="28">
        <v>3809.55</v>
      </c>
      <c r="N165" s="28">
        <v>3564.15</v>
      </c>
      <c r="O165" s="39">
        <v>452700</v>
      </c>
      <c r="P165" s="40">
        <v>5.4875917511359666E-2</v>
      </c>
    </row>
    <row r="166" spans="1:16" ht="12.75" customHeight="1">
      <c r="A166" s="28">
        <v>156</v>
      </c>
      <c r="B166" s="29" t="s">
        <v>79</v>
      </c>
      <c r="C166" s="30" t="s">
        <v>174</v>
      </c>
      <c r="D166" s="31">
        <v>44707</v>
      </c>
      <c r="E166" s="37">
        <v>204.85</v>
      </c>
      <c r="F166" s="37">
        <v>207.08333333333334</v>
      </c>
      <c r="G166" s="38">
        <v>201.76666666666668</v>
      </c>
      <c r="H166" s="38">
        <v>198.68333333333334</v>
      </c>
      <c r="I166" s="38">
        <v>193.36666666666667</v>
      </c>
      <c r="J166" s="38">
        <v>210.16666666666669</v>
      </c>
      <c r="K166" s="38">
        <v>215.48333333333335</v>
      </c>
      <c r="L166" s="38">
        <v>218.56666666666669</v>
      </c>
      <c r="M166" s="28">
        <v>212.4</v>
      </c>
      <c r="N166" s="28">
        <v>204</v>
      </c>
      <c r="O166" s="39">
        <v>15552000</v>
      </c>
      <c r="P166" s="40">
        <v>5.4305663304887513E-3</v>
      </c>
    </row>
    <row r="167" spans="1:16" ht="12.75" customHeight="1">
      <c r="A167" s="28">
        <v>157</v>
      </c>
      <c r="B167" s="29" t="s">
        <v>63</v>
      </c>
      <c r="C167" s="30" t="s">
        <v>175</v>
      </c>
      <c r="D167" s="31">
        <v>44707</v>
      </c>
      <c r="E167" s="37">
        <v>105.2</v>
      </c>
      <c r="F167" s="37">
        <v>106.10000000000001</v>
      </c>
      <c r="G167" s="38">
        <v>104.00000000000001</v>
      </c>
      <c r="H167" s="38">
        <v>102.80000000000001</v>
      </c>
      <c r="I167" s="38">
        <v>100.70000000000002</v>
      </c>
      <c r="J167" s="38">
        <v>107.30000000000001</v>
      </c>
      <c r="K167" s="38">
        <v>109.4</v>
      </c>
      <c r="L167" s="38">
        <v>110.60000000000001</v>
      </c>
      <c r="M167" s="28">
        <v>108.2</v>
      </c>
      <c r="N167" s="28">
        <v>104.9</v>
      </c>
      <c r="O167" s="39">
        <v>42600200</v>
      </c>
      <c r="P167" s="40">
        <v>-6.0755099088673509E-3</v>
      </c>
    </row>
    <row r="168" spans="1:16" ht="12.75" customHeight="1">
      <c r="A168" s="28">
        <v>158</v>
      </c>
      <c r="B168" s="29" t="s">
        <v>56</v>
      </c>
      <c r="C168" s="30" t="s">
        <v>177</v>
      </c>
      <c r="D168" s="31">
        <v>44707</v>
      </c>
      <c r="E168" s="37">
        <v>2119.9</v>
      </c>
      <c r="F168" s="37">
        <v>2133.7833333333333</v>
      </c>
      <c r="G168" s="38">
        <v>2097.1166666666668</v>
      </c>
      <c r="H168" s="38">
        <v>2074.3333333333335</v>
      </c>
      <c r="I168" s="38">
        <v>2037.666666666667</v>
      </c>
      <c r="J168" s="38">
        <v>2156.5666666666666</v>
      </c>
      <c r="K168" s="38">
        <v>2193.2333333333336</v>
      </c>
      <c r="L168" s="38">
        <v>2216.0166666666664</v>
      </c>
      <c r="M168" s="28">
        <v>2170.4499999999998</v>
      </c>
      <c r="N168" s="28">
        <v>2111</v>
      </c>
      <c r="O168" s="39">
        <v>3210750</v>
      </c>
      <c r="P168" s="40">
        <v>6.4258286968105951E-3</v>
      </c>
    </row>
    <row r="169" spans="1:16" ht="12.75" customHeight="1">
      <c r="A169" s="28">
        <v>159</v>
      </c>
      <c r="B169" s="29" t="s">
        <v>38</v>
      </c>
      <c r="C169" s="30" t="s">
        <v>178</v>
      </c>
      <c r="D169" s="31">
        <v>44707</v>
      </c>
      <c r="E169" s="37">
        <v>2377.75</v>
      </c>
      <c r="F169" s="37">
        <v>2403.1333333333337</v>
      </c>
      <c r="G169" s="38">
        <v>2334.6666666666674</v>
      </c>
      <c r="H169" s="38">
        <v>2291.5833333333339</v>
      </c>
      <c r="I169" s="38">
        <v>2223.1166666666677</v>
      </c>
      <c r="J169" s="38">
        <v>2446.2166666666672</v>
      </c>
      <c r="K169" s="38">
        <v>2514.6833333333334</v>
      </c>
      <c r="L169" s="38">
        <v>2557.7666666666669</v>
      </c>
      <c r="M169" s="28">
        <v>2471.6</v>
      </c>
      <c r="N169" s="28">
        <v>2360.0500000000002</v>
      </c>
      <c r="O169" s="39">
        <v>1597000</v>
      </c>
      <c r="P169" s="40">
        <v>1.3807332169496905E-2</v>
      </c>
    </row>
    <row r="170" spans="1:16" ht="12.75" customHeight="1">
      <c r="A170" s="28">
        <v>160</v>
      </c>
      <c r="B170" s="29" t="s">
        <v>58</v>
      </c>
      <c r="C170" s="30" t="s">
        <v>179</v>
      </c>
      <c r="D170" s="31">
        <v>44707</v>
      </c>
      <c r="E170" s="37">
        <v>29.3</v>
      </c>
      <c r="F170" s="37">
        <v>29.366666666666671</v>
      </c>
      <c r="G170" s="38">
        <v>28.63333333333334</v>
      </c>
      <c r="H170" s="38">
        <v>27.966666666666669</v>
      </c>
      <c r="I170" s="38">
        <v>27.233333333333338</v>
      </c>
      <c r="J170" s="38">
        <v>30.033333333333342</v>
      </c>
      <c r="K170" s="38">
        <v>30.766666666666669</v>
      </c>
      <c r="L170" s="38">
        <v>31.433333333333344</v>
      </c>
      <c r="M170" s="28">
        <v>30.1</v>
      </c>
      <c r="N170" s="28">
        <v>28.7</v>
      </c>
      <c r="O170" s="39">
        <v>315888000</v>
      </c>
      <c r="P170" s="40">
        <v>-5.0908566483991925E-2</v>
      </c>
    </row>
    <row r="171" spans="1:16" ht="12.75" customHeight="1">
      <c r="A171" s="28">
        <v>161</v>
      </c>
      <c r="B171" s="29" t="s">
        <v>44</v>
      </c>
      <c r="C171" s="30" t="s">
        <v>271</v>
      </c>
      <c r="D171" s="31">
        <v>44707</v>
      </c>
      <c r="E171" s="37">
        <v>2546.35</v>
      </c>
      <c r="F171" s="37">
        <v>2523.8000000000002</v>
      </c>
      <c r="G171" s="38">
        <v>2474.6000000000004</v>
      </c>
      <c r="H171" s="38">
        <v>2402.8500000000004</v>
      </c>
      <c r="I171" s="38">
        <v>2353.6500000000005</v>
      </c>
      <c r="J171" s="38">
        <v>2595.5500000000002</v>
      </c>
      <c r="K171" s="38">
        <v>2644.75</v>
      </c>
      <c r="L171" s="38">
        <v>2716.5</v>
      </c>
      <c r="M171" s="28">
        <v>2573</v>
      </c>
      <c r="N171" s="28">
        <v>2452.0500000000002</v>
      </c>
      <c r="O171" s="39">
        <v>615300</v>
      </c>
      <c r="P171" s="40">
        <v>1.5346534653465346E-2</v>
      </c>
    </row>
    <row r="172" spans="1:16" ht="12.75" customHeight="1">
      <c r="A172" s="28">
        <v>162</v>
      </c>
      <c r="B172" s="29" t="s">
        <v>169</v>
      </c>
      <c r="C172" s="30" t="s">
        <v>180</v>
      </c>
      <c r="D172" s="31">
        <v>44707</v>
      </c>
      <c r="E172" s="37">
        <v>236.6</v>
      </c>
      <c r="F172" s="37">
        <v>236.46666666666667</v>
      </c>
      <c r="G172" s="38">
        <v>233.78333333333333</v>
      </c>
      <c r="H172" s="38">
        <v>230.96666666666667</v>
      </c>
      <c r="I172" s="38">
        <v>228.28333333333333</v>
      </c>
      <c r="J172" s="38">
        <v>239.28333333333333</v>
      </c>
      <c r="K172" s="38">
        <v>241.96666666666667</v>
      </c>
      <c r="L172" s="38">
        <v>244.78333333333333</v>
      </c>
      <c r="M172" s="28">
        <v>239.15</v>
      </c>
      <c r="N172" s="28">
        <v>233.65</v>
      </c>
      <c r="O172" s="39">
        <v>56167625</v>
      </c>
      <c r="P172" s="40">
        <v>1.7096748497373845E-2</v>
      </c>
    </row>
    <row r="173" spans="1:16" ht="12.75" customHeight="1">
      <c r="A173" s="28">
        <v>163</v>
      </c>
      <c r="B173" s="29" t="s">
        <v>181</v>
      </c>
      <c r="C173" s="30" t="s">
        <v>182</v>
      </c>
      <c r="D173" s="31">
        <v>44707</v>
      </c>
      <c r="E173" s="37">
        <v>1747.8</v>
      </c>
      <c r="F173" s="37">
        <v>1768.0333333333335</v>
      </c>
      <c r="G173" s="38">
        <v>1724.0666666666671</v>
      </c>
      <c r="H173" s="38">
        <v>1700.3333333333335</v>
      </c>
      <c r="I173" s="38">
        <v>1656.366666666667</v>
      </c>
      <c r="J173" s="38">
        <v>1791.7666666666671</v>
      </c>
      <c r="K173" s="38">
        <v>1835.7333333333338</v>
      </c>
      <c r="L173" s="38">
        <v>1859.4666666666672</v>
      </c>
      <c r="M173" s="28">
        <v>1812</v>
      </c>
      <c r="N173" s="28">
        <v>1744.3</v>
      </c>
      <c r="O173" s="39">
        <v>2606428</v>
      </c>
      <c r="P173" s="40">
        <v>-2.8961334344200153E-2</v>
      </c>
    </row>
    <row r="174" spans="1:16" ht="12.75" customHeight="1">
      <c r="A174" s="28">
        <v>164</v>
      </c>
      <c r="B174" s="29" t="s">
        <v>44</v>
      </c>
      <c r="C174" s="30" t="s">
        <v>483</v>
      </c>
      <c r="D174" s="31">
        <v>44707</v>
      </c>
      <c r="E174" s="37">
        <v>148.05000000000001</v>
      </c>
      <c r="F174" s="37">
        <v>149.88333333333333</v>
      </c>
      <c r="G174" s="38">
        <v>145.16666666666666</v>
      </c>
      <c r="H174" s="38">
        <v>142.28333333333333</v>
      </c>
      <c r="I174" s="38">
        <v>137.56666666666666</v>
      </c>
      <c r="J174" s="38">
        <v>152.76666666666665</v>
      </c>
      <c r="K174" s="38">
        <v>157.48333333333335</v>
      </c>
      <c r="L174" s="38">
        <v>160.36666666666665</v>
      </c>
      <c r="M174" s="28">
        <v>154.6</v>
      </c>
      <c r="N174" s="28">
        <v>147</v>
      </c>
      <c r="O174" s="39">
        <v>7196500</v>
      </c>
      <c r="P174" s="40">
        <v>-2.1616477465841888E-2</v>
      </c>
    </row>
    <row r="175" spans="1:16" ht="12.75" customHeight="1">
      <c r="A175" s="28">
        <v>165</v>
      </c>
      <c r="B175" s="29" t="s">
        <v>42</v>
      </c>
      <c r="C175" s="30" t="s">
        <v>183</v>
      </c>
      <c r="D175" s="31">
        <v>44707</v>
      </c>
      <c r="E175" s="37">
        <v>678.2</v>
      </c>
      <c r="F175" s="37">
        <v>687.4</v>
      </c>
      <c r="G175" s="38">
        <v>665.9</v>
      </c>
      <c r="H175" s="38">
        <v>653.6</v>
      </c>
      <c r="I175" s="38">
        <v>632.1</v>
      </c>
      <c r="J175" s="38">
        <v>699.69999999999993</v>
      </c>
      <c r="K175" s="38">
        <v>721.19999999999993</v>
      </c>
      <c r="L175" s="38">
        <v>733.49999999999989</v>
      </c>
      <c r="M175" s="28">
        <v>708.9</v>
      </c>
      <c r="N175" s="28">
        <v>675.1</v>
      </c>
      <c r="O175" s="39">
        <v>2442050</v>
      </c>
      <c r="P175" s="40">
        <v>3.8308637513552582E-2</v>
      </c>
    </row>
    <row r="176" spans="1:16" ht="12.75" customHeight="1">
      <c r="A176" s="28">
        <v>166</v>
      </c>
      <c r="B176" s="29" t="s">
        <v>58</v>
      </c>
      <c r="C176" s="30" t="s">
        <v>184</v>
      </c>
      <c r="D176" s="31">
        <v>44707</v>
      </c>
      <c r="E176" s="37">
        <v>111.15</v>
      </c>
      <c r="F176" s="37">
        <v>110.93333333333334</v>
      </c>
      <c r="G176" s="38">
        <v>106.96666666666667</v>
      </c>
      <c r="H176" s="38">
        <v>102.78333333333333</v>
      </c>
      <c r="I176" s="38">
        <v>98.816666666666663</v>
      </c>
      <c r="J176" s="38">
        <v>115.11666666666667</v>
      </c>
      <c r="K176" s="38">
        <v>119.08333333333334</v>
      </c>
      <c r="L176" s="38">
        <v>123.26666666666668</v>
      </c>
      <c r="M176" s="28">
        <v>114.9</v>
      </c>
      <c r="N176" s="28">
        <v>106.75</v>
      </c>
      <c r="O176" s="39">
        <v>50647700</v>
      </c>
      <c r="P176" s="40">
        <v>5.3446371632822426E-2</v>
      </c>
    </row>
    <row r="177" spans="1:16" ht="12.75" customHeight="1">
      <c r="A177" s="28">
        <v>167</v>
      </c>
      <c r="B177" s="29" t="s">
        <v>169</v>
      </c>
      <c r="C177" s="30" t="s">
        <v>185</v>
      </c>
      <c r="D177" s="31">
        <v>44707</v>
      </c>
      <c r="E177" s="37">
        <v>114.35</v>
      </c>
      <c r="F177" s="37">
        <v>115.41666666666667</v>
      </c>
      <c r="G177" s="38">
        <v>112.78333333333335</v>
      </c>
      <c r="H177" s="38">
        <v>111.21666666666667</v>
      </c>
      <c r="I177" s="38">
        <v>108.58333333333334</v>
      </c>
      <c r="J177" s="38">
        <v>116.98333333333335</v>
      </c>
      <c r="K177" s="38">
        <v>119.61666666666667</v>
      </c>
      <c r="L177" s="38">
        <v>121.18333333333335</v>
      </c>
      <c r="M177" s="28">
        <v>118.05</v>
      </c>
      <c r="N177" s="28">
        <v>113.85</v>
      </c>
      <c r="O177" s="39">
        <v>28998000</v>
      </c>
      <c r="P177" s="40">
        <v>3.7347070186735352E-2</v>
      </c>
    </row>
    <row r="178" spans="1:16" ht="12.75" customHeight="1">
      <c r="A178" s="28">
        <v>168</v>
      </c>
      <c r="B178" s="255" t="s">
        <v>79</v>
      </c>
      <c r="C178" s="30" t="s">
        <v>186</v>
      </c>
      <c r="D178" s="31">
        <v>44707</v>
      </c>
      <c r="E178" s="37">
        <v>2428.65</v>
      </c>
      <c r="F178" s="37">
        <v>2441.2999999999997</v>
      </c>
      <c r="G178" s="38">
        <v>2405.6999999999994</v>
      </c>
      <c r="H178" s="38">
        <v>2382.7499999999995</v>
      </c>
      <c r="I178" s="38">
        <v>2347.1499999999992</v>
      </c>
      <c r="J178" s="38">
        <v>2464.2499999999995</v>
      </c>
      <c r="K178" s="38">
        <v>2499.85</v>
      </c>
      <c r="L178" s="38">
        <v>2522.7999999999997</v>
      </c>
      <c r="M178" s="28">
        <v>2476.9</v>
      </c>
      <c r="N178" s="28">
        <v>2418.35</v>
      </c>
      <c r="O178" s="39">
        <v>39060500</v>
      </c>
      <c r="P178" s="40">
        <v>-1.9196484620213432E-2</v>
      </c>
    </row>
    <row r="179" spans="1:16" ht="12.75" customHeight="1">
      <c r="A179" s="28">
        <v>169</v>
      </c>
      <c r="B179" s="29" t="s">
        <v>119</v>
      </c>
      <c r="C179" s="30" t="s">
        <v>187</v>
      </c>
      <c r="D179" s="31">
        <v>44707</v>
      </c>
      <c r="E179" s="37">
        <v>79.599999999999994</v>
      </c>
      <c r="F179" s="37">
        <v>80.716666666666669</v>
      </c>
      <c r="G179" s="38">
        <v>78.033333333333331</v>
      </c>
      <c r="H179" s="38">
        <v>76.466666666666669</v>
      </c>
      <c r="I179" s="38">
        <v>73.783333333333331</v>
      </c>
      <c r="J179" s="38">
        <v>82.283333333333331</v>
      </c>
      <c r="K179" s="38">
        <v>84.966666666666669</v>
      </c>
      <c r="L179" s="38">
        <v>86.533333333333331</v>
      </c>
      <c r="M179" s="28">
        <v>83.4</v>
      </c>
      <c r="N179" s="28">
        <v>79.150000000000006</v>
      </c>
      <c r="O179" s="39">
        <v>137258000</v>
      </c>
      <c r="P179" s="40">
        <v>3.4488115581792762E-3</v>
      </c>
    </row>
    <row r="180" spans="1:16" ht="12.75" customHeight="1">
      <c r="A180" s="28">
        <v>170</v>
      </c>
      <c r="B180" s="29" t="s">
        <v>58</v>
      </c>
      <c r="C180" s="30" t="s">
        <v>274</v>
      </c>
      <c r="D180" s="31">
        <v>44707</v>
      </c>
      <c r="E180" s="37">
        <v>714.75</v>
      </c>
      <c r="F180" s="37">
        <v>726.65</v>
      </c>
      <c r="G180" s="38">
        <v>697.4</v>
      </c>
      <c r="H180" s="38">
        <v>680.05</v>
      </c>
      <c r="I180" s="38">
        <v>650.79999999999995</v>
      </c>
      <c r="J180" s="38">
        <v>744</v>
      </c>
      <c r="K180" s="38">
        <v>773.25</v>
      </c>
      <c r="L180" s="38">
        <v>790.6</v>
      </c>
      <c r="M180" s="28">
        <v>755.9</v>
      </c>
      <c r="N180" s="28">
        <v>709.3</v>
      </c>
      <c r="O180" s="39">
        <v>7359000</v>
      </c>
      <c r="P180" s="40">
        <v>-8.1526169900538074E-5</v>
      </c>
    </row>
    <row r="181" spans="1:16" ht="12.75" customHeight="1">
      <c r="A181" s="28">
        <v>171</v>
      </c>
      <c r="B181" s="29" t="s">
        <v>63</v>
      </c>
      <c r="C181" s="30" t="s">
        <v>188</v>
      </c>
      <c r="D181" s="31">
        <v>44707</v>
      </c>
      <c r="E181" s="37">
        <v>1044.95</v>
      </c>
      <c r="F181" s="37">
        <v>1053.4000000000001</v>
      </c>
      <c r="G181" s="38">
        <v>1032.2000000000003</v>
      </c>
      <c r="H181" s="38">
        <v>1019.4500000000003</v>
      </c>
      <c r="I181" s="38">
        <v>998.25000000000045</v>
      </c>
      <c r="J181" s="38">
        <v>1066.1500000000001</v>
      </c>
      <c r="K181" s="38">
        <v>1087.3499999999999</v>
      </c>
      <c r="L181" s="38">
        <v>1100.0999999999999</v>
      </c>
      <c r="M181" s="28">
        <v>1074.5999999999999</v>
      </c>
      <c r="N181" s="28">
        <v>1040.6500000000001</v>
      </c>
      <c r="O181" s="39">
        <v>7444500</v>
      </c>
      <c r="P181" s="40">
        <v>1.306389058991631E-2</v>
      </c>
    </row>
    <row r="182" spans="1:16" ht="12.75" customHeight="1">
      <c r="A182" s="28">
        <v>172</v>
      </c>
      <c r="B182" s="29" t="s">
        <v>58</v>
      </c>
      <c r="C182" s="30" t="s">
        <v>189</v>
      </c>
      <c r="D182" s="31">
        <v>44707</v>
      </c>
      <c r="E182" s="37">
        <v>438.75</v>
      </c>
      <c r="F182" s="37">
        <v>449.59999999999997</v>
      </c>
      <c r="G182" s="38">
        <v>422.94999999999993</v>
      </c>
      <c r="H182" s="38">
        <v>407.15</v>
      </c>
      <c r="I182" s="38">
        <v>380.49999999999994</v>
      </c>
      <c r="J182" s="38">
        <v>465.39999999999992</v>
      </c>
      <c r="K182" s="38">
        <v>492.0499999999999</v>
      </c>
      <c r="L182" s="38">
        <v>507.84999999999991</v>
      </c>
      <c r="M182" s="28">
        <v>476.25</v>
      </c>
      <c r="N182" s="28">
        <v>433.8</v>
      </c>
      <c r="O182" s="39">
        <v>74521500</v>
      </c>
      <c r="P182" s="40">
        <v>0.15162262401483542</v>
      </c>
    </row>
    <row r="183" spans="1:16" ht="12.75" customHeight="1">
      <c r="A183" s="28">
        <v>173</v>
      </c>
      <c r="B183" s="29" t="s">
        <v>42</v>
      </c>
      <c r="C183" s="30" t="s">
        <v>190</v>
      </c>
      <c r="D183" s="31">
        <v>44707</v>
      </c>
      <c r="E183" s="37">
        <v>22487.85</v>
      </c>
      <c r="F183" s="37">
        <v>22635.233333333334</v>
      </c>
      <c r="G183" s="38">
        <v>22185.916666666668</v>
      </c>
      <c r="H183" s="38">
        <v>21883.983333333334</v>
      </c>
      <c r="I183" s="38">
        <v>21434.666666666668</v>
      </c>
      <c r="J183" s="38">
        <v>22937.166666666668</v>
      </c>
      <c r="K183" s="38">
        <v>23386.483333333334</v>
      </c>
      <c r="L183" s="38">
        <v>23688.416666666668</v>
      </c>
      <c r="M183" s="28">
        <v>23084.55</v>
      </c>
      <c r="N183" s="28">
        <v>22333.3</v>
      </c>
      <c r="O183" s="39">
        <v>210250</v>
      </c>
      <c r="P183" s="40">
        <v>-6.1451193571259747E-3</v>
      </c>
    </row>
    <row r="184" spans="1:16" ht="12.75" customHeight="1">
      <c r="A184" s="28">
        <v>174</v>
      </c>
      <c r="B184" s="29" t="s">
        <v>70</v>
      </c>
      <c r="C184" s="30" t="s">
        <v>191</v>
      </c>
      <c r="D184" s="31">
        <v>44707</v>
      </c>
      <c r="E184" s="37">
        <v>2298.6</v>
      </c>
      <c r="F184" s="37">
        <v>2265.9166666666665</v>
      </c>
      <c r="G184" s="38">
        <v>2183.6833333333329</v>
      </c>
      <c r="H184" s="38">
        <v>2068.7666666666664</v>
      </c>
      <c r="I184" s="38">
        <v>1986.5333333333328</v>
      </c>
      <c r="J184" s="38">
        <v>2380.833333333333</v>
      </c>
      <c r="K184" s="38">
        <v>2463.0666666666666</v>
      </c>
      <c r="L184" s="38">
        <v>2577.9833333333331</v>
      </c>
      <c r="M184" s="28">
        <v>2348.15</v>
      </c>
      <c r="N184" s="28">
        <v>2151</v>
      </c>
      <c r="O184" s="39">
        <v>1520475</v>
      </c>
      <c r="P184" s="40">
        <v>-4.8692360633172747E-2</v>
      </c>
    </row>
    <row r="185" spans="1:16" ht="12.75" customHeight="1">
      <c r="A185" s="28">
        <v>175</v>
      </c>
      <c r="B185" s="29" t="s">
        <v>40</v>
      </c>
      <c r="C185" s="30" t="s">
        <v>192</v>
      </c>
      <c r="D185" s="31">
        <v>44707</v>
      </c>
      <c r="E185" s="37">
        <v>2232.8000000000002</v>
      </c>
      <c r="F185" s="37">
        <v>2250.6</v>
      </c>
      <c r="G185" s="38">
        <v>2204.3999999999996</v>
      </c>
      <c r="H185" s="38">
        <v>2175.9999999999995</v>
      </c>
      <c r="I185" s="38">
        <v>2129.7999999999993</v>
      </c>
      <c r="J185" s="38">
        <v>2279</v>
      </c>
      <c r="K185" s="38">
        <v>2325.1999999999998</v>
      </c>
      <c r="L185" s="38">
        <v>2353.6000000000004</v>
      </c>
      <c r="M185" s="28">
        <v>2296.8000000000002</v>
      </c>
      <c r="N185" s="28">
        <v>2222.1999999999998</v>
      </c>
      <c r="O185" s="39">
        <v>4084875</v>
      </c>
      <c r="P185" s="40">
        <v>-3.1561166429587485E-2</v>
      </c>
    </row>
    <row r="186" spans="1:16" ht="12.75" customHeight="1">
      <c r="A186" s="28">
        <v>176</v>
      </c>
      <c r="B186" s="29" t="s">
        <v>63</v>
      </c>
      <c r="C186" s="30" t="s">
        <v>193</v>
      </c>
      <c r="D186" s="31">
        <v>44707</v>
      </c>
      <c r="E186" s="37">
        <v>1059.25</v>
      </c>
      <c r="F186" s="37">
        <v>1068.2666666666667</v>
      </c>
      <c r="G186" s="38">
        <v>1039.2333333333333</v>
      </c>
      <c r="H186" s="38">
        <v>1019.2166666666667</v>
      </c>
      <c r="I186" s="38">
        <v>990.18333333333339</v>
      </c>
      <c r="J186" s="38">
        <v>1088.2833333333333</v>
      </c>
      <c r="K186" s="38">
        <v>1117.3166666666666</v>
      </c>
      <c r="L186" s="38">
        <v>1137.3333333333333</v>
      </c>
      <c r="M186" s="28">
        <v>1097.3</v>
      </c>
      <c r="N186" s="28">
        <v>1048.25</v>
      </c>
      <c r="O186" s="39">
        <v>4527400</v>
      </c>
      <c r="P186" s="40">
        <v>-2.6993337631635504E-2</v>
      </c>
    </row>
    <row r="187" spans="1:16" ht="12.75" customHeight="1">
      <c r="A187" s="28">
        <v>177</v>
      </c>
      <c r="B187" s="29" t="s">
        <v>47</v>
      </c>
      <c r="C187" s="30" t="s">
        <v>512</v>
      </c>
      <c r="D187" s="31">
        <v>44707</v>
      </c>
      <c r="E187" s="37">
        <v>279.89999999999998</v>
      </c>
      <c r="F187" s="37">
        <v>277.26666666666665</v>
      </c>
      <c r="G187" s="38">
        <v>272.88333333333333</v>
      </c>
      <c r="H187" s="38">
        <v>265.86666666666667</v>
      </c>
      <c r="I187" s="38">
        <v>261.48333333333335</v>
      </c>
      <c r="J187" s="38">
        <v>284.2833333333333</v>
      </c>
      <c r="K187" s="38">
        <v>288.66666666666663</v>
      </c>
      <c r="L187" s="38">
        <v>295.68333333333328</v>
      </c>
      <c r="M187" s="28">
        <v>281.64999999999998</v>
      </c>
      <c r="N187" s="28">
        <v>270.25</v>
      </c>
      <c r="O187" s="39">
        <v>4312800</v>
      </c>
      <c r="P187" s="40">
        <v>-2.5818255743037203E-2</v>
      </c>
    </row>
    <row r="188" spans="1:16" ht="12.75" customHeight="1">
      <c r="A188" s="28">
        <v>178</v>
      </c>
      <c r="B188" s="29" t="s">
        <v>47</v>
      </c>
      <c r="C188" s="30" t="s">
        <v>194</v>
      </c>
      <c r="D188" s="31">
        <v>44707</v>
      </c>
      <c r="E188" s="37">
        <v>881.65</v>
      </c>
      <c r="F188" s="37">
        <v>878.2166666666667</v>
      </c>
      <c r="G188" s="38">
        <v>868.43333333333339</v>
      </c>
      <c r="H188" s="38">
        <v>855.2166666666667</v>
      </c>
      <c r="I188" s="38">
        <v>845.43333333333339</v>
      </c>
      <c r="J188" s="38">
        <v>891.43333333333339</v>
      </c>
      <c r="K188" s="38">
        <v>901.2166666666667</v>
      </c>
      <c r="L188" s="38">
        <v>914.43333333333339</v>
      </c>
      <c r="M188" s="28">
        <v>888</v>
      </c>
      <c r="N188" s="28">
        <v>865</v>
      </c>
      <c r="O188" s="39">
        <v>19887000</v>
      </c>
      <c r="P188" s="40">
        <v>6.1619520944658272E-2</v>
      </c>
    </row>
    <row r="189" spans="1:16" ht="12.75" customHeight="1">
      <c r="A189" s="28">
        <v>179</v>
      </c>
      <c r="B189" s="29" t="s">
        <v>181</v>
      </c>
      <c r="C189" s="30" t="s">
        <v>195</v>
      </c>
      <c r="D189" s="31">
        <v>44707</v>
      </c>
      <c r="E189" s="37">
        <v>410.5</v>
      </c>
      <c r="F189" s="37">
        <v>415.16666666666669</v>
      </c>
      <c r="G189" s="38">
        <v>404.33333333333337</v>
      </c>
      <c r="H189" s="38">
        <v>398.16666666666669</v>
      </c>
      <c r="I189" s="38">
        <v>387.33333333333337</v>
      </c>
      <c r="J189" s="38">
        <v>421.33333333333337</v>
      </c>
      <c r="K189" s="38">
        <v>432.16666666666674</v>
      </c>
      <c r="L189" s="38">
        <v>438.33333333333337</v>
      </c>
      <c r="M189" s="28">
        <v>426</v>
      </c>
      <c r="N189" s="28">
        <v>409</v>
      </c>
      <c r="O189" s="39">
        <v>12798000</v>
      </c>
      <c r="P189" s="40">
        <v>3.5285815102328866E-3</v>
      </c>
    </row>
    <row r="190" spans="1:16" ht="12.75" customHeight="1">
      <c r="A190" s="28">
        <v>180</v>
      </c>
      <c r="B190" s="29" t="s">
        <v>47</v>
      </c>
      <c r="C190" s="30" t="s">
        <v>276</v>
      </c>
      <c r="D190" s="31">
        <v>44707</v>
      </c>
      <c r="E190" s="37">
        <v>528.9</v>
      </c>
      <c r="F190" s="37">
        <v>535.61666666666667</v>
      </c>
      <c r="G190" s="38">
        <v>516.58333333333337</v>
      </c>
      <c r="H190" s="38">
        <v>504.26666666666665</v>
      </c>
      <c r="I190" s="38">
        <v>485.23333333333335</v>
      </c>
      <c r="J190" s="38">
        <v>547.93333333333339</v>
      </c>
      <c r="K190" s="38">
        <v>566.9666666666667</v>
      </c>
      <c r="L190" s="38">
        <v>579.28333333333342</v>
      </c>
      <c r="M190" s="28">
        <v>554.65</v>
      </c>
      <c r="N190" s="28">
        <v>523.29999999999995</v>
      </c>
      <c r="O190" s="39">
        <v>1055450</v>
      </c>
      <c r="P190" s="40">
        <v>4.8113207547169815E-2</v>
      </c>
    </row>
    <row r="191" spans="1:16" ht="12.75" customHeight="1">
      <c r="A191" s="28">
        <v>181</v>
      </c>
      <c r="B191" s="29" t="s">
        <v>38</v>
      </c>
      <c r="C191" s="30" t="s">
        <v>196</v>
      </c>
      <c r="D191" s="31">
        <v>44707</v>
      </c>
      <c r="E191" s="37">
        <v>920.1</v>
      </c>
      <c r="F191" s="37">
        <v>930.9666666666667</v>
      </c>
      <c r="G191" s="38">
        <v>904.13333333333344</v>
      </c>
      <c r="H191" s="38">
        <v>888.16666666666674</v>
      </c>
      <c r="I191" s="38">
        <v>861.33333333333348</v>
      </c>
      <c r="J191" s="38">
        <v>946.93333333333339</v>
      </c>
      <c r="K191" s="38">
        <v>973.76666666666665</v>
      </c>
      <c r="L191" s="38">
        <v>989.73333333333335</v>
      </c>
      <c r="M191" s="28">
        <v>957.8</v>
      </c>
      <c r="N191" s="28">
        <v>915</v>
      </c>
      <c r="O191" s="39">
        <v>6074000</v>
      </c>
      <c r="P191" s="40">
        <v>-1.9215243016308736E-2</v>
      </c>
    </row>
    <row r="192" spans="1:16" ht="12.75" customHeight="1">
      <c r="A192" s="28">
        <v>182</v>
      </c>
      <c r="B192" s="29" t="s">
        <v>74</v>
      </c>
      <c r="C192" s="30" t="s">
        <v>531</v>
      </c>
      <c r="D192" s="31">
        <v>44707</v>
      </c>
      <c r="E192" s="37">
        <v>963.15</v>
      </c>
      <c r="F192" s="37">
        <v>971.43333333333339</v>
      </c>
      <c r="G192" s="38">
        <v>948.86666666666679</v>
      </c>
      <c r="H192" s="38">
        <v>934.58333333333337</v>
      </c>
      <c r="I192" s="38">
        <v>912.01666666666677</v>
      </c>
      <c r="J192" s="38">
        <v>985.71666666666681</v>
      </c>
      <c r="K192" s="38">
        <v>1008.2833333333334</v>
      </c>
      <c r="L192" s="38">
        <v>1022.5666666666668</v>
      </c>
      <c r="M192" s="28">
        <v>994</v>
      </c>
      <c r="N192" s="28">
        <v>957.15</v>
      </c>
      <c r="O192" s="39">
        <v>4368000</v>
      </c>
      <c r="P192" s="40">
        <v>-8.984481350394773E-3</v>
      </c>
    </row>
    <row r="193" spans="1:16" ht="12.75" customHeight="1">
      <c r="A193" s="28">
        <v>183</v>
      </c>
      <c r="B193" s="29" t="s">
        <v>56</v>
      </c>
      <c r="C193" s="30" t="s">
        <v>197</v>
      </c>
      <c r="D193" s="31">
        <v>44707</v>
      </c>
      <c r="E193" s="37">
        <v>737.9</v>
      </c>
      <c r="F193" s="37">
        <v>744.81666666666661</v>
      </c>
      <c r="G193" s="38">
        <v>728.63333333333321</v>
      </c>
      <c r="H193" s="38">
        <v>719.36666666666656</v>
      </c>
      <c r="I193" s="38">
        <v>703.18333333333317</v>
      </c>
      <c r="J193" s="38">
        <v>754.08333333333326</v>
      </c>
      <c r="K193" s="38">
        <v>770.26666666666665</v>
      </c>
      <c r="L193" s="38">
        <v>779.5333333333333</v>
      </c>
      <c r="M193" s="28">
        <v>761</v>
      </c>
      <c r="N193" s="28">
        <v>735.55</v>
      </c>
      <c r="O193" s="39">
        <v>8034300</v>
      </c>
      <c r="P193" s="40">
        <v>0.10318833415719229</v>
      </c>
    </row>
    <row r="194" spans="1:16" ht="12.75" customHeight="1">
      <c r="A194" s="28">
        <v>184</v>
      </c>
      <c r="B194" s="29" t="s">
        <v>49</v>
      </c>
      <c r="C194" s="30" t="s">
        <v>198</v>
      </c>
      <c r="D194" s="31">
        <v>44707</v>
      </c>
      <c r="E194" s="37">
        <v>404.8</v>
      </c>
      <c r="F194" s="37">
        <v>402.76666666666671</v>
      </c>
      <c r="G194" s="38">
        <v>388.68333333333339</v>
      </c>
      <c r="H194" s="38">
        <v>372.56666666666666</v>
      </c>
      <c r="I194" s="38">
        <v>358.48333333333335</v>
      </c>
      <c r="J194" s="38">
        <v>418.88333333333344</v>
      </c>
      <c r="K194" s="38">
        <v>432.96666666666681</v>
      </c>
      <c r="L194" s="38">
        <v>449.08333333333348</v>
      </c>
      <c r="M194" s="28">
        <v>416.85</v>
      </c>
      <c r="N194" s="28">
        <v>386.65</v>
      </c>
      <c r="O194" s="39">
        <v>78848100</v>
      </c>
      <c r="P194" s="40">
        <v>-1.630251204465857E-2</v>
      </c>
    </row>
    <row r="195" spans="1:16" ht="12.75" customHeight="1">
      <c r="A195" s="28">
        <v>185</v>
      </c>
      <c r="B195" s="29" t="s">
        <v>169</v>
      </c>
      <c r="C195" s="30" t="s">
        <v>199</v>
      </c>
      <c r="D195" s="31">
        <v>44707</v>
      </c>
      <c r="E195" s="37">
        <v>222.55</v>
      </c>
      <c r="F195" s="37">
        <v>224.20000000000002</v>
      </c>
      <c r="G195" s="38">
        <v>219.40000000000003</v>
      </c>
      <c r="H195" s="38">
        <v>216.25000000000003</v>
      </c>
      <c r="I195" s="38">
        <v>211.45000000000005</v>
      </c>
      <c r="J195" s="38">
        <v>227.35000000000002</v>
      </c>
      <c r="K195" s="38">
        <v>232.15000000000003</v>
      </c>
      <c r="L195" s="38">
        <v>235.3</v>
      </c>
      <c r="M195" s="28">
        <v>229</v>
      </c>
      <c r="N195" s="28">
        <v>221.05</v>
      </c>
      <c r="O195" s="39">
        <v>96528375</v>
      </c>
      <c r="P195" s="40">
        <v>-2.1184120465434633E-2</v>
      </c>
    </row>
    <row r="196" spans="1:16" ht="12.75" customHeight="1">
      <c r="A196" s="28">
        <v>186</v>
      </c>
      <c r="B196" s="29" t="s">
        <v>119</v>
      </c>
      <c r="C196" s="30" t="s">
        <v>200</v>
      </c>
      <c r="D196" s="31">
        <v>44707</v>
      </c>
      <c r="E196" s="37">
        <v>1097.75</v>
      </c>
      <c r="F196" s="37">
        <v>1114.6666666666667</v>
      </c>
      <c r="G196" s="38">
        <v>1075.4333333333334</v>
      </c>
      <c r="H196" s="38">
        <v>1053.1166666666666</v>
      </c>
      <c r="I196" s="38">
        <v>1013.8833333333332</v>
      </c>
      <c r="J196" s="38">
        <v>1136.9833333333336</v>
      </c>
      <c r="K196" s="38">
        <v>1176.2166666666667</v>
      </c>
      <c r="L196" s="38">
        <v>1198.5333333333338</v>
      </c>
      <c r="M196" s="28">
        <v>1153.9000000000001</v>
      </c>
      <c r="N196" s="28">
        <v>1092.3499999999999</v>
      </c>
      <c r="O196" s="39">
        <v>32716500</v>
      </c>
      <c r="P196" s="40">
        <v>-9.725223834516827E-3</v>
      </c>
    </row>
    <row r="197" spans="1:16" ht="12.75" customHeight="1">
      <c r="A197" s="28">
        <v>187</v>
      </c>
      <c r="B197" s="29" t="s">
        <v>86</v>
      </c>
      <c r="C197" s="30" t="s">
        <v>201</v>
      </c>
      <c r="D197" s="31">
        <v>44707</v>
      </c>
      <c r="E197" s="37">
        <v>3400.5</v>
      </c>
      <c r="F197" s="37">
        <v>3406.4500000000003</v>
      </c>
      <c r="G197" s="38">
        <v>3374.5500000000006</v>
      </c>
      <c r="H197" s="38">
        <v>3348.6000000000004</v>
      </c>
      <c r="I197" s="38">
        <v>3316.7000000000007</v>
      </c>
      <c r="J197" s="38">
        <v>3432.4000000000005</v>
      </c>
      <c r="K197" s="38">
        <v>3464.3</v>
      </c>
      <c r="L197" s="38">
        <v>3490.2500000000005</v>
      </c>
      <c r="M197" s="28">
        <v>3438.35</v>
      </c>
      <c r="N197" s="28">
        <v>3380.5</v>
      </c>
      <c r="O197" s="39">
        <v>11817600</v>
      </c>
      <c r="P197" s="40">
        <v>1.8196856906534328E-2</v>
      </c>
    </row>
    <row r="198" spans="1:16" ht="12.75" customHeight="1">
      <c r="A198" s="28">
        <v>188</v>
      </c>
      <c r="B198" s="29" t="s">
        <v>86</v>
      </c>
      <c r="C198" s="30" t="s">
        <v>202</v>
      </c>
      <c r="D198" s="31">
        <v>44707</v>
      </c>
      <c r="E198" s="37">
        <v>1201</v>
      </c>
      <c r="F198" s="37">
        <v>1209.6499999999999</v>
      </c>
      <c r="G198" s="38">
        <v>1185.1499999999996</v>
      </c>
      <c r="H198" s="38">
        <v>1169.2999999999997</v>
      </c>
      <c r="I198" s="38">
        <v>1144.7999999999995</v>
      </c>
      <c r="J198" s="38">
        <v>1225.4999999999998</v>
      </c>
      <c r="K198" s="38">
        <v>1250.0000000000002</v>
      </c>
      <c r="L198" s="38">
        <v>1265.8499999999999</v>
      </c>
      <c r="M198" s="28">
        <v>1234.1500000000001</v>
      </c>
      <c r="N198" s="28">
        <v>1193.8</v>
      </c>
      <c r="O198" s="39">
        <v>16307400</v>
      </c>
      <c r="P198" s="40">
        <v>6.0707014621506567E-3</v>
      </c>
    </row>
    <row r="199" spans="1:16" ht="12.75" customHeight="1">
      <c r="A199" s="28">
        <v>189</v>
      </c>
      <c r="B199" s="29" t="s">
        <v>56</v>
      </c>
      <c r="C199" s="30" t="s">
        <v>203</v>
      </c>
      <c r="D199" s="31">
        <v>44707</v>
      </c>
      <c r="E199" s="37">
        <v>2096.5</v>
      </c>
      <c r="F199" s="37">
        <v>2108.8833333333332</v>
      </c>
      <c r="G199" s="38">
        <v>2057.2666666666664</v>
      </c>
      <c r="H199" s="38">
        <v>2018.0333333333333</v>
      </c>
      <c r="I199" s="38">
        <v>1966.4166666666665</v>
      </c>
      <c r="J199" s="38">
        <v>2148.1166666666663</v>
      </c>
      <c r="K199" s="38">
        <v>2199.7333333333331</v>
      </c>
      <c r="L199" s="38">
        <v>2238.9666666666662</v>
      </c>
      <c r="M199" s="28">
        <v>2160.5</v>
      </c>
      <c r="N199" s="28">
        <v>2069.65</v>
      </c>
      <c r="O199" s="39">
        <v>7118250</v>
      </c>
      <c r="P199" s="40">
        <v>3.6644639833979573E-2</v>
      </c>
    </row>
    <row r="200" spans="1:16" ht="12.75" customHeight="1">
      <c r="A200" s="28">
        <v>190</v>
      </c>
      <c r="B200" s="29" t="s">
        <v>47</v>
      </c>
      <c r="C200" s="30" t="s">
        <v>204</v>
      </c>
      <c r="D200" s="31">
        <v>44707</v>
      </c>
      <c r="E200" s="37">
        <v>2585.35</v>
      </c>
      <c r="F200" s="37">
        <v>2577.0333333333333</v>
      </c>
      <c r="G200" s="38">
        <v>2526.3666666666668</v>
      </c>
      <c r="H200" s="38">
        <v>2467.3833333333337</v>
      </c>
      <c r="I200" s="38">
        <v>2416.7166666666672</v>
      </c>
      <c r="J200" s="38">
        <v>2636.0166666666664</v>
      </c>
      <c r="K200" s="38">
        <v>2686.6833333333334</v>
      </c>
      <c r="L200" s="38">
        <v>2745.6666666666661</v>
      </c>
      <c r="M200" s="28">
        <v>2627.7</v>
      </c>
      <c r="N200" s="28">
        <v>2518.0500000000002</v>
      </c>
      <c r="O200" s="39">
        <v>612000</v>
      </c>
      <c r="P200" s="40">
        <v>-2.5477707006369428E-2</v>
      </c>
    </row>
    <row r="201" spans="1:16" ht="12.75" customHeight="1">
      <c r="A201" s="28">
        <v>191</v>
      </c>
      <c r="B201" s="29" t="s">
        <v>169</v>
      </c>
      <c r="C201" s="30" t="s">
        <v>205</v>
      </c>
      <c r="D201" s="31">
        <v>44707</v>
      </c>
      <c r="E201" s="37">
        <v>432.5</v>
      </c>
      <c r="F201" s="37">
        <v>436.7833333333333</v>
      </c>
      <c r="G201" s="38">
        <v>425.56666666666661</v>
      </c>
      <c r="H201" s="38">
        <v>418.63333333333333</v>
      </c>
      <c r="I201" s="38">
        <v>407.41666666666663</v>
      </c>
      <c r="J201" s="38">
        <v>443.71666666666658</v>
      </c>
      <c r="K201" s="38">
        <v>454.93333333333328</v>
      </c>
      <c r="L201" s="38">
        <v>461.86666666666656</v>
      </c>
      <c r="M201" s="28">
        <v>448</v>
      </c>
      <c r="N201" s="28">
        <v>429.85</v>
      </c>
      <c r="O201" s="39">
        <v>4390500</v>
      </c>
      <c r="P201" s="40">
        <v>-4.0013119055428009E-2</v>
      </c>
    </row>
    <row r="202" spans="1:16" ht="12.75" customHeight="1">
      <c r="A202" s="28">
        <v>192</v>
      </c>
      <c r="B202" s="29" t="s">
        <v>44</v>
      </c>
      <c r="C202" s="30" t="s">
        <v>206</v>
      </c>
      <c r="D202" s="31">
        <v>44707</v>
      </c>
      <c r="E202" s="37">
        <v>1029.95</v>
      </c>
      <c r="F202" s="37">
        <v>1034.2666666666667</v>
      </c>
      <c r="G202" s="38">
        <v>1012.6333333333332</v>
      </c>
      <c r="H202" s="38">
        <v>995.31666666666661</v>
      </c>
      <c r="I202" s="38">
        <v>973.68333333333317</v>
      </c>
      <c r="J202" s="38">
        <v>1051.5833333333333</v>
      </c>
      <c r="K202" s="38">
        <v>1073.2166666666669</v>
      </c>
      <c r="L202" s="38">
        <v>1090.5333333333333</v>
      </c>
      <c r="M202" s="28">
        <v>1055.9000000000001</v>
      </c>
      <c r="N202" s="28">
        <v>1016.95</v>
      </c>
      <c r="O202" s="39">
        <v>3308175</v>
      </c>
      <c r="P202" s="40">
        <v>1.5364354697102723E-3</v>
      </c>
    </row>
    <row r="203" spans="1:16" ht="12.75" customHeight="1">
      <c r="A203" s="28">
        <v>193</v>
      </c>
      <c r="B203" s="29" t="s">
        <v>49</v>
      </c>
      <c r="C203" s="30" t="s">
        <v>207</v>
      </c>
      <c r="D203" s="31">
        <v>44707</v>
      </c>
      <c r="E203" s="37">
        <v>633.75</v>
      </c>
      <c r="F203" s="37">
        <v>628.5</v>
      </c>
      <c r="G203" s="38">
        <v>614.25</v>
      </c>
      <c r="H203" s="38">
        <v>594.75</v>
      </c>
      <c r="I203" s="38">
        <v>580.5</v>
      </c>
      <c r="J203" s="38">
        <v>648</v>
      </c>
      <c r="K203" s="38">
        <v>662.25</v>
      </c>
      <c r="L203" s="38">
        <v>681.75</v>
      </c>
      <c r="M203" s="28">
        <v>642.75</v>
      </c>
      <c r="N203" s="28">
        <v>609</v>
      </c>
      <c r="O203" s="39">
        <v>7319200</v>
      </c>
      <c r="P203" s="40">
        <v>8.6822303685124454E-3</v>
      </c>
    </row>
    <row r="204" spans="1:16" ht="12.75" customHeight="1">
      <c r="A204" s="28">
        <v>194</v>
      </c>
      <c r="B204" s="29" t="s">
        <v>56</v>
      </c>
      <c r="C204" s="30" t="s">
        <v>208</v>
      </c>
      <c r="D204" s="31">
        <v>44707</v>
      </c>
      <c r="E204" s="37">
        <v>1431.45</v>
      </c>
      <c r="F204" s="37">
        <v>1457.55</v>
      </c>
      <c r="G204" s="38">
        <v>1400.6</v>
      </c>
      <c r="H204" s="38">
        <v>1369.75</v>
      </c>
      <c r="I204" s="38">
        <v>1312.8</v>
      </c>
      <c r="J204" s="38">
        <v>1488.3999999999999</v>
      </c>
      <c r="K204" s="38">
        <v>1545.3500000000001</v>
      </c>
      <c r="L204" s="38">
        <v>1576.1999999999998</v>
      </c>
      <c r="M204" s="28">
        <v>1514.5</v>
      </c>
      <c r="N204" s="28">
        <v>1426.7</v>
      </c>
      <c r="O204" s="39">
        <v>1136200</v>
      </c>
      <c r="P204" s="40">
        <v>3.1128051547327344E-2</v>
      </c>
    </row>
    <row r="205" spans="1:16" ht="12.75" customHeight="1">
      <c r="A205" s="28">
        <v>195</v>
      </c>
      <c r="B205" s="29" t="s">
        <v>42</v>
      </c>
      <c r="C205" s="30" t="s">
        <v>209</v>
      </c>
      <c r="D205" s="31">
        <v>44707</v>
      </c>
      <c r="E205" s="37">
        <v>6194.95</v>
      </c>
      <c r="F205" s="37">
        <v>6212.4666666666672</v>
      </c>
      <c r="G205" s="38">
        <v>6132.4833333333345</v>
      </c>
      <c r="H205" s="38">
        <v>6070.0166666666673</v>
      </c>
      <c r="I205" s="38">
        <v>5990.0333333333347</v>
      </c>
      <c r="J205" s="38">
        <v>6274.9333333333343</v>
      </c>
      <c r="K205" s="38">
        <v>6354.9166666666679</v>
      </c>
      <c r="L205" s="38">
        <v>6417.3833333333341</v>
      </c>
      <c r="M205" s="28">
        <v>6292.45</v>
      </c>
      <c r="N205" s="28">
        <v>6150</v>
      </c>
      <c r="O205" s="39">
        <v>2050900</v>
      </c>
      <c r="P205" s="40">
        <v>-1.1090216500313419E-2</v>
      </c>
    </row>
    <row r="206" spans="1:16" ht="12.75" customHeight="1">
      <c r="A206" s="28">
        <v>196</v>
      </c>
      <c r="B206" s="29" t="s">
        <v>38</v>
      </c>
      <c r="C206" s="30" t="s">
        <v>210</v>
      </c>
      <c r="D206" s="31">
        <v>44707</v>
      </c>
      <c r="E206" s="37">
        <v>781.3</v>
      </c>
      <c r="F206" s="37">
        <v>784.19999999999993</v>
      </c>
      <c r="G206" s="38">
        <v>772.09999999999991</v>
      </c>
      <c r="H206" s="38">
        <v>762.9</v>
      </c>
      <c r="I206" s="38">
        <v>750.8</v>
      </c>
      <c r="J206" s="38">
        <v>793.39999999999986</v>
      </c>
      <c r="K206" s="38">
        <v>805.5</v>
      </c>
      <c r="L206" s="38">
        <v>814.69999999999982</v>
      </c>
      <c r="M206" s="28">
        <v>796.3</v>
      </c>
      <c r="N206" s="28">
        <v>775</v>
      </c>
      <c r="O206" s="39">
        <v>22919000</v>
      </c>
      <c r="P206" s="40">
        <v>-3.4448764992606386E-2</v>
      </c>
    </row>
    <row r="207" spans="1:16" ht="12.75" customHeight="1">
      <c r="A207" s="28">
        <v>197</v>
      </c>
      <c r="B207" s="29" t="s">
        <v>119</v>
      </c>
      <c r="C207" s="30" t="s">
        <v>211</v>
      </c>
      <c r="D207" s="31">
        <v>44707</v>
      </c>
      <c r="E207" s="37">
        <v>292.85000000000002</v>
      </c>
      <c r="F207" s="37">
        <v>301.66666666666669</v>
      </c>
      <c r="G207" s="38">
        <v>281.88333333333338</v>
      </c>
      <c r="H207" s="38">
        <v>270.91666666666669</v>
      </c>
      <c r="I207" s="38">
        <v>251.13333333333338</v>
      </c>
      <c r="J207" s="38">
        <v>312.63333333333338</v>
      </c>
      <c r="K207" s="38">
        <v>332.41666666666669</v>
      </c>
      <c r="L207" s="38">
        <v>343.38333333333338</v>
      </c>
      <c r="M207" s="28">
        <v>321.45</v>
      </c>
      <c r="N207" s="28">
        <v>290.7</v>
      </c>
      <c r="O207" s="39">
        <v>44154850</v>
      </c>
      <c r="P207" s="40">
        <v>3.9443917390352475E-2</v>
      </c>
    </row>
    <row r="208" spans="1:16" ht="12.75" customHeight="1">
      <c r="A208" s="28">
        <v>198</v>
      </c>
      <c r="B208" s="29" t="s">
        <v>70</v>
      </c>
      <c r="C208" s="30" t="s">
        <v>212</v>
      </c>
      <c r="D208" s="31">
        <v>44707</v>
      </c>
      <c r="E208" s="37">
        <v>933.9</v>
      </c>
      <c r="F208" s="37">
        <v>943.63333333333321</v>
      </c>
      <c r="G208" s="38">
        <v>921.56666666666638</v>
      </c>
      <c r="H208" s="38">
        <v>909.23333333333312</v>
      </c>
      <c r="I208" s="38">
        <v>887.16666666666629</v>
      </c>
      <c r="J208" s="38">
        <v>955.96666666666647</v>
      </c>
      <c r="K208" s="38">
        <v>978.0333333333333</v>
      </c>
      <c r="L208" s="38">
        <v>990.36666666666656</v>
      </c>
      <c r="M208" s="28">
        <v>965.7</v>
      </c>
      <c r="N208" s="28">
        <v>931.3</v>
      </c>
      <c r="O208" s="39">
        <v>3808500</v>
      </c>
      <c r="P208" s="40">
        <v>3.155471289274106E-2</v>
      </c>
    </row>
    <row r="209" spans="1:16" ht="12.75" customHeight="1">
      <c r="A209" s="28">
        <v>199</v>
      </c>
      <c r="B209" s="29" t="s">
        <v>70</v>
      </c>
      <c r="C209" s="30" t="s">
        <v>281</v>
      </c>
      <c r="D209" s="31">
        <v>44707</v>
      </c>
      <c r="E209" s="37">
        <v>1558.7</v>
      </c>
      <c r="F209" s="37">
        <v>1569.45</v>
      </c>
      <c r="G209" s="38">
        <v>1544.25</v>
      </c>
      <c r="H209" s="38">
        <v>1529.8</v>
      </c>
      <c r="I209" s="38">
        <v>1504.6</v>
      </c>
      <c r="J209" s="38">
        <v>1583.9</v>
      </c>
      <c r="K209" s="38">
        <v>1609.1000000000004</v>
      </c>
      <c r="L209" s="38">
        <v>1623.5500000000002</v>
      </c>
      <c r="M209" s="28">
        <v>1594.65</v>
      </c>
      <c r="N209" s="28">
        <v>1555</v>
      </c>
      <c r="O209" s="39">
        <v>819150</v>
      </c>
      <c r="P209" s="40">
        <v>4.291056212836388E-3</v>
      </c>
    </row>
    <row r="210" spans="1:16" ht="12.75" customHeight="1">
      <c r="A210" s="28">
        <v>200</v>
      </c>
      <c r="B210" s="29" t="s">
        <v>86</v>
      </c>
      <c r="C210" s="30" t="s">
        <v>213</v>
      </c>
      <c r="D210" s="31">
        <v>44707</v>
      </c>
      <c r="E210" s="37">
        <v>468.25</v>
      </c>
      <c r="F210" s="37">
        <v>471.7</v>
      </c>
      <c r="G210" s="38">
        <v>463.15</v>
      </c>
      <c r="H210" s="38">
        <v>458.05</v>
      </c>
      <c r="I210" s="38">
        <v>449.5</v>
      </c>
      <c r="J210" s="38">
        <v>476.79999999999995</v>
      </c>
      <c r="K210" s="38">
        <v>485.35</v>
      </c>
      <c r="L210" s="38">
        <v>490.44999999999993</v>
      </c>
      <c r="M210" s="28">
        <v>480.25</v>
      </c>
      <c r="N210" s="28">
        <v>466.6</v>
      </c>
      <c r="O210" s="39">
        <v>40635000</v>
      </c>
      <c r="P210" s="40">
        <v>1.676975738650012E-2</v>
      </c>
    </row>
    <row r="211" spans="1:16" ht="12.75" customHeight="1">
      <c r="A211" s="28">
        <v>201</v>
      </c>
      <c r="B211" s="29" t="s">
        <v>181</v>
      </c>
      <c r="C211" s="30" t="s">
        <v>214</v>
      </c>
      <c r="D211" s="31">
        <v>44707</v>
      </c>
      <c r="E211" s="37">
        <v>239</v>
      </c>
      <c r="F211" s="37">
        <v>241.46666666666667</v>
      </c>
      <c r="G211" s="38">
        <v>234.93333333333334</v>
      </c>
      <c r="H211" s="38">
        <v>230.86666666666667</v>
      </c>
      <c r="I211" s="38">
        <v>224.33333333333334</v>
      </c>
      <c r="J211" s="38">
        <v>245.53333333333333</v>
      </c>
      <c r="K211" s="38">
        <v>252.06666666666669</v>
      </c>
      <c r="L211" s="38">
        <v>256.13333333333333</v>
      </c>
      <c r="M211" s="28">
        <v>248</v>
      </c>
      <c r="N211" s="28">
        <v>237.4</v>
      </c>
      <c r="O211" s="39">
        <v>76788000</v>
      </c>
      <c r="P211" s="40">
        <v>-2.4356775300171527E-2</v>
      </c>
    </row>
    <row r="212" spans="1:16" ht="12.75" customHeight="1">
      <c r="A212" s="28">
        <v>202</v>
      </c>
      <c r="B212" s="29" t="s">
        <v>47</v>
      </c>
      <c r="C212" s="30" t="s">
        <v>860</v>
      </c>
      <c r="D212" s="31">
        <v>44707</v>
      </c>
      <c r="E212" s="37">
        <v>340.5</v>
      </c>
      <c r="F212" s="37">
        <v>339.88333333333333</v>
      </c>
      <c r="G212" s="38">
        <v>334.01666666666665</v>
      </c>
      <c r="H212" s="38">
        <v>327.5333333333333</v>
      </c>
      <c r="I212" s="38">
        <v>321.66666666666663</v>
      </c>
      <c r="J212" s="38">
        <v>346.36666666666667</v>
      </c>
      <c r="K212" s="38">
        <v>352.23333333333335</v>
      </c>
      <c r="L212" s="38">
        <v>358.7166666666667</v>
      </c>
      <c r="M212" s="28">
        <v>345.75</v>
      </c>
      <c r="N212" s="28">
        <v>333.4</v>
      </c>
      <c r="O212" s="39">
        <v>14897200</v>
      </c>
      <c r="P212" s="40">
        <v>-2.7579928238633321E-3</v>
      </c>
    </row>
    <row r="213" spans="1:16" ht="12.75" customHeight="1">
      <c r="A213" s="28"/>
      <c r="B213" s="29"/>
      <c r="C213" s="30"/>
      <c r="D213" s="31"/>
      <c r="E213" s="37"/>
      <c r="F213" s="37"/>
      <c r="G213" s="38"/>
      <c r="H213" s="38"/>
      <c r="I213" s="38"/>
      <c r="J213" s="38"/>
      <c r="K213" s="38"/>
      <c r="L213" s="38"/>
      <c r="M213" s="28"/>
      <c r="N213" s="28"/>
      <c r="O213" s="39"/>
      <c r="P213" s="40"/>
    </row>
    <row r="214" spans="1:16" ht="12.75" customHeight="1">
      <c r="A214" s="28"/>
      <c r="B214" s="29"/>
      <c r="C214" s="30"/>
      <c r="D214" s="31"/>
      <c r="E214" s="37"/>
      <c r="F214" s="37"/>
      <c r="G214" s="38"/>
      <c r="H214" s="38"/>
      <c r="I214" s="38"/>
      <c r="J214" s="38"/>
      <c r="K214" s="38"/>
      <c r="L214" s="38"/>
      <c r="M214" s="28"/>
      <c r="N214" s="28"/>
      <c r="O214" s="39"/>
      <c r="P214" s="40"/>
    </row>
    <row r="215" spans="1:16" ht="12.75" customHeight="1">
      <c r="A215" s="295"/>
      <c r="B215" s="318"/>
      <c r="C215" s="295"/>
      <c r="D215" s="319"/>
      <c r="E215" s="296"/>
      <c r="F215" s="296"/>
      <c r="G215" s="320"/>
      <c r="H215" s="320"/>
      <c r="I215" s="320"/>
      <c r="J215" s="320"/>
      <c r="K215" s="320"/>
      <c r="L215" s="320"/>
      <c r="M215" s="295"/>
      <c r="N215" s="295"/>
      <c r="O215" s="321"/>
      <c r="P215" s="322"/>
    </row>
    <row r="216" spans="1:16" ht="12.75" customHeight="1">
      <c r="A216" s="295"/>
      <c r="B216" s="318"/>
      <c r="C216" s="295"/>
      <c r="D216" s="319"/>
      <c r="E216" s="296"/>
      <c r="F216" s="296"/>
      <c r="G216" s="320"/>
      <c r="H216" s="320"/>
      <c r="I216" s="320"/>
      <c r="J216" s="320"/>
      <c r="K216" s="320"/>
      <c r="L216" s="320"/>
      <c r="M216" s="295"/>
      <c r="N216" s="295"/>
      <c r="O216" s="321"/>
      <c r="P216" s="322"/>
    </row>
    <row r="217" spans="1:16" ht="12.75" customHeight="1">
      <c r="B217" s="42"/>
      <c r="C217" s="41"/>
      <c r="D217" s="43"/>
      <c r="E217" s="44"/>
      <c r="F217" s="44"/>
      <c r="G217" s="45"/>
      <c r="H217" s="45"/>
      <c r="I217" s="45"/>
      <c r="J217" s="45"/>
      <c r="K217" s="45"/>
      <c r="L217" s="1"/>
      <c r="M217" s="1"/>
      <c r="N217" s="1"/>
      <c r="O217" s="1"/>
      <c r="P217" s="1"/>
    </row>
    <row r="218" spans="1:16" ht="12.75" customHeight="1">
      <c r="A218" s="41"/>
      <c r="B218" s="42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42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42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42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6" t="s">
        <v>215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6" t="s">
        <v>216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46" t="s">
        <v>217</v>
      </c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46" t="s">
        <v>218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6" t="s">
        <v>219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21" t="s">
        <v>220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7" t="s">
        <v>221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7" t="s">
        <v>222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7" t="s">
        <v>223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7" t="s">
        <v>224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7" t="s">
        <v>225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7" t="s">
        <v>226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47" t="s">
        <v>227</v>
      </c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47" t="s">
        <v>228</v>
      </c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47" t="s">
        <v>229</v>
      </c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  <row r="501" spans="1:16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</row>
    <row r="502" spans="1:16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</row>
    <row r="503" spans="1:16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</row>
    <row r="504" spans="1:16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</row>
    <row r="505" spans="1:16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</row>
    <row r="506" spans="1:1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</row>
    <row r="507" spans="1:16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</row>
    <row r="508" spans="1:16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</row>
    <row r="509" spans="1:16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</row>
    <row r="510" spans="1:16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</row>
    <row r="511" spans="1:16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</row>
    <row r="512" spans="1:16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</row>
    <row r="513" spans="1:16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</row>
    <row r="514" spans="1:16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</row>
    <row r="515" spans="1:16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</row>
    <row r="516" spans="1: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</row>
    <row r="517" spans="1:16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</row>
    <row r="518" spans="1:16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</row>
    <row r="519" spans="1:16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</row>
    <row r="520" spans="1:16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</row>
    <row r="521" spans="1:16" ht="12.75" customHeight="1">
      <c r="A52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E24" sqref="E24"/>
    </sheetView>
  </sheetViews>
  <sheetFormatPr defaultColWidth="17.285156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8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49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49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49"/>
      <c r="M4" s="20"/>
      <c r="N4" s="20"/>
      <c r="O4" s="20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8"/>
      <c r="M5" s="330" t="s">
        <v>14</v>
      </c>
      <c r="N5" s="1"/>
      <c r="O5" s="1"/>
    </row>
    <row r="6" spans="1:15" ht="12.75" customHeight="1">
      <c r="A6" s="21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44697</v>
      </c>
      <c r="L6" s="48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8"/>
      <c r="M7" s="1"/>
      <c r="N7" s="1"/>
      <c r="O7" s="1"/>
    </row>
    <row r="8" spans="1:15" ht="28.5" customHeight="1">
      <c r="A8" s="450" t="s">
        <v>16</v>
      </c>
      <c r="B8" s="452"/>
      <c r="C8" s="456" t="s">
        <v>20</v>
      </c>
      <c r="D8" s="456" t="s">
        <v>21</v>
      </c>
      <c r="E8" s="447" t="s">
        <v>22</v>
      </c>
      <c r="F8" s="448"/>
      <c r="G8" s="449"/>
      <c r="H8" s="447" t="s">
        <v>23</v>
      </c>
      <c r="I8" s="448"/>
      <c r="J8" s="449"/>
      <c r="K8" s="23"/>
      <c r="L8" s="50"/>
      <c r="M8" s="50"/>
      <c r="N8" s="1"/>
      <c r="O8" s="1"/>
    </row>
    <row r="9" spans="1:15" ht="36" customHeight="1">
      <c r="A9" s="454"/>
      <c r="B9" s="455"/>
      <c r="C9" s="455"/>
      <c r="D9" s="455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1" t="s">
        <v>32</v>
      </c>
      <c r="M9" s="52" t="s">
        <v>230</v>
      </c>
      <c r="N9" s="1"/>
      <c r="O9" s="1"/>
    </row>
    <row r="10" spans="1:15" ht="12.75" customHeight="1">
      <c r="A10" s="53">
        <v>1</v>
      </c>
      <c r="B10" s="28" t="s">
        <v>231</v>
      </c>
      <c r="C10" s="34">
        <v>15782.15</v>
      </c>
      <c r="D10" s="32">
        <v>15868.866666666667</v>
      </c>
      <c r="E10" s="32">
        <v>15654.133333333333</v>
      </c>
      <c r="F10" s="32">
        <v>15526.116666666667</v>
      </c>
      <c r="G10" s="32">
        <v>15311.383333333333</v>
      </c>
      <c r="H10" s="32">
        <v>15996.883333333333</v>
      </c>
      <c r="I10" s="32">
        <v>16211.616666666667</v>
      </c>
      <c r="J10" s="32">
        <v>16339.633333333333</v>
      </c>
      <c r="K10" s="34">
        <v>16083.6</v>
      </c>
      <c r="L10" s="34">
        <v>15740.85</v>
      </c>
      <c r="M10" s="54"/>
      <c r="N10" s="1"/>
      <c r="O10" s="1"/>
    </row>
    <row r="11" spans="1:15" ht="12.75" customHeight="1">
      <c r="A11" s="53">
        <v>2</v>
      </c>
      <c r="B11" s="28" t="s">
        <v>232</v>
      </c>
      <c r="C11" s="28">
        <v>33121.35</v>
      </c>
      <c r="D11" s="37">
        <v>33377.149999999994</v>
      </c>
      <c r="E11" s="37">
        <v>32752.099999999991</v>
      </c>
      <c r="F11" s="37">
        <v>32382.85</v>
      </c>
      <c r="G11" s="37">
        <v>31757.799999999996</v>
      </c>
      <c r="H11" s="37">
        <v>33746.399999999987</v>
      </c>
      <c r="I11" s="37">
        <v>34371.44999999999</v>
      </c>
      <c r="J11" s="37">
        <v>34740.699999999983</v>
      </c>
      <c r="K11" s="28">
        <v>34002.199999999997</v>
      </c>
      <c r="L11" s="28">
        <v>33007.9</v>
      </c>
      <c r="M11" s="54"/>
      <c r="N11" s="1"/>
      <c r="O11" s="1"/>
    </row>
    <row r="12" spans="1:15" ht="12.75" customHeight="1">
      <c r="A12" s="53">
        <v>3</v>
      </c>
      <c r="B12" s="41" t="s">
        <v>233</v>
      </c>
      <c r="C12" s="28">
        <v>2506.0500000000002</v>
      </c>
      <c r="D12" s="37">
        <v>2524.25</v>
      </c>
      <c r="E12" s="37">
        <v>2479.3000000000002</v>
      </c>
      <c r="F12" s="37">
        <v>2452.5500000000002</v>
      </c>
      <c r="G12" s="37">
        <v>2407.6000000000004</v>
      </c>
      <c r="H12" s="37">
        <v>2551</v>
      </c>
      <c r="I12" s="37">
        <v>2595.9499999999998</v>
      </c>
      <c r="J12" s="37">
        <v>2622.7</v>
      </c>
      <c r="K12" s="28">
        <v>2569.1999999999998</v>
      </c>
      <c r="L12" s="28">
        <v>2497.5</v>
      </c>
      <c r="M12" s="54"/>
      <c r="N12" s="1"/>
      <c r="O12" s="1"/>
    </row>
    <row r="13" spans="1:15" ht="12.75" customHeight="1">
      <c r="A13" s="53">
        <v>4</v>
      </c>
      <c r="B13" s="28" t="s">
        <v>234</v>
      </c>
      <c r="C13" s="28">
        <v>4669.1499999999996</v>
      </c>
      <c r="D13" s="37">
        <v>4695.7666666666664</v>
      </c>
      <c r="E13" s="37">
        <v>4629.0333333333328</v>
      </c>
      <c r="F13" s="37">
        <v>4588.9166666666661</v>
      </c>
      <c r="G13" s="37">
        <v>4522.1833333333325</v>
      </c>
      <c r="H13" s="37">
        <v>4735.8833333333332</v>
      </c>
      <c r="I13" s="37">
        <v>4802.6166666666668</v>
      </c>
      <c r="J13" s="37">
        <v>4842.7333333333336</v>
      </c>
      <c r="K13" s="28">
        <v>4762.5</v>
      </c>
      <c r="L13" s="28">
        <v>4655.6499999999996</v>
      </c>
      <c r="M13" s="54"/>
      <c r="N13" s="1"/>
      <c r="O13" s="1"/>
    </row>
    <row r="14" spans="1:15" ht="12.75" customHeight="1">
      <c r="A14" s="53">
        <v>5</v>
      </c>
      <c r="B14" s="28" t="s">
        <v>235</v>
      </c>
      <c r="C14" s="28">
        <v>29624.85</v>
      </c>
      <c r="D14" s="37">
        <v>29759.649999999998</v>
      </c>
      <c r="E14" s="37">
        <v>29404.249999999996</v>
      </c>
      <c r="F14" s="37">
        <v>29183.649999999998</v>
      </c>
      <c r="G14" s="37">
        <v>28828.249999999996</v>
      </c>
      <c r="H14" s="37">
        <v>29980.249999999996</v>
      </c>
      <c r="I14" s="37">
        <v>30335.649999999998</v>
      </c>
      <c r="J14" s="37">
        <v>30556.249999999996</v>
      </c>
      <c r="K14" s="28">
        <v>30115.05</v>
      </c>
      <c r="L14" s="28">
        <v>29539.05</v>
      </c>
      <c r="M14" s="54"/>
      <c r="N14" s="1"/>
      <c r="O14" s="1"/>
    </row>
    <row r="15" spans="1:15" ht="12.75" customHeight="1">
      <c r="A15" s="53">
        <v>6</v>
      </c>
      <c r="B15" s="28" t="s">
        <v>236</v>
      </c>
      <c r="C15" s="28">
        <v>3975.95</v>
      </c>
      <c r="D15" s="37">
        <v>4000.9666666666667</v>
      </c>
      <c r="E15" s="37">
        <v>3940.2333333333336</v>
      </c>
      <c r="F15" s="37">
        <v>3904.5166666666669</v>
      </c>
      <c r="G15" s="37">
        <v>3843.7833333333338</v>
      </c>
      <c r="H15" s="37">
        <v>4036.6833333333334</v>
      </c>
      <c r="I15" s="37">
        <v>4097.4166666666661</v>
      </c>
      <c r="J15" s="37">
        <v>4133.1333333333332</v>
      </c>
      <c r="K15" s="28">
        <v>4061.7</v>
      </c>
      <c r="L15" s="28">
        <v>3965.25</v>
      </c>
      <c r="M15" s="54"/>
      <c r="N15" s="1"/>
      <c r="O15" s="1"/>
    </row>
    <row r="16" spans="1:15" ht="12.75" customHeight="1">
      <c r="A16" s="53">
        <v>7</v>
      </c>
      <c r="B16" s="28" t="s">
        <v>237</v>
      </c>
      <c r="C16" s="28">
        <v>7351.95</v>
      </c>
      <c r="D16" s="37">
        <v>7402.3999999999987</v>
      </c>
      <c r="E16" s="37">
        <v>7280.3999999999978</v>
      </c>
      <c r="F16" s="37">
        <v>7208.8499999999995</v>
      </c>
      <c r="G16" s="37">
        <v>7086.8499999999985</v>
      </c>
      <c r="H16" s="37">
        <v>7473.9499999999971</v>
      </c>
      <c r="I16" s="37">
        <v>7595.9499999999989</v>
      </c>
      <c r="J16" s="37">
        <v>7667.4999999999964</v>
      </c>
      <c r="K16" s="28">
        <v>7524.4</v>
      </c>
      <c r="L16" s="28">
        <v>7330.85</v>
      </c>
      <c r="M16" s="54"/>
      <c r="N16" s="1"/>
      <c r="O16" s="1"/>
    </row>
    <row r="17" spans="1:15" ht="12.75" customHeight="1">
      <c r="A17" s="53">
        <v>8</v>
      </c>
      <c r="B17" s="28" t="s">
        <v>43</v>
      </c>
      <c r="C17" s="28">
        <v>2113.3000000000002</v>
      </c>
      <c r="D17" s="37">
        <v>2136.35</v>
      </c>
      <c r="E17" s="37">
        <v>2076</v>
      </c>
      <c r="F17" s="37">
        <v>2038.7000000000003</v>
      </c>
      <c r="G17" s="37">
        <v>1978.3500000000004</v>
      </c>
      <c r="H17" s="37">
        <v>2173.6499999999996</v>
      </c>
      <c r="I17" s="37">
        <v>2233.9999999999991</v>
      </c>
      <c r="J17" s="37">
        <v>2271.2999999999993</v>
      </c>
      <c r="K17" s="28">
        <v>2196.6999999999998</v>
      </c>
      <c r="L17" s="28">
        <v>2099.0500000000002</v>
      </c>
      <c r="M17" s="28">
        <v>4.3175100000000004</v>
      </c>
      <c r="N17" s="1"/>
      <c r="O17" s="1"/>
    </row>
    <row r="18" spans="1:15" ht="12.75" customHeight="1">
      <c r="A18" s="53">
        <v>9</v>
      </c>
      <c r="B18" s="28" t="s">
        <v>59</v>
      </c>
      <c r="C18" s="28">
        <v>1293.6500000000001</v>
      </c>
      <c r="D18" s="37">
        <v>1300.75</v>
      </c>
      <c r="E18" s="37">
        <v>1275.1500000000001</v>
      </c>
      <c r="F18" s="37">
        <v>1256.6500000000001</v>
      </c>
      <c r="G18" s="37">
        <v>1231.0500000000002</v>
      </c>
      <c r="H18" s="37">
        <v>1319.25</v>
      </c>
      <c r="I18" s="37">
        <v>1344.85</v>
      </c>
      <c r="J18" s="37">
        <v>1363.35</v>
      </c>
      <c r="K18" s="28">
        <v>1326.35</v>
      </c>
      <c r="L18" s="28">
        <v>1282.25</v>
      </c>
      <c r="M18" s="28">
        <v>41.281399999999998</v>
      </c>
      <c r="N18" s="1"/>
      <c r="O18" s="1"/>
    </row>
    <row r="19" spans="1:15" ht="12.75" customHeight="1">
      <c r="A19" s="53">
        <v>10</v>
      </c>
      <c r="B19" s="28" t="s">
        <v>39</v>
      </c>
      <c r="C19" s="55">
        <v>751.95</v>
      </c>
      <c r="D19" s="37">
        <v>756.11666666666667</v>
      </c>
      <c r="E19" s="37">
        <v>740.83333333333337</v>
      </c>
      <c r="F19" s="37">
        <v>729.7166666666667</v>
      </c>
      <c r="G19" s="37">
        <v>714.43333333333339</v>
      </c>
      <c r="H19" s="37">
        <v>767.23333333333335</v>
      </c>
      <c r="I19" s="37">
        <v>782.51666666666665</v>
      </c>
      <c r="J19" s="37">
        <v>793.63333333333333</v>
      </c>
      <c r="K19" s="28">
        <v>771.4</v>
      </c>
      <c r="L19" s="28">
        <v>745</v>
      </c>
      <c r="M19" s="28">
        <v>8.0479199999999995</v>
      </c>
      <c r="N19" s="1"/>
      <c r="O19" s="1"/>
    </row>
    <row r="20" spans="1:15" ht="12.75" customHeight="1">
      <c r="A20" s="53">
        <v>11</v>
      </c>
      <c r="B20" s="28" t="s">
        <v>45</v>
      </c>
      <c r="C20" s="28">
        <v>2054.15</v>
      </c>
      <c r="D20" s="37">
        <v>2074.8166666666666</v>
      </c>
      <c r="E20" s="37">
        <v>2014.6333333333332</v>
      </c>
      <c r="F20" s="37">
        <v>1975.1166666666666</v>
      </c>
      <c r="G20" s="37">
        <v>1914.9333333333332</v>
      </c>
      <c r="H20" s="37">
        <v>2114.333333333333</v>
      </c>
      <c r="I20" s="37">
        <v>2174.5166666666664</v>
      </c>
      <c r="J20" s="37">
        <v>2214.0333333333333</v>
      </c>
      <c r="K20" s="28">
        <v>2135</v>
      </c>
      <c r="L20" s="28">
        <v>2035.3</v>
      </c>
      <c r="M20" s="28">
        <v>15.47617</v>
      </c>
      <c r="N20" s="1"/>
      <c r="O20" s="1"/>
    </row>
    <row r="21" spans="1:15" ht="12.75" customHeight="1">
      <c r="A21" s="53">
        <v>12</v>
      </c>
      <c r="B21" s="28" t="s">
        <v>239</v>
      </c>
      <c r="C21" s="28">
        <v>2171.5500000000002</v>
      </c>
      <c r="D21" s="37">
        <v>2274.0333333333333</v>
      </c>
      <c r="E21" s="37">
        <v>2003.0666666666666</v>
      </c>
      <c r="F21" s="37">
        <v>1834.5833333333335</v>
      </c>
      <c r="G21" s="37">
        <v>1563.6166666666668</v>
      </c>
      <c r="H21" s="37">
        <v>2442.5166666666664</v>
      </c>
      <c r="I21" s="37">
        <v>2713.4833333333327</v>
      </c>
      <c r="J21" s="37">
        <v>2881.9666666666662</v>
      </c>
      <c r="K21" s="28">
        <v>2545</v>
      </c>
      <c r="L21" s="28">
        <v>2105.5500000000002</v>
      </c>
      <c r="M21" s="28">
        <v>17.22448</v>
      </c>
      <c r="N21" s="1"/>
      <c r="O21" s="1"/>
    </row>
    <row r="22" spans="1:15" ht="12.75" customHeight="1">
      <c r="A22" s="53">
        <v>13</v>
      </c>
      <c r="B22" s="28" t="s">
        <v>46</v>
      </c>
      <c r="C22" s="28">
        <v>705.9</v>
      </c>
      <c r="D22" s="37">
        <v>714.5333333333333</v>
      </c>
      <c r="E22" s="37">
        <v>693.16666666666663</v>
      </c>
      <c r="F22" s="37">
        <v>680.43333333333328</v>
      </c>
      <c r="G22" s="37">
        <v>659.06666666666661</v>
      </c>
      <c r="H22" s="37">
        <v>727.26666666666665</v>
      </c>
      <c r="I22" s="37">
        <v>748.63333333333344</v>
      </c>
      <c r="J22" s="37">
        <v>761.36666666666667</v>
      </c>
      <c r="K22" s="28">
        <v>735.9</v>
      </c>
      <c r="L22" s="28">
        <v>701.8</v>
      </c>
      <c r="M22" s="28">
        <v>72.478089999999995</v>
      </c>
      <c r="N22" s="1"/>
      <c r="O22" s="1"/>
    </row>
    <row r="23" spans="1:15" ht="12.75" customHeight="1">
      <c r="A23" s="53">
        <v>14</v>
      </c>
      <c r="B23" s="28" t="s">
        <v>240</v>
      </c>
      <c r="C23" s="28">
        <v>2369.1</v>
      </c>
      <c r="D23" s="37">
        <v>2390.0333333333333</v>
      </c>
      <c r="E23" s="37">
        <v>2290.0666666666666</v>
      </c>
      <c r="F23" s="37">
        <v>2211.0333333333333</v>
      </c>
      <c r="G23" s="37">
        <v>2111.0666666666666</v>
      </c>
      <c r="H23" s="37">
        <v>2469.0666666666666</v>
      </c>
      <c r="I23" s="37">
        <v>2569.0333333333328</v>
      </c>
      <c r="J23" s="37">
        <v>2648.0666666666666</v>
      </c>
      <c r="K23" s="28">
        <v>2490</v>
      </c>
      <c r="L23" s="28">
        <v>2311</v>
      </c>
      <c r="M23" s="28">
        <v>5.5423499999999999</v>
      </c>
      <c r="N23" s="1"/>
      <c r="O23" s="1"/>
    </row>
    <row r="24" spans="1:15" ht="12.75" customHeight="1">
      <c r="A24" s="53">
        <v>15</v>
      </c>
      <c r="B24" s="28" t="s">
        <v>241</v>
      </c>
      <c r="C24" s="28">
        <v>2190.6</v>
      </c>
      <c r="D24" s="37">
        <v>2199.4333333333334</v>
      </c>
      <c r="E24" s="37">
        <v>2102.4666666666667</v>
      </c>
      <c r="F24" s="37">
        <v>2014.3333333333335</v>
      </c>
      <c r="G24" s="37">
        <v>1917.3666666666668</v>
      </c>
      <c r="H24" s="37">
        <v>2287.5666666666666</v>
      </c>
      <c r="I24" s="37">
        <v>2384.5333333333338</v>
      </c>
      <c r="J24" s="37">
        <v>2472.6666666666665</v>
      </c>
      <c r="K24" s="28">
        <v>2296.4</v>
      </c>
      <c r="L24" s="28">
        <v>2111.3000000000002</v>
      </c>
      <c r="M24" s="28">
        <v>3.9436</v>
      </c>
      <c r="N24" s="1"/>
      <c r="O24" s="1"/>
    </row>
    <row r="25" spans="1:15" ht="12.75" customHeight="1">
      <c r="A25" s="53">
        <v>16</v>
      </c>
      <c r="B25" s="28" t="s">
        <v>242</v>
      </c>
      <c r="C25" s="28">
        <v>100.05</v>
      </c>
      <c r="D25" s="37">
        <v>101.53333333333335</v>
      </c>
      <c r="E25" s="37">
        <v>98.116666666666688</v>
      </c>
      <c r="F25" s="37">
        <v>96.183333333333337</v>
      </c>
      <c r="G25" s="37">
        <v>92.76666666666668</v>
      </c>
      <c r="H25" s="37">
        <v>103.4666666666667</v>
      </c>
      <c r="I25" s="37">
        <v>106.88333333333335</v>
      </c>
      <c r="J25" s="37">
        <v>108.81666666666671</v>
      </c>
      <c r="K25" s="28">
        <v>104.95</v>
      </c>
      <c r="L25" s="28">
        <v>99.6</v>
      </c>
      <c r="M25" s="28">
        <v>65.188180000000003</v>
      </c>
      <c r="N25" s="1"/>
      <c r="O25" s="1"/>
    </row>
    <row r="26" spans="1:15" ht="12.75" customHeight="1">
      <c r="A26" s="53">
        <v>17</v>
      </c>
      <c r="B26" s="28" t="s">
        <v>41</v>
      </c>
      <c r="C26" s="28">
        <v>264.2</v>
      </c>
      <c r="D26" s="37">
        <v>262.2</v>
      </c>
      <c r="E26" s="37">
        <v>256.39999999999998</v>
      </c>
      <c r="F26" s="37">
        <v>248.6</v>
      </c>
      <c r="G26" s="37">
        <v>242.79999999999998</v>
      </c>
      <c r="H26" s="37">
        <v>270</v>
      </c>
      <c r="I26" s="37">
        <v>275.80000000000007</v>
      </c>
      <c r="J26" s="37">
        <v>283.59999999999997</v>
      </c>
      <c r="K26" s="28">
        <v>268</v>
      </c>
      <c r="L26" s="28">
        <v>254.4</v>
      </c>
      <c r="M26" s="28">
        <v>19.805810000000001</v>
      </c>
      <c r="N26" s="1"/>
      <c r="O26" s="1"/>
    </row>
    <row r="27" spans="1:15" ht="12.75" customHeight="1">
      <c r="A27" s="53">
        <v>18</v>
      </c>
      <c r="B27" s="28" t="s">
        <v>243</v>
      </c>
      <c r="C27" s="28">
        <v>1713.05</v>
      </c>
      <c r="D27" s="37">
        <v>1705.45</v>
      </c>
      <c r="E27" s="37">
        <v>1682</v>
      </c>
      <c r="F27" s="37">
        <v>1650.95</v>
      </c>
      <c r="G27" s="37">
        <v>1627.5</v>
      </c>
      <c r="H27" s="37">
        <v>1736.5</v>
      </c>
      <c r="I27" s="37">
        <v>1759.9500000000003</v>
      </c>
      <c r="J27" s="37">
        <v>1791</v>
      </c>
      <c r="K27" s="28">
        <v>1728.9</v>
      </c>
      <c r="L27" s="28">
        <v>1674.4</v>
      </c>
      <c r="M27" s="28">
        <v>0.66208999999999996</v>
      </c>
      <c r="N27" s="1"/>
      <c r="O27" s="1"/>
    </row>
    <row r="28" spans="1:15" ht="12.75" customHeight="1">
      <c r="A28" s="53">
        <v>19</v>
      </c>
      <c r="B28" s="28" t="s">
        <v>52</v>
      </c>
      <c r="C28" s="28">
        <v>741.55</v>
      </c>
      <c r="D28" s="37">
        <v>742.06666666666661</v>
      </c>
      <c r="E28" s="37">
        <v>732.53333333333319</v>
      </c>
      <c r="F28" s="37">
        <v>723.51666666666654</v>
      </c>
      <c r="G28" s="37">
        <v>713.98333333333312</v>
      </c>
      <c r="H28" s="37">
        <v>751.08333333333326</v>
      </c>
      <c r="I28" s="37">
        <v>760.61666666666656</v>
      </c>
      <c r="J28" s="37">
        <v>769.63333333333333</v>
      </c>
      <c r="K28" s="28">
        <v>751.6</v>
      </c>
      <c r="L28" s="28">
        <v>733.05</v>
      </c>
      <c r="M28" s="28">
        <v>3.9020700000000001</v>
      </c>
      <c r="N28" s="1"/>
      <c r="O28" s="1"/>
    </row>
    <row r="29" spans="1:15" ht="12.75" customHeight="1">
      <c r="A29" s="53">
        <v>20</v>
      </c>
      <c r="B29" s="28" t="s">
        <v>48</v>
      </c>
      <c r="C29" s="28">
        <v>2905.75</v>
      </c>
      <c r="D29" s="37">
        <v>2997.15</v>
      </c>
      <c r="E29" s="37">
        <v>2790.6000000000004</v>
      </c>
      <c r="F29" s="37">
        <v>2675.4500000000003</v>
      </c>
      <c r="G29" s="37">
        <v>2468.9000000000005</v>
      </c>
      <c r="H29" s="37">
        <v>3112.3</v>
      </c>
      <c r="I29" s="37">
        <v>3318.8500000000004</v>
      </c>
      <c r="J29" s="37">
        <v>3434</v>
      </c>
      <c r="K29" s="28">
        <v>3203.7</v>
      </c>
      <c r="L29" s="28">
        <v>2882</v>
      </c>
      <c r="M29" s="28">
        <v>4.76396</v>
      </c>
      <c r="N29" s="1"/>
      <c r="O29" s="1"/>
    </row>
    <row r="30" spans="1:15" ht="12.75" customHeight="1">
      <c r="A30" s="53">
        <v>21</v>
      </c>
      <c r="B30" s="28" t="s">
        <v>50</v>
      </c>
      <c r="C30" s="28">
        <v>506.7</v>
      </c>
      <c r="D30" s="37">
        <v>508.0333333333333</v>
      </c>
      <c r="E30" s="37">
        <v>500.76666666666665</v>
      </c>
      <c r="F30" s="37">
        <v>494.83333333333337</v>
      </c>
      <c r="G30" s="37">
        <v>487.56666666666672</v>
      </c>
      <c r="H30" s="37">
        <v>513.96666666666658</v>
      </c>
      <c r="I30" s="37">
        <v>521.23333333333323</v>
      </c>
      <c r="J30" s="37">
        <v>527.16666666666652</v>
      </c>
      <c r="K30" s="28">
        <v>515.29999999999995</v>
      </c>
      <c r="L30" s="28">
        <v>502.1</v>
      </c>
      <c r="M30" s="28">
        <v>4.0001300000000004</v>
      </c>
      <c r="N30" s="1"/>
      <c r="O30" s="1"/>
    </row>
    <row r="31" spans="1:15" ht="12.75" customHeight="1">
      <c r="A31" s="53">
        <v>22</v>
      </c>
      <c r="B31" s="28" t="s">
        <v>51</v>
      </c>
      <c r="C31" s="28">
        <v>359.1</v>
      </c>
      <c r="D31" s="37">
        <v>364.58333333333331</v>
      </c>
      <c r="E31" s="37">
        <v>350.61666666666662</v>
      </c>
      <c r="F31" s="37">
        <v>342.13333333333333</v>
      </c>
      <c r="G31" s="37">
        <v>328.16666666666663</v>
      </c>
      <c r="H31" s="37">
        <v>373.06666666666661</v>
      </c>
      <c r="I31" s="37">
        <v>387.0333333333333</v>
      </c>
      <c r="J31" s="37">
        <v>395.51666666666659</v>
      </c>
      <c r="K31" s="28">
        <v>378.55</v>
      </c>
      <c r="L31" s="28">
        <v>356.1</v>
      </c>
      <c r="M31" s="28">
        <v>101.95371</v>
      </c>
      <c r="N31" s="1"/>
      <c r="O31" s="1"/>
    </row>
    <row r="32" spans="1:15" ht="12.75" customHeight="1">
      <c r="A32" s="53">
        <v>23</v>
      </c>
      <c r="B32" s="28" t="s">
        <v>53</v>
      </c>
      <c r="C32" s="28">
        <v>3547.8</v>
      </c>
      <c r="D32" s="37">
        <v>3596.9</v>
      </c>
      <c r="E32" s="37">
        <v>3480.9</v>
      </c>
      <c r="F32" s="37">
        <v>3414</v>
      </c>
      <c r="G32" s="37">
        <v>3298</v>
      </c>
      <c r="H32" s="37">
        <v>3663.8</v>
      </c>
      <c r="I32" s="37">
        <v>3779.8</v>
      </c>
      <c r="J32" s="37">
        <v>3846.7000000000003</v>
      </c>
      <c r="K32" s="28">
        <v>3712.9</v>
      </c>
      <c r="L32" s="28">
        <v>3530</v>
      </c>
      <c r="M32" s="28">
        <v>9.5790799999999994</v>
      </c>
      <c r="N32" s="1"/>
      <c r="O32" s="1"/>
    </row>
    <row r="33" spans="1:15" ht="12.75" customHeight="1">
      <c r="A33" s="53">
        <v>24</v>
      </c>
      <c r="B33" s="28" t="s">
        <v>54</v>
      </c>
      <c r="C33" s="28">
        <v>200.65</v>
      </c>
      <c r="D33" s="37">
        <v>201.03333333333333</v>
      </c>
      <c r="E33" s="37">
        <v>193.61666666666667</v>
      </c>
      <c r="F33" s="37">
        <v>186.58333333333334</v>
      </c>
      <c r="G33" s="37">
        <v>179.16666666666669</v>
      </c>
      <c r="H33" s="37">
        <v>208.06666666666666</v>
      </c>
      <c r="I33" s="37">
        <v>215.48333333333335</v>
      </c>
      <c r="J33" s="37">
        <v>222.51666666666665</v>
      </c>
      <c r="K33" s="28">
        <v>208.45</v>
      </c>
      <c r="L33" s="28">
        <v>194</v>
      </c>
      <c r="M33" s="28">
        <v>97.350269999999995</v>
      </c>
      <c r="N33" s="1"/>
      <c r="O33" s="1"/>
    </row>
    <row r="34" spans="1:15" ht="12.75" customHeight="1">
      <c r="A34" s="53">
        <v>25</v>
      </c>
      <c r="B34" s="28" t="s">
        <v>55</v>
      </c>
      <c r="C34" s="28">
        <v>122.6</v>
      </c>
      <c r="D34" s="37">
        <v>122.43333333333334</v>
      </c>
      <c r="E34" s="37">
        <v>118.66666666666667</v>
      </c>
      <c r="F34" s="37">
        <v>114.73333333333333</v>
      </c>
      <c r="G34" s="37">
        <v>110.96666666666667</v>
      </c>
      <c r="H34" s="37">
        <v>126.36666666666667</v>
      </c>
      <c r="I34" s="37">
        <v>130.13333333333333</v>
      </c>
      <c r="J34" s="37">
        <v>134.06666666666666</v>
      </c>
      <c r="K34" s="28">
        <v>126.2</v>
      </c>
      <c r="L34" s="28">
        <v>118.5</v>
      </c>
      <c r="M34" s="28">
        <v>269.43740000000003</v>
      </c>
      <c r="N34" s="1"/>
      <c r="O34" s="1"/>
    </row>
    <row r="35" spans="1:15" ht="12.75" customHeight="1">
      <c r="A35" s="53">
        <v>26</v>
      </c>
      <c r="B35" s="28" t="s">
        <v>57</v>
      </c>
      <c r="C35" s="28">
        <v>3064</v>
      </c>
      <c r="D35" s="37">
        <v>3071.85</v>
      </c>
      <c r="E35" s="37">
        <v>3027.45</v>
      </c>
      <c r="F35" s="37">
        <v>2990.9</v>
      </c>
      <c r="G35" s="37">
        <v>2946.5</v>
      </c>
      <c r="H35" s="37">
        <v>3108.3999999999996</v>
      </c>
      <c r="I35" s="37">
        <v>3152.8</v>
      </c>
      <c r="J35" s="37">
        <v>3189.3499999999995</v>
      </c>
      <c r="K35" s="28">
        <v>3116.25</v>
      </c>
      <c r="L35" s="28">
        <v>3035.3</v>
      </c>
      <c r="M35" s="28">
        <v>11.21729</v>
      </c>
      <c r="N35" s="1"/>
      <c r="O35" s="1"/>
    </row>
    <row r="36" spans="1:15" ht="12.75" customHeight="1">
      <c r="A36" s="53">
        <v>27</v>
      </c>
      <c r="B36" s="28" t="s">
        <v>306</v>
      </c>
      <c r="C36" s="28">
        <v>1728.95</v>
      </c>
      <c r="D36" s="37">
        <v>1749.0833333333333</v>
      </c>
      <c r="E36" s="37">
        <v>1693.6166666666666</v>
      </c>
      <c r="F36" s="37">
        <v>1658.2833333333333</v>
      </c>
      <c r="G36" s="37">
        <v>1602.8166666666666</v>
      </c>
      <c r="H36" s="37">
        <v>1784.4166666666665</v>
      </c>
      <c r="I36" s="37">
        <v>1839.8833333333332</v>
      </c>
      <c r="J36" s="37">
        <v>1875.2166666666665</v>
      </c>
      <c r="K36" s="28">
        <v>1804.55</v>
      </c>
      <c r="L36" s="28">
        <v>1713.75</v>
      </c>
      <c r="M36" s="28">
        <v>6.5952299999999999</v>
      </c>
      <c r="N36" s="1"/>
      <c r="O36" s="1"/>
    </row>
    <row r="37" spans="1:15" ht="12.75" customHeight="1">
      <c r="A37" s="53">
        <v>28</v>
      </c>
      <c r="B37" s="28" t="s">
        <v>60</v>
      </c>
      <c r="C37" s="28">
        <v>562.54999999999995</v>
      </c>
      <c r="D37" s="37">
        <v>567.05000000000007</v>
      </c>
      <c r="E37" s="37">
        <v>551.60000000000014</v>
      </c>
      <c r="F37" s="37">
        <v>540.65000000000009</v>
      </c>
      <c r="G37" s="37">
        <v>525.20000000000016</v>
      </c>
      <c r="H37" s="37">
        <v>578.00000000000011</v>
      </c>
      <c r="I37" s="37">
        <v>593.45000000000016</v>
      </c>
      <c r="J37" s="37">
        <v>604.40000000000009</v>
      </c>
      <c r="K37" s="28">
        <v>582.5</v>
      </c>
      <c r="L37" s="28">
        <v>556.1</v>
      </c>
      <c r="M37" s="28">
        <v>18.20308</v>
      </c>
      <c r="N37" s="1"/>
      <c r="O37" s="1"/>
    </row>
    <row r="38" spans="1:15" ht="12.75" customHeight="1">
      <c r="A38" s="53">
        <v>29</v>
      </c>
      <c r="B38" s="28" t="s">
        <v>244</v>
      </c>
      <c r="C38" s="28">
        <v>3230.6</v>
      </c>
      <c r="D38" s="37">
        <v>3264.4500000000003</v>
      </c>
      <c r="E38" s="37">
        <v>3171.1500000000005</v>
      </c>
      <c r="F38" s="37">
        <v>3111.7000000000003</v>
      </c>
      <c r="G38" s="37">
        <v>3018.4000000000005</v>
      </c>
      <c r="H38" s="37">
        <v>3323.9000000000005</v>
      </c>
      <c r="I38" s="37">
        <v>3417.2000000000007</v>
      </c>
      <c r="J38" s="37">
        <v>3476.6500000000005</v>
      </c>
      <c r="K38" s="28">
        <v>3357.75</v>
      </c>
      <c r="L38" s="28">
        <v>3205</v>
      </c>
      <c r="M38" s="28">
        <v>5.4675399999999996</v>
      </c>
      <c r="N38" s="1"/>
      <c r="O38" s="1"/>
    </row>
    <row r="39" spans="1:15" ht="12.75" customHeight="1">
      <c r="A39" s="53">
        <v>30</v>
      </c>
      <c r="B39" s="28" t="s">
        <v>61</v>
      </c>
      <c r="C39" s="28">
        <v>635.95000000000005</v>
      </c>
      <c r="D39" s="37">
        <v>642.91666666666663</v>
      </c>
      <c r="E39" s="37">
        <v>626.43333333333328</v>
      </c>
      <c r="F39" s="37">
        <v>616.91666666666663</v>
      </c>
      <c r="G39" s="37">
        <v>600.43333333333328</v>
      </c>
      <c r="H39" s="37">
        <v>652.43333333333328</v>
      </c>
      <c r="I39" s="37">
        <v>668.91666666666663</v>
      </c>
      <c r="J39" s="37">
        <v>678.43333333333328</v>
      </c>
      <c r="K39" s="28">
        <v>659.4</v>
      </c>
      <c r="L39" s="28">
        <v>633.4</v>
      </c>
      <c r="M39" s="28">
        <v>96.186269999999993</v>
      </c>
      <c r="N39" s="1"/>
      <c r="O39" s="1"/>
    </row>
    <row r="40" spans="1:15" ht="12.75" customHeight="1">
      <c r="A40" s="53">
        <v>31</v>
      </c>
      <c r="B40" s="28" t="s">
        <v>62</v>
      </c>
      <c r="C40" s="28">
        <v>3642.1</v>
      </c>
      <c r="D40" s="37">
        <v>3665.3833333333337</v>
      </c>
      <c r="E40" s="37">
        <v>3594.7666666666673</v>
      </c>
      <c r="F40" s="37">
        <v>3547.4333333333338</v>
      </c>
      <c r="G40" s="37">
        <v>3476.8166666666675</v>
      </c>
      <c r="H40" s="37">
        <v>3712.7166666666672</v>
      </c>
      <c r="I40" s="37">
        <v>3783.333333333333</v>
      </c>
      <c r="J40" s="37">
        <v>3830.666666666667</v>
      </c>
      <c r="K40" s="28">
        <v>3736</v>
      </c>
      <c r="L40" s="28">
        <v>3618.05</v>
      </c>
      <c r="M40" s="28">
        <v>6.3321800000000001</v>
      </c>
      <c r="N40" s="1"/>
      <c r="O40" s="1"/>
    </row>
    <row r="41" spans="1:15" ht="12.75" customHeight="1">
      <c r="A41" s="53">
        <v>32</v>
      </c>
      <c r="B41" s="28" t="s">
        <v>65</v>
      </c>
      <c r="C41" s="28">
        <v>5515.75</v>
      </c>
      <c r="D41" s="37">
        <v>5588.25</v>
      </c>
      <c r="E41" s="37">
        <v>5427.5</v>
      </c>
      <c r="F41" s="37">
        <v>5339.25</v>
      </c>
      <c r="G41" s="37">
        <v>5178.5</v>
      </c>
      <c r="H41" s="37">
        <v>5676.5</v>
      </c>
      <c r="I41" s="37">
        <v>5837.25</v>
      </c>
      <c r="J41" s="37">
        <v>5925.5</v>
      </c>
      <c r="K41" s="28">
        <v>5749</v>
      </c>
      <c r="L41" s="28">
        <v>5500</v>
      </c>
      <c r="M41" s="28">
        <v>21.053149999999999</v>
      </c>
      <c r="N41" s="1"/>
      <c r="O41" s="1"/>
    </row>
    <row r="42" spans="1:15" ht="12.75" customHeight="1">
      <c r="A42" s="53">
        <v>33</v>
      </c>
      <c r="B42" s="28" t="s">
        <v>64</v>
      </c>
      <c r="C42" s="28">
        <v>12608.3</v>
      </c>
      <c r="D42" s="37">
        <v>12806.016666666668</v>
      </c>
      <c r="E42" s="37">
        <v>12377.283333333336</v>
      </c>
      <c r="F42" s="37">
        <v>12146.266666666668</v>
      </c>
      <c r="G42" s="37">
        <v>11717.533333333336</v>
      </c>
      <c r="H42" s="37">
        <v>13037.033333333336</v>
      </c>
      <c r="I42" s="37">
        <v>13465.76666666667</v>
      </c>
      <c r="J42" s="37">
        <v>13696.783333333336</v>
      </c>
      <c r="K42" s="28">
        <v>13234.75</v>
      </c>
      <c r="L42" s="28">
        <v>12575</v>
      </c>
      <c r="M42" s="28">
        <v>3.4876399999999999</v>
      </c>
      <c r="N42" s="1"/>
      <c r="O42" s="1"/>
    </row>
    <row r="43" spans="1:15" ht="12.75" customHeight="1">
      <c r="A43" s="53">
        <v>34</v>
      </c>
      <c r="B43" s="28" t="s">
        <v>245</v>
      </c>
      <c r="C43" s="28">
        <v>4940</v>
      </c>
      <c r="D43" s="37">
        <v>4930.1166666666668</v>
      </c>
      <c r="E43" s="37">
        <v>4879.7833333333338</v>
      </c>
      <c r="F43" s="37">
        <v>4819.5666666666666</v>
      </c>
      <c r="G43" s="37">
        <v>4769.2333333333336</v>
      </c>
      <c r="H43" s="37">
        <v>4990.3333333333339</v>
      </c>
      <c r="I43" s="37">
        <v>5040.6666666666661</v>
      </c>
      <c r="J43" s="37">
        <v>5100.8833333333341</v>
      </c>
      <c r="K43" s="28">
        <v>4980.45</v>
      </c>
      <c r="L43" s="28">
        <v>4869.8999999999996</v>
      </c>
      <c r="M43" s="28">
        <v>0.32275999999999999</v>
      </c>
      <c r="N43" s="1"/>
      <c r="O43" s="1"/>
    </row>
    <row r="44" spans="1:15" ht="12.75" customHeight="1">
      <c r="A44" s="53">
        <v>35</v>
      </c>
      <c r="B44" s="28" t="s">
        <v>66</v>
      </c>
      <c r="C44" s="28">
        <v>1888.05</v>
      </c>
      <c r="D44" s="37">
        <v>1906.4666666666665</v>
      </c>
      <c r="E44" s="37">
        <v>1863.4833333333329</v>
      </c>
      <c r="F44" s="37">
        <v>1838.9166666666665</v>
      </c>
      <c r="G44" s="37">
        <v>1795.9333333333329</v>
      </c>
      <c r="H44" s="37">
        <v>1931.0333333333328</v>
      </c>
      <c r="I44" s="37">
        <v>1974.0166666666664</v>
      </c>
      <c r="J44" s="37">
        <v>1998.5833333333328</v>
      </c>
      <c r="K44" s="28">
        <v>1949.45</v>
      </c>
      <c r="L44" s="28">
        <v>1881.9</v>
      </c>
      <c r="M44" s="28">
        <v>2.5980799999999999</v>
      </c>
      <c r="N44" s="1"/>
      <c r="O44" s="1"/>
    </row>
    <row r="45" spans="1:15" ht="12.75" customHeight="1">
      <c r="A45" s="53">
        <v>36</v>
      </c>
      <c r="B45" s="28" t="s">
        <v>67</v>
      </c>
      <c r="C45" s="28">
        <v>317.45</v>
      </c>
      <c r="D45" s="37">
        <v>319.75</v>
      </c>
      <c r="E45" s="37">
        <v>306.75</v>
      </c>
      <c r="F45" s="37">
        <v>296.05</v>
      </c>
      <c r="G45" s="37">
        <v>283.05</v>
      </c>
      <c r="H45" s="37">
        <v>330.45</v>
      </c>
      <c r="I45" s="37">
        <v>343.45</v>
      </c>
      <c r="J45" s="37">
        <v>354.15</v>
      </c>
      <c r="K45" s="28">
        <v>332.75</v>
      </c>
      <c r="L45" s="28">
        <v>309.05</v>
      </c>
      <c r="M45" s="28">
        <v>203.82548</v>
      </c>
      <c r="N45" s="1"/>
      <c r="O45" s="1"/>
    </row>
    <row r="46" spans="1:15" ht="12.75" customHeight="1">
      <c r="A46" s="53">
        <v>37</v>
      </c>
      <c r="B46" s="28" t="s">
        <v>68</v>
      </c>
      <c r="C46" s="28">
        <v>95</v>
      </c>
      <c r="D46" s="37">
        <v>96.100000000000009</v>
      </c>
      <c r="E46" s="37">
        <v>92.90000000000002</v>
      </c>
      <c r="F46" s="37">
        <v>90.800000000000011</v>
      </c>
      <c r="G46" s="37">
        <v>87.600000000000023</v>
      </c>
      <c r="H46" s="37">
        <v>98.200000000000017</v>
      </c>
      <c r="I46" s="37">
        <v>101.4</v>
      </c>
      <c r="J46" s="37">
        <v>103.50000000000001</v>
      </c>
      <c r="K46" s="28">
        <v>99.3</v>
      </c>
      <c r="L46" s="28">
        <v>94</v>
      </c>
      <c r="M46" s="28">
        <v>318.56214999999997</v>
      </c>
      <c r="N46" s="1"/>
      <c r="O46" s="1"/>
    </row>
    <row r="47" spans="1:15" ht="12.75" customHeight="1">
      <c r="A47" s="53">
        <v>38</v>
      </c>
      <c r="B47" s="28" t="s">
        <v>246</v>
      </c>
      <c r="C47" s="28">
        <v>42.1</v>
      </c>
      <c r="D47" s="37">
        <v>42.366666666666667</v>
      </c>
      <c r="E47" s="37">
        <v>41.283333333333331</v>
      </c>
      <c r="F47" s="37">
        <v>40.466666666666661</v>
      </c>
      <c r="G47" s="37">
        <v>39.383333333333326</v>
      </c>
      <c r="H47" s="37">
        <v>43.183333333333337</v>
      </c>
      <c r="I47" s="37">
        <v>44.266666666666666</v>
      </c>
      <c r="J47" s="37">
        <v>45.083333333333343</v>
      </c>
      <c r="K47" s="28">
        <v>43.45</v>
      </c>
      <c r="L47" s="28">
        <v>41.55</v>
      </c>
      <c r="M47" s="28">
        <v>38.171340000000001</v>
      </c>
      <c r="N47" s="1"/>
      <c r="O47" s="1"/>
    </row>
    <row r="48" spans="1:15" ht="12.75" customHeight="1">
      <c r="A48" s="53">
        <v>39</v>
      </c>
      <c r="B48" s="28" t="s">
        <v>69</v>
      </c>
      <c r="C48" s="28">
        <v>1679.3</v>
      </c>
      <c r="D48" s="37">
        <v>1692.6666666666667</v>
      </c>
      <c r="E48" s="37">
        <v>1654.8333333333335</v>
      </c>
      <c r="F48" s="37">
        <v>1630.3666666666668</v>
      </c>
      <c r="G48" s="37">
        <v>1592.5333333333335</v>
      </c>
      <c r="H48" s="37">
        <v>1717.1333333333334</v>
      </c>
      <c r="I48" s="37">
        <v>1754.9666666666669</v>
      </c>
      <c r="J48" s="37">
        <v>1779.4333333333334</v>
      </c>
      <c r="K48" s="28">
        <v>1730.5</v>
      </c>
      <c r="L48" s="28">
        <v>1668.2</v>
      </c>
      <c r="M48" s="28">
        <v>2.1015799999999998</v>
      </c>
      <c r="N48" s="1"/>
      <c r="O48" s="1"/>
    </row>
    <row r="49" spans="1:15" ht="12.75" customHeight="1">
      <c r="A49" s="53">
        <v>40</v>
      </c>
      <c r="B49" s="28" t="s">
        <v>72</v>
      </c>
      <c r="C49" s="28">
        <v>656.5</v>
      </c>
      <c r="D49" s="37">
        <v>660.58333333333337</v>
      </c>
      <c r="E49" s="37">
        <v>647.66666666666674</v>
      </c>
      <c r="F49" s="37">
        <v>638.83333333333337</v>
      </c>
      <c r="G49" s="37">
        <v>625.91666666666674</v>
      </c>
      <c r="H49" s="37">
        <v>669.41666666666674</v>
      </c>
      <c r="I49" s="37">
        <v>682.33333333333348</v>
      </c>
      <c r="J49" s="37">
        <v>691.16666666666674</v>
      </c>
      <c r="K49" s="28">
        <v>673.5</v>
      </c>
      <c r="L49" s="28">
        <v>651.75</v>
      </c>
      <c r="M49" s="28">
        <v>3.6691500000000001</v>
      </c>
      <c r="N49" s="1"/>
      <c r="O49" s="1"/>
    </row>
    <row r="50" spans="1:15" ht="12.75" customHeight="1">
      <c r="A50" s="53">
        <v>41</v>
      </c>
      <c r="B50" s="28" t="s">
        <v>71</v>
      </c>
      <c r="C50" s="28">
        <v>218.75</v>
      </c>
      <c r="D50" s="37">
        <v>220.51666666666665</v>
      </c>
      <c r="E50" s="37">
        <v>215.33333333333331</v>
      </c>
      <c r="F50" s="37">
        <v>211.91666666666666</v>
      </c>
      <c r="G50" s="37">
        <v>206.73333333333332</v>
      </c>
      <c r="H50" s="37">
        <v>223.93333333333331</v>
      </c>
      <c r="I50" s="37">
        <v>229.11666666666665</v>
      </c>
      <c r="J50" s="37">
        <v>232.5333333333333</v>
      </c>
      <c r="K50" s="28">
        <v>225.7</v>
      </c>
      <c r="L50" s="28">
        <v>217.1</v>
      </c>
      <c r="M50" s="28">
        <v>40.394289999999998</v>
      </c>
      <c r="N50" s="1"/>
      <c r="O50" s="1"/>
    </row>
    <row r="51" spans="1:15" ht="12.75" customHeight="1">
      <c r="A51" s="53">
        <v>42</v>
      </c>
      <c r="B51" s="28" t="s">
        <v>73</v>
      </c>
      <c r="C51" s="28">
        <v>629.04999999999995</v>
      </c>
      <c r="D51" s="37">
        <v>630.63333333333333</v>
      </c>
      <c r="E51" s="37">
        <v>609.56666666666661</v>
      </c>
      <c r="F51" s="37">
        <v>590.08333333333326</v>
      </c>
      <c r="G51" s="37">
        <v>569.01666666666654</v>
      </c>
      <c r="H51" s="37">
        <v>650.11666666666667</v>
      </c>
      <c r="I51" s="37">
        <v>671.18333333333351</v>
      </c>
      <c r="J51" s="37">
        <v>690.66666666666674</v>
      </c>
      <c r="K51" s="28">
        <v>651.70000000000005</v>
      </c>
      <c r="L51" s="28">
        <v>611.15</v>
      </c>
      <c r="M51" s="28">
        <v>21.23113</v>
      </c>
      <c r="N51" s="1"/>
      <c r="O51" s="1"/>
    </row>
    <row r="52" spans="1:15" ht="12.75" customHeight="1">
      <c r="A52" s="53">
        <v>43</v>
      </c>
      <c r="B52" s="28" t="s">
        <v>76</v>
      </c>
      <c r="C52" s="28">
        <v>46.3</v>
      </c>
      <c r="D52" s="37">
        <v>46.733333333333327</v>
      </c>
      <c r="E52" s="37">
        <v>45.616666666666653</v>
      </c>
      <c r="F52" s="37">
        <v>44.933333333333323</v>
      </c>
      <c r="G52" s="37">
        <v>43.816666666666649</v>
      </c>
      <c r="H52" s="37">
        <v>47.416666666666657</v>
      </c>
      <c r="I52" s="37">
        <v>48.533333333333331</v>
      </c>
      <c r="J52" s="37">
        <v>49.216666666666661</v>
      </c>
      <c r="K52" s="28">
        <v>47.85</v>
      </c>
      <c r="L52" s="28">
        <v>46.05</v>
      </c>
      <c r="M52" s="28">
        <v>282.07461000000001</v>
      </c>
      <c r="N52" s="1"/>
      <c r="O52" s="1"/>
    </row>
    <row r="53" spans="1:15" ht="12.75" customHeight="1">
      <c r="A53" s="53">
        <v>44</v>
      </c>
      <c r="B53" s="28" t="s">
        <v>80</v>
      </c>
      <c r="C53" s="28">
        <v>336.95</v>
      </c>
      <c r="D53" s="37">
        <v>339.41666666666669</v>
      </c>
      <c r="E53" s="37">
        <v>333.53333333333336</v>
      </c>
      <c r="F53" s="37">
        <v>330.11666666666667</v>
      </c>
      <c r="G53" s="37">
        <v>324.23333333333335</v>
      </c>
      <c r="H53" s="37">
        <v>342.83333333333337</v>
      </c>
      <c r="I53" s="37">
        <v>348.7166666666667</v>
      </c>
      <c r="J53" s="37">
        <v>352.13333333333338</v>
      </c>
      <c r="K53" s="28">
        <v>345.3</v>
      </c>
      <c r="L53" s="28">
        <v>336</v>
      </c>
      <c r="M53" s="28">
        <v>22.577960000000001</v>
      </c>
      <c r="N53" s="1"/>
      <c r="O53" s="1"/>
    </row>
    <row r="54" spans="1:15" ht="12.75" customHeight="1">
      <c r="A54" s="53">
        <v>45</v>
      </c>
      <c r="B54" s="28" t="s">
        <v>75</v>
      </c>
      <c r="C54" s="28">
        <v>689.9</v>
      </c>
      <c r="D54" s="37">
        <v>695.88333333333333</v>
      </c>
      <c r="E54" s="37">
        <v>678.76666666666665</v>
      </c>
      <c r="F54" s="37">
        <v>667.63333333333333</v>
      </c>
      <c r="G54" s="37">
        <v>650.51666666666665</v>
      </c>
      <c r="H54" s="37">
        <v>707.01666666666665</v>
      </c>
      <c r="I54" s="37">
        <v>724.13333333333321</v>
      </c>
      <c r="J54" s="37">
        <v>735.26666666666665</v>
      </c>
      <c r="K54" s="28">
        <v>713</v>
      </c>
      <c r="L54" s="28">
        <v>684.75</v>
      </c>
      <c r="M54" s="28">
        <v>119.38252</v>
      </c>
      <c r="N54" s="1"/>
      <c r="O54" s="1"/>
    </row>
    <row r="55" spans="1:15" ht="12.75" customHeight="1">
      <c r="A55" s="53">
        <v>46</v>
      </c>
      <c r="B55" s="28" t="s">
        <v>77</v>
      </c>
      <c r="C55" s="28">
        <v>326.14999999999998</v>
      </c>
      <c r="D55" s="37">
        <v>328.40000000000003</v>
      </c>
      <c r="E55" s="37">
        <v>321.25000000000006</v>
      </c>
      <c r="F55" s="37">
        <v>316.35000000000002</v>
      </c>
      <c r="G55" s="37">
        <v>309.20000000000005</v>
      </c>
      <c r="H55" s="37">
        <v>333.30000000000007</v>
      </c>
      <c r="I55" s="37">
        <v>340.45000000000005</v>
      </c>
      <c r="J55" s="37">
        <v>345.35000000000008</v>
      </c>
      <c r="K55" s="28">
        <v>335.55</v>
      </c>
      <c r="L55" s="28">
        <v>323.5</v>
      </c>
      <c r="M55" s="28">
        <v>6.9141500000000002</v>
      </c>
      <c r="N55" s="1"/>
      <c r="O55" s="1"/>
    </row>
    <row r="56" spans="1:15" ht="12.75" customHeight="1">
      <c r="A56" s="53">
        <v>47</v>
      </c>
      <c r="B56" s="28" t="s">
        <v>78</v>
      </c>
      <c r="C56" s="28">
        <v>13098.7</v>
      </c>
      <c r="D56" s="37">
        <v>13206.866666666667</v>
      </c>
      <c r="E56" s="37">
        <v>12914.483333333334</v>
      </c>
      <c r="F56" s="37">
        <v>12730.266666666666</v>
      </c>
      <c r="G56" s="37">
        <v>12437.883333333333</v>
      </c>
      <c r="H56" s="37">
        <v>13391.083333333334</v>
      </c>
      <c r="I56" s="37">
        <v>13683.466666666669</v>
      </c>
      <c r="J56" s="37">
        <v>13867.683333333334</v>
      </c>
      <c r="K56" s="28">
        <v>13499.25</v>
      </c>
      <c r="L56" s="28">
        <v>13022.65</v>
      </c>
      <c r="M56" s="28">
        <v>0.28821000000000002</v>
      </c>
      <c r="N56" s="1"/>
      <c r="O56" s="1"/>
    </row>
    <row r="57" spans="1:15" ht="12.75" customHeight="1">
      <c r="A57" s="53">
        <v>48</v>
      </c>
      <c r="B57" s="28" t="s">
        <v>81</v>
      </c>
      <c r="C57" s="28">
        <v>3278.5</v>
      </c>
      <c r="D57" s="37">
        <v>3274.8333333333335</v>
      </c>
      <c r="E57" s="37">
        <v>3228.666666666667</v>
      </c>
      <c r="F57" s="37">
        <v>3178.8333333333335</v>
      </c>
      <c r="G57" s="37">
        <v>3132.666666666667</v>
      </c>
      <c r="H57" s="37">
        <v>3324.666666666667</v>
      </c>
      <c r="I57" s="37">
        <v>3370.8333333333339</v>
      </c>
      <c r="J57" s="37">
        <v>3420.666666666667</v>
      </c>
      <c r="K57" s="28">
        <v>3321</v>
      </c>
      <c r="L57" s="28">
        <v>3225</v>
      </c>
      <c r="M57" s="28">
        <v>3.2675700000000001</v>
      </c>
      <c r="N57" s="1"/>
      <c r="O57" s="1"/>
    </row>
    <row r="58" spans="1:15" ht="12.75" customHeight="1">
      <c r="A58" s="53">
        <v>49</v>
      </c>
      <c r="B58" s="28" t="s">
        <v>412</v>
      </c>
      <c r="C58" s="28">
        <v>571.70000000000005</v>
      </c>
      <c r="D58" s="37">
        <v>577.85</v>
      </c>
      <c r="E58" s="37">
        <v>556.5</v>
      </c>
      <c r="F58" s="37">
        <v>541.29999999999995</v>
      </c>
      <c r="G58" s="37">
        <v>519.94999999999993</v>
      </c>
      <c r="H58" s="37">
        <v>593.05000000000007</v>
      </c>
      <c r="I58" s="37">
        <v>614.4000000000002</v>
      </c>
      <c r="J58" s="37">
        <v>629.60000000000014</v>
      </c>
      <c r="K58" s="28">
        <v>599.20000000000005</v>
      </c>
      <c r="L58" s="28">
        <v>562.65</v>
      </c>
      <c r="M58" s="28">
        <v>8.2254100000000001</v>
      </c>
      <c r="N58" s="1"/>
      <c r="O58" s="1"/>
    </row>
    <row r="59" spans="1:15" ht="12.75" customHeight="1">
      <c r="A59" s="53">
        <v>50</v>
      </c>
      <c r="B59" s="28" t="s">
        <v>82</v>
      </c>
      <c r="C59" s="28">
        <v>193.3</v>
      </c>
      <c r="D59" s="37">
        <v>195.95000000000002</v>
      </c>
      <c r="E59" s="37">
        <v>189.45000000000005</v>
      </c>
      <c r="F59" s="37">
        <v>185.60000000000002</v>
      </c>
      <c r="G59" s="37">
        <v>179.10000000000005</v>
      </c>
      <c r="H59" s="37">
        <v>199.80000000000004</v>
      </c>
      <c r="I59" s="37">
        <v>206.29999999999998</v>
      </c>
      <c r="J59" s="37">
        <v>210.15000000000003</v>
      </c>
      <c r="K59" s="28">
        <v>202.45</v>
      </c>
      <c r="L59" s="28">
        <v>192.1</v>
      </c>
      <c r="M59" s="28">
        <v>132.71190999999999</v>
      </c>
      <c r="N59" s="1"/>
      <c r="O59" s="1"/>
    </row>
    <row r="60" spans="1:15" ht="12.75" customHeight="1">
      <c r="A60" s="53">
        <v>51</v>
      </c>
      <c r="B60" s="28" t="s">
        <v>249</v>
      </c>
      <c r="C60" s="28">
        <v>101.3</v>
      </c>
      <c r="D60" s="37">
        <v>101.61666666666667</v>
      </c>
      <c r="E60" s="37">
        <v>100.73333333333335</v>
      </c>
      <c r="F60" s="37">
        <v>100.16666666666667</v>
      </c>
      <c r="G60" s="37">
        <v>99.283333333333346</v>
      </c>
      <c r="H60" s="37">
        <v>102.18333333333335</v>
      </c>
      <c r="I60" s="37">
        <v>103.06666666666668</v>
      </c>
      <c r="J60" s="37">
        <v>103.63333333333335</v>
      </c>
      <c r="K60" s="28">
        <v>102.5</v>
      </c>
      <c r="L60" s="28">
        <v>101.05</v>
      </c>
      <c r="M60" s="28">
        <v>4.8160299999999996</v>
      </c>
      <c r="N60" s="1"/>
      <c r="O60" s="1"/>
    </row>
    <row r="61" spans="1:15" ht="12.75" customHeight="1">
      <c r="A61" s="53">
        <v>52</v>
      </c>
      <c r="B61" s="28" t="s">
        <v>83</v>
      </c>
      <c r="C61" s="28">
        <v>632.04999999999995</v>
      </c>
      <c r="D61" s="37">
        <v>634.11666666666667</v>
      </c>
      <c r="E61" s="37">
        <v>613.93333333333339</v>
      </c>
      <c r="F61" s="37">
        <v>595.81666666666672</v>
      </c>
      <c r="G61" s="37">
        <v>575.63333333333344</v>
      </c>
      <c r="H61" s="37">
        <v>652.23333333333335</v>
      </c>
      <c r="I61" s="37">
        <v>672.41666666666652</v>
      </c>
      <c r="J61" s="37">
        <v>690.5333333333333</v>
      </c>
      <c r="K61" s="28">
        <v>654.29999999999995</v>
      </c>
      <c r="L61" s="28">
        <v>616</v>
      </c>
      <c r="M61" s="28">
        <v>37.016460000000002</v>
      </c>
      <c r="N61" s="1"/>
      <c r="O61" s="1"/>
    </row>
    <row r="62" spans="1:15" ht="12.75" customHeight="1">
      <c r="A62" s="53">
        <v>53</v>
      </c>
      <c r="B62" s="28" t="s">
        <v>84</v>
      </c>
      <c r="C62" s="28">
        <v>934.6</v>
      </c>
      <c r="D62" s="37">
        <v>932.30000000000007</v>
      </c>
      <c r="E62" s="37">
        <v>924.50000000000011</v>
      </c>
      <c r="F62" s="37">
        <v>914.40000000000009</v>
      </c>
      <c r="G62" s="37">
        <v>906.60000000000014</v>
      </c>
      <c r="H62" s="37">
        <v>942.40000000000009</v>
      </c>
      <c r="I62" s="37">
        <v>950.2</v>
      </c>
      <c r="J62" s="37">
        <v>960.30000000000007</v>
      </c>
      <c r="K62" s="28">
        <v>940.1</v>
      </c>
      <c r="L62" s="28">
        <v>922.2</v>
      </c>
      <c r="M62" s="28">
        <v>17.341460000000001</v>
      </c>
      <c r="N62" s="1"/>
      <c r="O62" s="1"/>
    </row>
    <row r="63" spans="1:15" ht="12.75" customHeight="1">
      <c r="A63" s="53">
        <v>54</v>
      </c>
      <c r="B63" s="28" t="s">
        <v>91</v>
      </c>
      <c r="C63" s="28">
        <v>119</v>
      </c>
      <c r="D63" s="37">
        <v>120.3</v>
      </c>
      <c r="E63" s="37">
        <v>117.25</v>
      </c>
      <c r="F63" s="37">
        <v>115.5</v>
      </c>
      <c r="G63" s="37">
        <v>112.45</v>
      </c>
      <c r="H63" s="37">
        <v>122.05</v>
      </c>
      <c r="I63" s="37">
        <v>125.09999999999998</v>
      </c>
      <c r="J63" s="37">
        <v>126.85</v>
      </c>
      <c r="K63" s="28">
        <v>123.35</v>
      </c>
      <c r="L63" s="28">
        <v>118.55</v>
      </c>
      <c r="M63" s="28">
        <v>6.9392300000000002</v>
      </c>
      <c r="N63" s="1"/>
      <c r="O63" s="1"/>
    </row>
    <row r="64" spans="1:15" ht="12.75" customHeight="1">
      <c r="A64" s="53">
        <v>55</v>
      </c>
      <c r="B64" s="28" t="s">
        <v>85</v>
      </c>
      <c r="C64" s="28">
        <v>168.7</v>
      </c>
      <c r="D64" s="37">
        <v>170.11666666666667</v>
      </c>
      <c r="E64" s="37">
        <v>166.58333333333334</v>
      </c>
      <c r="F64" s="37">
        <v>164.46666666666667</v>
      </c>
      <c r="G64" s="37">
        <v>160.93333333333334</v>
      </c>
      <c r="H64" s="37">
        <v>172.23333333333335</v>
      </c>
      <c r="I64" s="37">
        <v>175.76666666666665</v>
      </c>
      <c r="J64" s="37">
        <v>177.88333333333335</v>
      </c>
      <c r="K64" s="28">
        <v>173.65</v>
      </c>
      <c r="L64" s="28">
        <v>168</v>
      </c>
      <c r="M64" s="28">
        <v>115.90434999999999</v>
      </c>
      <c r="N64" s="1"/>
      <c r="O64" s="1"/>
    </row>
    <row r="65" spans="1:15" ht="12.75" customHeight="1">
      <c r="A65" s="53">
        <v>56</v>
      </c>
      <c r="B65" s="28" t="s">
        <v>87</v>
      </c>
      <c r="C65" s="28">
        <v>3743.25</v>
      </c>
      <c r="D65" s="37">
        <v>3733.7999999999997</v>
      </c>
      <c r="E65" s="37">
        <v>3668.5999999999995</v>
      </c>
      <c r="F65" s="37">
        <v>3593.95</v>
      </c>
      <c r="G65" s="37">
        <v>3528.7499999999995</v>
      </c>
      <c r="H65" s="37">
        <v>3808.4499999999994</v>
      </c>
      <c r="I65" s="37">
        <v>3873.6499999999992</v>
      </c>
      <c r="J65" s="37">
        <v>3948.2999999999993</v>
      </c>
      <c r="K65" s="28">
        <v>3799</v>
      </c>
      <c r="L65" s="28">
        <v>3659.15</v>
      </c>
      <c r="M65" s="28">
        <v>4.5987900000000002</v>
      </c>
      <c r="N65" s="1"/>
      <c r="O65" s="1"/>
    </row>
    <row r="66" spans="1:15" ht="12.75" customHeight="1">
      <c r="A66" s="53">
        <v>57</v>
      </c>
      <c r="B66" s="28" t="s">
        <v>88</v>
      </c>
      <c r="C66" s="28">
        <v>1602.45</v>
      </c>
      <c r="D66" s="37">
        <v>1595.0333333333335</v>
      </c>
      <c r="E66" s="37">
        <v>1576.366666666667</v>
      </c>
      <c r="F66" s="37">
        <v>1550.2833333333335</v>
      </c>
      <c r="G66" s="37">
        <v>1531.616666666667</v>
      </c>
      <c r="H66" s="37">
        <v>1621.116666666667</v>
      </c>
      <c r="I66" s="37">
        <v>1639.7833333333335</v>
      </c>
      <c r="J66" s="37">
        <v>1665.866666666667</v>
      </c>
      <c r="K66" s="28">
        <v>1613.7</v>
      </c>
      <c r="L66" s="28">
        <v>1568.95</v>
      </c>
      <c r="M66" s="28">
        <v>3.2837499999999999</v>
      </c>
      <c r="N66" s="1"/>
      <c r="O66" s="1"/>
    </row>
    <row r="67" spans="1:15" ht="12.75" customHeight="1">
      <c r="A67" s="53">
        <v>58</v>
      </c>
      <c r="B67" s="28" t="s">
        <v>89</v>
      </c>
      <c r="C67" s="28">
        <v>605.79999999999995</v>
      </c>
      <c r="D67" s="37">
        <v>609.33333333333337</v>
      </c>
      <c r="E67" s="37">
        <v>594.4666666666667</v>
      </c>
      <c r="F67" s="37">
        <v>583.13333333333333</v>
      </c>
      <c r="G67" s="37">
        <v>568.26666666666665</v>
      </c>
      <c r="H67" s="37">
        <v>620.66666666666674</v>
      </c>
      <c r="I67" s="37">
        <v>635.5333333333333</v>
      </c>
      <c r="J67" s="37">
        <v>646.86666666666679</v>
      </c>
      <c r="K67" s="28">
        <v>624.20000000000005</v>
      </c>
      <c r="L67" s="28">
        <v>598</v>
      </c>
      <c r="M67" s="28">
        <v>15.14147</v>
      </c>
      <c r="N67" s="1"/>
      <c r="O67" s="1"/>
    </row>
    <row r="68" spans="1:15" ht="12.75" customHeight="1">
      <c r="A68" s="53">
        <v>59</v>
      </c>
      <c r="B68" s="28" t="s">
        <v>90</v>
      </c>
      <c r="C68" s="28">
        <v>883.05</v>
      </c>
      <c r="D68" s="37">
        <v>890.86666666666667</v>
      </c>
      <c r="E68" s="37">
        <v>872.23333333333335</v>
      </c>
      <c r="F68" s="37">
        <v>861.41666666666663</v>
      </c>
      <c r="G68" s="37">
        <v>842.7833333333333</v>
      </c>
      <c r="H68" s="37">
        <v>901.68333333333339</v>
      </c>
      <c r="I68" s="37">
        <v>920.31666666666683</v>
      </c>
      <c r="J68" s="37">
        <v>931.13333333333344</v>
      </c>
      <c r="K68" s="28">
        <v>909.5</v>
      </c>
      <c r="L68" s="28">
        <v>880.05</v>
      </c>
      <c r="M68" s="28">
        <v>5.6834499999999997</v>
      </c>
      <c r="N68" s="1"/>
      <c r="O68" s="1"/>
    </row>
    <row r="69" spans="1:15" ht="12.75" customHeight="1">
      <c r="A69" s="53">
        <v>60</v>
      </c>
      <c r="B69" s="28" t="s">
        <v>250</v>
      </c>
      <c r="C69" s="28">
        <v>353</v>
      </c>
      <c r="D69" s="37">
        <v>352.84999999999997</v>
      </c>
      <c r="E69" s="37">
        <v>348.19999999999993</v>
      </c>
      <c r="F69" s="37">
        <v>343.4</v>
      </c>
      <c r="G69" s="37">
        <v>338.74999999999994</v>
      </c>
      <c r="H69" s="37">
        <v>357.64999999999992</v>
      </c>
      <c r="I69" s="37">
        <v>362.2999999999999</v>
      </c>
      <c r="J69" s="37">
        <v>367.09999999999991</v>
      </c>
      <c r="K69" s="28">
        <v>357.5</v>
      </c>
      <c r="L69" s="28">
        <v>348.05</v>
      </c>
      <c r="M69" s="28">
        <v>15.66459</v>
      </c>
      <c r="N69" s="1"/>
      <c r="O69" s="1"/>
    </row>
    <row r="70" spans="1:15" ht="12.75" customHeight="1">
      <c r="A70" s="53">
        <v>61</v>
      </c>
      <c r="B70" s="28" t="s">
        <v>92</v>
      </c>
      <c r="C70" s="28">
        <v>1000.3</v>
      </c>
      <c r="D70" s="37">
        <v>991.65</v>
      </c>
      <c r="E70" s="37">
        <v>974.34999999999991</v>
      </c>
      <c r="F70" s="37">
        <v>948.4</v>
      </c>
      <c r="G70" s="37">
        <v>931.09999999999991</v>
      </c>
      <c r="H70" s="37">
        <v>1017.5999999999999</v>
      </c>
      <c r="I70" s="37">
        <v>1034.8999999999999</v>
      </c>
      <c r="J70" s="37">
        <v>1060.8499999999999</v>
      </c>
      <c r="K70" s="28">
        <v>1008.95</v>
      </c>
      <c r="L70" s="28">
        <v>965.7</v>
      </c>
      <c r="M70" s="28">
        <v>5.4026899999999998</v>
      </c>
      <c r="N70" s="1"/>
      <c r="O70" s="1"/>
    </row>
    <row r="71" spans="1:15" ht="12.75" customHeight="1">
      <c r="A71" s="53">
        <v>62</v>
      </c>
      <c r="B71" s="28" t="s">
        <v>97</v>
      </c>
      <c r="C71" s="28">
        <v>318.89999999999998</v>
      </c>
      <c r="D71" s="37">
        <v>322.98333333333335</v>
      </c>
      <c r="E71" s="37">
        <v>313.16666666666669</v>
      </c>
      <c r="F71" s="37">
        <v>307.43333333333334</v>
      </c>
      <c r="G71" s="37">
        <v>297.61666666666667</v>
      </c>
      <c r="H71" s="37">
        <v>328.7166666666667</v>
      </c>
      <c r="I71" s="37">
        <v>338.5333333333333</v>
      </c>
      <c r="J71" s="37">
        <v>344.26666666666671</v>
      </c>
      <c r="K71" s="28">
        <v>332.8</v>
      </c>
      <c r="L71" s="28">
        <v>317.25</v>
      </c>
      <c r="M71" s="28">
        <v>50.407589999999999</v>
      </c>
      <c r="N71" s="1"/>
      <c r="O71" s="1"/>
    </row>
    <row r="72" spans="1:15" ht="12.75" customHeight="1">
      <c r="A72" s="53">
        <v>63</v>
      </c>
      <c r="B72" s="28" t="s">
        <v>93</v>
      </c>
      <c r="C72" s="28">
        <v>500.8</v>
      </c>
      <c r="D72" s="37">
        <v>503.86666666666662</v>
      </c>
      <c r="E72" s="37">
        <v>495.28333333333319</v>
      </c>
      <c r="F72" s="37">
        <v>489.76666666666659</v>
      </c>
      <c r="G72" s="37">
        <v>481.18333333333317</v>
      </c>
      <c r="H72" s="37">
        <v>509.38333333333321</v>
      </c>
      <c r="I72" s="37">
        <v>517.96666666666658</v>
      </c>
      <c r="J72" s="37">
        <v>523.48333333333323</v>
      </c>
      <c r="K72" s="28">
        <v>512.45000000000005</v>
      </c>
      <c r="L72" s="28">
        <v>498.35</v>
      </c>
      <c r="M72" s="28">
        <v>27.339020000000001</v>
      </c>
      <c r="N72" s="1"/>
      <c r="O72" s="1"/>
    </row>
    <row r="73" spans="1:15" ht="12.75" customHeight="1">
      <c r="A73" s="53">
        <v>64</v>
      </c>
      <c r="B73" s="28" t="s">
        <v>251</v>
      </c>
      <c r="C73" s="28">
        <v>1408</v>
      </c>
      <c r="D73" s="37">
        <v>1418.8333333333333</v>
      </c>
      <c r="E73" s="37">
        <v>1389.2666666666664</v>
      </c>
      <c r="F73" s="37">
        <v>1370.5333333333331</v>
      </c>
      <c r="G73" s="37">
        <v>1340.9666666666662</v>
      </c>
      <c r="H73" s="37">
        <v>1437.5666666666666</v>
      </c>
      <c r="I73" s="37">
        <v>1467.1333333333337</v>
      </c>
      <c r="J73" s="37">
        <v>1485.8666666666668</v>
      </c>
      <c r="K73" s="28">
        <v>1448.4</v>
      </c>
      <c r="L73" s="28">
        <v>1400.1</v>
      </c>
      <c r="M73" s="28">
        <v>1.1551400000000001</v>
      </c>
      <c r="N73" s="1"/>
      <c r="O73" s="1"/>
    </row>
    <row r="74" spans="1:15" ht="12.75" customHeight="1">
      <c r="A74" s="53">
        <v>65</v>
      </c>
      <c r="B74" s="28" t="s">
        <v>94</v>
      </c>
      <c r="C74" s="28">
        <v>1983.4</v>
      </c>
      <c r="D74" s="37">
        <v>1986.8</v>
      </c>
      <c r="E74" s="37">
        <v>1938.6</v>
      </c>
      <c r="F74" s="37">
        <v>1893.8</v>
      </c>
      <c r="G74" s="37">
        <v>1845.6</v>
      </c>
      <c r="H74" s="37">
        <v>2031.6</v>
      </c>
      <c r="I74" s="37">
        <v>2079.8000000000002</v>
      </c>
      <c r="J74" s="37">
        <v>2124.6</v>
      </c>
      <c r="K74" s="28">
        <v>2035</v>
      </c>
      <c r="L74" s="28">
        <v>1942</v>
      </c>
      <c r="M74" s="28">
        <v>9.4782700000000002</v>
      </c>
      <c r="N74" s="1"/>
      <c r="O74" s="1"/>
    </row>
    <row r="75" spans="1:15" ht="12.75" customHeight="1">
      <c r="A75" s="53">
        <v>66</v>
      </c>
      <c r="B75" s="28" t="s">
        <v>252</v>
      </c>
      <c r="C75" s="28">
        <v>42.45</v>
      </c>
      <c r="D75" s="37">
        <v>41.983333333333334</v>
      </c>
      <c r="E75" s="37">
        <v>41.516666666666666</v>
      </c>
      <c r="F75" s="37">
        <v>40.583333333333329</v>
      </c>
      <c r="G75" s="37">
        <v>40.11666666666666</v>
      </c>
      <c r="H75" s="37">
        <v>42.916666666666671</v>
      </c>
      <c r="I75" s="37">
        <v>43.38333333333334</v>
      </c>
      <c r="J75" s="37">
        <v>44.316666666666677</v>
      </c>
      <c r="K75" s="28">
        <v>42.45</v>
      </c>
      <c r="L75" s="28">
        <v>41.05</v>
      </c>
      <c r="M75" s="28">
        <v>12.538220000000001</v>
      </c>
      <c r="N75" s="1"/>
      <c r="O75" s="1"/>
    </row>
    <row r="76" spans="1:15" ht="12.75" customHeight="1">
      <c r="A76" s="53">
        <v>67</v>
      </c>
      <c r="B76" s="28" t="s">
        <v>95</v>
      </c>
      <c r="C76" s="28">
        <v>4281.1000000000004</v>
      </c>
      <c r="D76" s="37">
        <v>4296.6166666666659</v>
      </c>
      <c r="E76" s="37">
        <v>4238.5333333333319</v>
      </c>
      <c r="F76" s="37">
        <v>4195.9666666666662</v>
      </c>
      <c r="G76" s="37">
        <v>4137.8833333333323</v>
      </c>
      <c r="H76" s="37">
        <v>4339.1833333333316</v>
      </c>
      <c r="I76" s="37">
        <v>4397.2666666666655</v>
      </c>
      <c r="J76" s="37">
        <v>4439.8333333333312</v>
      </c>
      <c r="K76" s="28">
        <v>4354.7</v>
      </c>
      <c r="L76" s="28">
        <v>4254.05</v>
      </c>
      <c r="M76" s="28">
        <v>4.3699700000000004</v>
      </c>
      <c r="N76" s="1"/>
      <c r="O76" s="1"/>
    </row>
    <row r="77" spans="1:15" ht="12.75" customHeight="1">
      <c r="A77" s="53">
        <v>68</v>
      </c>
      <c r="B77" s="28" t="s">
        <v>253</v>
      </c>
      <c r="C77" s="28">
        <v>3371.4</v>
      </c>
      <c r="D77" s="37">
        <v>3370.4500000000003</v>
      </c>
      <c r="E77" s="37">
        <v>3255.9500000000007</v>
      </c>
      <c r="F77" s="37">
        <v>3140.5000000000005</v>
      </c>
      <c r="G77" s="37">
        <v>3026.0000000000009</v>
      </c>
      <c r="H77" s="37">
        <v>3485.9000000000005</v>
      </c>
      <c r="I77" s="37">
        <v>3600.3999999999996</v>
      </c>
      <c r="J77" s="37">
        <v>3715.8500000000004</v>
      </c>
      <c r="K77" s="28">
        <v>3484.95</v>
      </c>
      <c r="L77" s="28">
        <v>3255</v>
      </c>
      <c r="M77" s="28">
        <v>10.67906</v>
      </c>
      <c r="N77" s="1"/>
      <c r="O77" s="1"/>
    </row>
    <row r="78" spans="1:15" ht="12.75" customHeight="1">
      <c r="A78" s="53">
        <v>69</v>
      </c>
      <c r="B78" s="28" t="s">
        <v>143</v>
      </c>
      <c r="C78" s="28">
        <v>2285.25</v>
      </c>
      <c r="D78" s="37">
        <v>2303.5833333333335</v>
      </c>
      <c r="E78" s="37">
        <v>2251.7666666666669</v>
      </c>
      <c r="F78" s="37">
        <v>2218.2833333333333</v>
      </c>
      <c r="G78" s="37">
        <v>2166.4666666666667</v>
      </c>
      <c r="H78" s="37">
        <v>2337.0666666666671</v>
      </c>
      <c r="I78" s="37">
        <v>2388.8833333333337</v>
      </c>
      <c r="J78" s="37">
        <v>2422.3666666666672</v>
      </c>
      <c r="K78" s="28">
        <v>2355.4</v>
      </c>
      <c r="L78" s="28">
        <v>2270.1</v>
      </c>
      <c r="M78" s="28">
        <v>1.37934</v>
      </c>
      <c r="N78" s="1"/>
      <c r="O78" s="1"/>
    </row>
    <row r="79" spans="1:15" ht="12.75" customHeight="1">
      <c r="A79" s="53">
        <v>70</v>
      </c>
      <c r="B79" s="28" t="s">
        <v>98</v>
      </c>
      <c r="C79" s="28">
        <v>3924.3</v>
      </c>
      <c r="D79" s="37">
        <v>3931.2666666666664</v>
      </c>
      <c r="E79" s="37">
        <v>3883.5333333333328</v>
      </c>
      <c r="F79" s="37">
        <v>3842.7666666666664</v>
      </c>
      <c r="G79" s="37">
        <v>3795.0333333333328</v>
      </c>
      <c r="H79" s="37">
        <v>3972.0333333333328</v>
      </c>
      <c r="I79" s="37">
        <v>4019.7666666666664</v>
      </c>
      <c r="J79" s="37">
        <v>4060.5333333333328</v>
      </c>
      <c r="K79" s="28">
        <v>3979</v>
      </c>
      <c r="L79" s="28">
        <v>3890.5</v>
      </c>
      <c r="M79" s="28">
        <v>2.1840099999999998</v>
      </c>
      <c r="N79" s="1"/>
      <c r="O79" s="1"/>
    </row>
    <row r="80" spans="1:15" ht="12.75" customHeight="1">
      <c r="A80" s="53">
        <v>71</v>
      </c>
      <c r="B80" s="28" t="s">
        <v>99</v>
      </c>
      <c r="C80" s="28">
        <v>2432.65</v>
      </c>
      <c r="D80" s="37">
        <v>2437.8333333333335</v>
      </c>
      <c r="E80" s="37">
        <v>2392.666666666667</v>
      </c>
      <c r="F80" s="37">
        <v>2352.6833333333334</v>
      </c>
      <c r="G80" s="37">
        <v>2307.5166666666669</v>
      </c>
      <c r="H80" s="37">
        <v>2477.8166666666671</v>
      </c>
      <c r="I80" s="37">
        <v>2522.983333333334</v>
      </c>
      <c r="J80" s="37">
        <v>2562.9666666666672</v>
      </c>
      <c r="K80" s="28">
        <v>2483</v>
      </c>
      <c r="L80" s="28">
        <v>2397.85</v>
      </c>
      <c r="M80" s="28">
        <v>6.5061600000000004</v>
      </c>
      <c r="N80" s="1"/>
      <c r="O80" s="1"/>
    </row>
    <row r="81" spans="1:15" ht="12.75" customHeight="1">
      <c r="A81" s="53">
        <v>72</v>
      </c>
      <c r="B81" s="28" t="s">
        <v>254</v>
      </c>
      <c r="C81" s="28">
        <v>427.7</v>
      </c>
      <c r="D81" s="37">
        <v>433.90000000000003</v>
      </c>
      <c r="E81" s="37">
        <v>411.80000000000007</v>
      </c>
      <c r="F81" s="37">
        <v>395.90000000000003</v>
      </c>
      <c r="G81" s="37">
        <v>373.80000000000007</v>
      </c>
      <c r="H81" s="37">
        <v>449.80000000000007</v>
      </c>
      <c r="I81" s="37">
        <v>471.90000000000009</v>
      </c>
      <c r="J81" s="37">
        <v>487.80000000000007</v>
      </c>
      <c r="K81" s="28">
        <v>456</v>
      </c>
      <c r="L81" s="28">
        <v>418</v>
      </c>
      <c r="M81" s="28">
        <v>12.49915</v>
      </c>
      <c r="N81" s="1"/>
      <c r="O81" s="1"/>
    </row>
    <row r="82" spans="1:15" ht="12.75" customHeight="1">
      <c r="A82" s="53">
        <v>73</v>
      </c>
      <c r="B82" s="28" t="s">
        <v>255</v>
      </c>
      <c r="C82" s="28">
        <v>1186</v>
      </c>
      <c r="D82" s="37">
        <v>1178.6666666666667</v>
      </c>
      <c r="E82" s="37">
        <v>1157.3333333333335</v>
      </c>
      <c r="F82" s="37">
        <v>1128.6666666666667</v>
      </c>
      <c r="G82" s="37">
        <v>1107.3333333333335</v>
      </c>
      <c r="H82" s="37">
        <v>1207.3333333333335</v>
      </c>
      <c r="I82" s="37">
        <v>1228.666666666667</v>
      </c>
      <c r="J82" s="37">
        <v>1257.3333333333335</v>
      </c>
      <c r="K82" s="28">
        <v>1200</v>
      </c>
      <c r="L82" s="28">
        <v>1150</v>
      </c>
      <c r="M82" s="28">
        <v>0.64141000000000004</v>
      </c>
      <c r="N82" s="1"/>
      <c r="O82" s="1"/>
    </row>
    <row r="83" spans="1:15" ht="12.75" customHeight="1">
      <c r="A83" s="53">
        <v>74</v>
      </c>
      <c r="B83" s="28" t="s">
        <v>100</v>
      </c>
      <c r="C83" s="28">
        <v>1550</v>
      </c>
      <c r="D83" s="37">
        <v>1564.95</v>
      </c>
      <c r="E83" s="37">
        <v>1522.5</v>
      </c>
      <c r="F83" s="37">
        <v>1495</v>
      </c>
      <c r="G83" s="37">
        <v>1452.55</v>
      </c>
      <c r="H83" s="37">
        <v>1592.45</v>
      </c>
      <c r="I83" s="37">
        <v>1634.9000000000003</v>
      </c>
      <c r="J83" s="37">
        <v>1662.4</v>
      </c>
      <c r="K83" s="28">
        <v>1607.4</v>
      </c>
      <c r="L83" s="28">
        <v>1537.45</v>
      </c>
      <c r="M83" s="28">
        <v>11.63134</v>
      </c>
      <c r="N83" s="1"/>
      <c r="O83" s="1"/>
    </row>
    <row r="84" spans="1:15" ht="12.75" customHeight="1">
      <c r="A84" s="53">
        <v>75</v>
      </c>
      <c r="B84" s="28" t="s">
        <v>101</v>
      </c>
      <c r="C84" s="28">
        <v>142.15</v>
      </c>
      <c r="D84" s="37">
        <v>143.18333333333334</v>
      </c>
      <c r="E84" s="37">
        <v>140.71666666666667</v>
      </c>
      <c r="F84" s="37">
        <v>139.28333333333333</v>
      </c>
      <c r="G84" s="37">
        <v>136.81666666666666</v>
      </c>
      <c r="H84" s="37">
        <v>144.61666666666667</v>
      </c>
      <c r="I84" s="37">
        <v>147.08333333333337</v>
      </c>
      <c r="J84" s="37">
        <v>148.51666666666668</v>
      </c>
      <c r="K84" s="28">
        <v>145.65</v>
      </c>
      <c r="L84" s="28">
        <v>141.75</v>
      </c>
      <c r="M84" s="28">
        <v>19.101990000000001</v>
      </c>
      <c r="N84" s="1"/>
      <c r="O84" s="1"/>
    </row>
    <row r="85" spans="1:15" ht="12.75" customHeight="1">
      <c r="A85" s="53">
        <v>76</v>
      </c>
      <c r="B85" s="28" t="s">
        <v>102</v>
      </c>
      <c r="C85" s="28">
        <v>83.5</v>
      </c>
      <c r="D85" s="37">
        <v>84.850000000000009</v>
      </c>
      <c r="E85" s="37">
        <v>81.850000000000023</v>
      </c>
      <c r="F85" s="37">
        <v>80.200000000000017</v>
      </c>
      <c r="G85" s="37">
        <v>77.200000000000031</v>
      </c>
      <c r="H85" s="37">
        <v>86.500000000000014</v>
      </c>
      <c r="I85" s="37">
        <v>89.499999999999986</v>
      </c>
      <c r="J85" s="37">
        <v>91.15</v>
      </c>
      <c r="K85" s="28">
        <v>87.85</v>
      </c>
      <c r="L85" s="28">
        <v>83.2</v>
      </c>
      <c r="M85" s="28">
        <v>179.71518</v>
      </c>
      <c r="N85" s="1"/>
      <c r="O85" s="1"/>
    </row>
    <row r="86" spans="1:15" ht="12.75" customHeight="1">
      <c r="A86" s="53">
        <v>77</v>
      </c>
      <c r="B86" s="28" t="s">
        <v>256</v>
      </c>
      <c r="C86" s="28">
        <v>236</v>
      </c>
      <c r="D86" s="37">
        <v>238.46666666666667</v>
      </c>
      <c r="E86" s="37">
        <v>232.53333333333333</v>
      </c>
      <c r="F86" s="37">
        <v>229.06666666666666</v>
      </c>
      <c r="G86" s="37">
        <v>223.13333333333333</v>
      </c>
      <c r="H86" s="37">
        <v>241.93333333333334</v>
      </c>
      <c r="I86" s="37">
        <v>247.86666666666667</v>
      </c>
      <c r="J86" s="37">
        <v>251.33333333333334</v>
      </c>
      <c r="K86" s="28">
        <v>244.4</v>
      </c>
      <c r="L86" s="28">
        <v>235</v>
      </c>
      <c r="M86" s="28">
        <v>5.1851900000000004</v>
      </c>
      <c r="N86" s="1"/>
      <c r="O86" s="1"/>
    </row>
    <row r="87" spans="1:15" ht="12.75" customHeight="1">
      <c r="A87" s="53">
        <v>78</v>
      </c>
      <c r="B87" s="28" t="s">
        <v>103</v>
      </c>
      <c r="C87" s="28">
        <v>147.80000000000001</v>
      </c>
      <c r="D87" s="37">
        <v>149.11666666666667</v>
      </c>
      <c r="E87" s="37">
        <v>145.43333333333334</v>
      </c>
      <c r="F87" s="37">
        <v>143.06666666666666</v>
      </c>
      <c r="G87" s="37">
        <v>139.38333333333333</v>
      </c>
      <c r="H87" s="37">
        <v>151.48333333333335</v>
      </c>
      <c r="I87" s="37">
        <v>155.16666666666669</v>
      </c>
      <c r="J87" s="37">
        <v>157.53333333333336</v>
      </c>
      <c r="K87" s="28">
        <v>152.80000000000001</v>
      </c>
      <c r="L87" s="28">
        <v>146.75</v>
      </c>
      <c r="M87" s="28">
        <v>75.842339999999993</v>
      </c>
      <c r="N87" s="1"/>
      <c r="O87" s="1"/>
    </row>
    <row r="88" spans="1:15" ht="12.75" customHeight="1">
      <c r="A88" s="53">
        <v>79</v>
      </c>
      <c r="B88" s="28" t="s">
        <v>106</v>
      </c>
      <c r="C88" s="28">
        <v>33.450000000000003</v>
      </c>
      <c r="D88" s="37">
        <v>33.366666666666667</v>
      </c>
      <c r="E88" s="37">
        <v>32.583333333333336</v>
      </c>
      <c r="F88" s="37">
        <v>31.716666666666669</v>
      </c>
      <c r="G88" s="37">
        <v>30.933333333333337</v>
      </c>
      <c r="H88" s="37">
        <v>34.233333333333334</v>
      </c>
      <c r="I88" s="37">
        <v>35.016666666666666</v>
      </c>
      <c r="J88" s="37">
        <v>35.883333333333333</v>
      </c>
      <c r="K88" s="28">
        <v>34.15</v>
      </c>
      <c r="L88" s="28">
        <v>32.5</v>
      </c>
      <c r="M88" s="28">
        <v>89.945130000000006</v>
      </c>
      <c r="N88" s="1"/>
      <c r="O88" s="1"/>
    </row>
    <row r="89" spans="1:15" ht="12.75" customHeight="1">
      <c r="A89" s="53">
        <v>80</v>
      </c>
      <c r="B89" s="28" t="s">
        <v>257</v>
      </c>
      <c r="C89" s="28">
        <v>2996.6</v>
      </c>
      <c r="D89" s="37">
        <v>2955.1499999999996</v>
      </c>
      <c r="E89" s="37">
        <v>2886.3499999999995</v>
      </c>
      <c r="F89" s="37">
        <v>2776.1</v>
      </c>
      <c r="G89" s="37">
        <v>2707.2999999999997</v>
      </c>
      <c r="H89" s="37">
        <v>3065.3999999999992</v>
      </c>
      <c r="I89" s="37">
        <v>3134.1999999999994</v>
      </c>
      <c r="J89" s="37">
        <v>3244.4499999999989</v>
      </c>
      <c r="K89" s="28">
        <v>3023.95</v>
      </c>
      <c r="L89" s="28">
        <v>2844.9</v>
      </c>
      <c r="M89" s="28">
        <v>1.4165399999999999</v>
      </c>
      <c r="N89" s="1"/>
      <c r="O89" s="1"/>
    </row>
    <row r="90" spans="1:15" ht="12.75" customHeight="1">
      <c r="A90" s="53">
        <v>81</v>
      </c>
      <c r="B90" s="28" t="s">
        <v>104</v>
      </c>
      <c r="C90" s="28">
        <v>393.85</v>
      </c>
      <c r="D90" s="37">
        <v>396.76666666666665</v>
      </c>
      <c r="E90" s="37">
        <v>389.33333333333331</v>
      </c>
      <c r="F90" s="37">
        <v>384.81666666666666</v>
      </c>
      <c r="G90" s="37">
        <v>377.38333333333333</v>
      </c>
      <c r="H90" s="37">
        <v>401.2833333333333</v>
      </c>
      <c r="I90" s="37">
        <v>408.7166666666667</v>
      </c>
      <c r="J90" s="37">
        <v>413.23333333333329</v>
      </c>
      <c r="K90" s="28">
        <v>404.2</v>
      </c>
      <c r="L90" s="28">
        <v>392.25</v>
      </c>
      <c r="M90" s="28">
        <v>4.96624</v>
      </c>
      <c r="N90" s="1"/>
      <c r="O90" s="1"/>
    </row>
    <row r="91" spans="1:15" ht="12.75" customHeight="1">
      <c r="A91" s="53">
        <v>82</v>
      </c>
      <c r="B91" s="28" t="s">
        <v>107</v>
      </c>
      <c r="C91" s="28">
        <v>797.2</v>
      </c>
      <c r="D91" s="37">
        <v>800.6</v>
      </c>
      <c r="E91" s="37">
        <v>773.15000000000009</v>
      </c>
      <c r="F91" s="37">
        <v>749.1</v>
      </c>
      <c r="G91" s="37">
        <v>721.65000000000009</v>
      </c>
      <c r="H91" s="37">
        <v>824.65000000000009</v>
      </c>
      <c r="I91" s="37">
        <v>852.10000000000014</v>
      </c>
      <c r="J91" s="37">
        <v>876.15000000000009</v>
      </c>
      <c r="K91" s="28">
        <v>828.05</v>
      </c>
      <c r="L91" s="28">
        <v>776.55</v>
      </c>
      <c r="M91" s="28">
        <v>40.617649999999998</v>
      </c>
      <c r="N91" s="1"/>
      <c r="O91" s="1"/>
    </row>
    <row r="92" spans="1:15" ht="12.75" customHeight="1">
      <c r="A92" s="53">
        <v>83</v>
      </c>
      <c r="B92" s="28" t="s">
        <v>259</v>
      </c>
      <c r="C92" s="28">
        <v>453.45</v>
      </c>
      <c r="D92" s="37">
        <v>452.3</v>
      </c>
      <c r="E92" s="37">
        <v>445.6</v>
      </c>
      <c r="F92" s="37">
        <v>437.75</v>
      </c>
      <c r="G92" s="37">
        <v>431.05</v>
      </c>
      <c r="H92" s="37">
        <v>460.15000000000003</v>
      </c>
      <c r="I92" s="37">
        <v>466.84999999999997</v>
      </c>
      <c r="J92" s="37">
        <v>474.70000000000005</v>
      </c>
      <c r="K92" s="28">
        <v>459</v>
      </c>
      <c r="L92" s="28">
        <v>444.45</v>
      </c>
      <c r="M92" s="28">
        <v>0.66839000000000004</v>
      </c>
      <c r="N92" s="1"/>
      <c r="O92" s="1"/>
    </row>
    <row r="93" spans="1:15" ht="12.75" customHeight="1">
      <c r="A93" s="53">
        <v>84</v>
      </c>
      <c r="B93" s="28" t="s">
        <v>108</v>
      </c>
      <c r="C93" s="28">
        <v>1340.9</v>
      </c>
      <c r="D93" s="37">
        <v>1353.9333333333334</v>
      </c>
      <c r="E93" s="37">
        <v>1316.9666666666667</v>
      </c>
      <c r="F93" s="37">
        <v>1293.0333333333333</v>
      </c>
      <c r="G93" s="37">
        <v>1256.0666666666666</v>
      </c>
      <c r="H93" s="37">
        <v>1377.8666666666668</v>
      </c>
      <c r="I93" s="37">
        <v>1414.8333333333335</v>
      </c>
      <c r="J93" s="37">
        <v>1438.7666666666669</v>
      </c>
      <c r="K93" s="28">
        <v>1390.9</v>
      </c>
      <c r="L93" s="28">
        <v>1330</v>
      </c>
      <c r="M93" s="28">
        <v>7.0696700000000003</v>
      </c>
      <c r="N93" s="1"/>
      <c r="O93" s="1"/>
    </row>
    <row r="94" spans="1:15" ht="12.75" customHeight="1">
      <c r="A94" s="53">
        <v>85</v>
      </c>
      <c r="B94" s="28" t="s">
        <v>110</v>
      </c>
      <c r="C94" s="28">
        <v>1475.1</v>
      </c>
      <c r="D94" s="37">
        <v>1486.3333333333333</v>
      </c>
      <c r="E94" s="37">
        <v>1454.7166666666665</v>
      </c>
      <c r="F94" s="37">
        <v>1434.3333333333333</v>
      </c>
      <c r="G94" s="37">
        <v>1402.7166666666665</v>
      </c>
      <c r="H94" s="37">
        <v>1506.7166666666665</v>
      </c>
      <c r="I94" s="37">
        <v>1538.3333333333333</v>
      </c>
      <c r="J94" s="37">
        <v>1558.7166666666665</v>
      </c>
      <c r="K94" s="28">
        <v>1517.95</v>
      </c>
      <c r="L94" s="28">
        <v>1465.95</v>
      </c>
      <c r="M94" s="28">
        <v>4.8745700000000003</v>
      </c>
      <c r="N94" s="1"/>
      <c r="O94" s="1"/>
    </row>
    <row r="95" spans="1:15" ht="12.75" customHeight="1">
      <c r="A95" s="53">
        <v>86</v>
      </c>
      <c r="B95" s="28" t="s">
        <v>111</v>
      </c>
      <c r="C95" s="28">
        <v>568.95000000000005</v>
      </c>
      <c r="D95" s="37">
        <v>567.94999999999993</v>
      </c>
      <c r="E95" s="37">
        <v>556.99999999999989</v>
      </c>
      <c r="F95" s="37">
        <v>545.04999999999995</v>
      </c>
      <c r="G95" s="37">
        <v>534.09999999999991</v>
      </c>
      <c r="H95" s="37">
        <v>579.89999999999986</v>
      </c>
      <c r="I95" s="37">
        <v>590.84999999999991</v>
      </c>
      <c r="J95" s="37">
        <v>602.79999999999984</v>
      </c>
      <c r="K95" s="28">
        <v>578.9</v>
      </c>
      <c r="L95" s="28">
        <v>556</v>
      </c>
      <c r="M95" s="28">
        <v>35.979460000000003</v>
      </c>
      <c r="N95" s="1"/>
      <c r="O95" s="1"/>
    </row>
    <row r="96" spans="1:15" ht="12.75" customHeight="1">
      <c r="A96" s="53">
        <v>87</v>
      </c>
      <c r="B96" s="28" t="s">
        <v>260</v>
      </c>
      <c r="C96" s="28">
        <v>250.3</v>
      </c>
      <c r="D96" s="37">
        <v>256.43333333333334</v>
      </c>
      <c r="E96" s="37">
        <v>241.86666666666667</v>
      </c>
      <c r="F96" s="37">
        <v>233.43333333333334</v>
      </c>
      <c r="G96" s="37">
        <v>218.86666666666667</v>
      </c>
      <c r="H96" s="37">
        <v>264.86666666666667</v>
      </c>
      <c r="I96" s="37">
        <v>279.43333333333339</v>
      </c>
      <c r="J96" s="37">
        <v>287.86666666666667</v>
      </c>
      <c r="K96" s="28">
        <v>271</v>
      </c>
      <c r="L96" s="28">
        <v>248</v>
      </c>
      <c r="M96" s="28">
        <v>18.63917</v>
      </c>
      <c r="N96" s="1"/>
      <c r="O96" s="1"/>
    </row>
    <row r="97" spans="1:15" ht="12.75" customHeight="1">
      <c r="A97" s="53">
        <v>88</v>
      </c>
      <c r="B97" s="28" t="s">
        <v>113</v>
      </c>
      <c r="C97" s="28">
        <v>1052.1500000000001</v>
      </c>
      <c r="D97" s="37">
        <v>1058.4166666666667</v>
      </c>
      <c r="E97" s="37">
        <v>1038.8333333333335</v>
      </c>
      <c r="F97" s="37">
        <v>1025.5166666666667</v>
      </c>
      <c r="G97" s="37">
        <v>1005.9333333333334</v>
      </c>
      <c r="H97" s="37">
        <v>1071.7333333333336</v>
      </c>
      <c r="I97" s="37">
        <v>1091.3166666666671</v>
      </c>
      <c r="J97" s="37">
        <v>1104.6333333333337</v>
      </c>
      <c r="K97" s="28">
        <v>1078</v>
      </c>
      <c r="L97" s="28">
        <v>1045.0999999999999</v>
      </c>
      <c r="M97" s="28">
        <v>24.966259999999998</v>
      </c>
      <c r="N97" s="1"/>
      <c r="O97" s="1"/>
    </row>
    <row r="98" spans="1:15" ht="12.75" customHeight="1">
      <c r="A98" s="53">
        <v>89</v>
      </c>
      <c r="B98" s="28" t="s">
        <v>115</v>
      </c>
      <c r="C98" s="28">
        <v>1770.05</v>
      </c>
      <c r="D98" s="37">
        <v>1794.0166666666667</v>
      </c>
      <c r="E98" s="37">
        <v>1727.0333333333333</v>
      </c>
      <c r="F98" s="37">
        <v>1684.0166666666667</v>
      </c>
      <c r="G98" s="37">
        <v>1617.0333333333333</v>
      </c>
      <c r="H98" s="37">
        <v>1837.0333333333333</v>
      </c>
      <c r="I98" s="37">
        <v>1904.0166666666664</v>
      </c>
      <c r="J98" s="37">
        <v>1947.0333333333333</v>
      </c>
      <c r="K98" s="28">
        <v>1861</v>
      </c>
      <c r="L98" s="28">
        <v>1751</v>
      </c>
      <c r="M98" s="28">
        <v>5.2536699999999996</v>
      </c>
      <c r="N98" s="1"/>
      <c r="O98" s="1"/>
    </row>
    <row r="99" spans="1:15" ht="12.75" customHeight="1">
      <c r="A99" s="53">
        <v>90</v>
      </c>
      <c r="B99" s="28" t="s">
        <v>116</v>
      </c>
      <c r="C99" s="28">
        <v>1291.3499999999999</v>
      </c>
      <c r="D99" s="37">
        <v>1298.7833333333333</v>
      </c>
      <c r="E99" s="37">
        <v>1279.5666666666666</v>
      </c>
      <c r="F99" s="37">
        <v>1267.7833333333333</v>
      </c>
      <c r="G99" s="37">
        <v>1248.5666666666666</v>
      </c>
      <c r="H99" s="37">
        <v>1310.5666666666666</v>
      </c>
      <c r="I99" s="37">
        <v>1329.7833333333333</v>
      </c>
      <c r="J99" s="37">
        <v>1341.5666666666666</v>
      </c>
      <c r="K99" s="28">
        <v>1318</v>
      </c>
      <c r="L99" s="28">
        <v>1287</v>
      </c>
      <c r="M99" s="28">
        <v>83.841189999999997</v>
      </c>
      <c r="N99" s="1"/>
      <c r="O99" s="1"/>
    </row>
    <row r="100" spans="1:15" ht="12.75" customHeight="1">
      <c r="A100" s="53">
        <v>91</v>
      </c>
      <c r="B100" s="28" t="s">
        <v>117</v>
      </c>
      <c r="C100" s="28">
        <v>550.75</v>
      </c>
      <c r="D100" s="37">
        <v>554.88333333333333</v>
      </c>
      <c r="E100" s="37">
        <v>543.91666666666663</v>
      </c>
      <c r="F100" s="37">
        <v>537.08333333333326</v>
      </c>
      <c r="G100" s="37">
        <v>526.11666666666656</v>
      </c>
      <c r="H100" s="37">
        <v>561.7166666666667</v>
      </c>
      <c r="I100" s="37">
        <v>572.68333333333339</v>
      </c>
      <c r="J100" s="37">
        <v>579.51666666666677</v>
      </c>
      <c r="K100" s="28">
        <v>565.85</v>
      </c>
      <c r="L100" s="28">
        <v>548.04999999999995</v>
      </c>
      <c r="M100" s="28">
        <v>31.54166</v>
      </c>
      <c r="N100" s="1"/>
      <c r="O100" s="1"/>
    </row>
    <row r="101" spans="1:15" ht="12.75" customHeight="1">
      <c r="A101" s="53">
        <v>92</v>
      </c>
      <c r="B101" s="28" t="s">
        <v>112</v>
      </c>
      <c r="C101" s="28">
        <v>1234.95</v>
      </c>
      <c r="D101" s="37">
        <v>1232.4166666666667</v>
      </c>
      <c r="E101" s="37">
        <v>1208.5333333333335</v>
      </c>
      <c r="F101" s="37">
        <v>1182.1166666666668</v>
      </c>
      <c r="G101" s="37">
        <v>1158.2333333333336</v>
      </c>
      <c r="H101" s="37">
        <v>1258.8333333333335</v>
      </c>
      <c r="I101" s="37">
        <v>1282.7166666666667</v>
      </c>
      <c r="J101" s="37">
        <v>1309.1333333333334</v>
      </c>
      <c r="K101" s="28">
        <v>1256.3</v>
      </c>
      <c r="L101" s="28">
        <v>1206</v>
      </c>
      <c r="M101" s="28">
        <v>9.2540700000000005</v>
      </c>
      <c r="N101" s="1"/>
      <c r="O101" s="1"/>
    </row>
    <row r="102" spans="1:15" ht="12.75" customHeight="1">
      <c r="A102" s="53">
        <v>93</v>
      </c>
      <c r="B102" s="28" t="s">
        <v>118</v>
      </c>
      <c r="C102" s="28">
        <v>2449.15</v>
      </c>
      <c r="D102" s="37">
        <v>2454.6999999999998</v>
      </c>
      <c r="E102" s="37">
        <v>2409.3999999999996</v>
      </c>
      <c r="F102" s="37">
        <v>2369.6499999999996</v>
      </c>
      <c r="G102" s="37">
        <v>2324.3499999999995</v>
      </c>
      <c r="H102" s="37">
        <v>2494.4499999999998</v>
      </c>
      <c r="I102" s="37">
        <v>2539.75</v>
      </c>
      <c r="J102" s="37">
        <v>2579.5</v>
      </c>
      <c r="K102" s="28">
        <v>2500</v>
      </c>
      <c r="L102" s="28">
        <v>2414.9499999999998</v>
      </c>
      <c r="M102" s="28">
        <v>6.9134399999999996</v>
      </c>
      <c r="N102" s="1"/>
      <c r="O102" s="1"/>
    </row>
    <row r="103" spans="1:15" ht="12.75" customHeight="1">
      <c r="A103" s="53">
        <v>94</v>
      </c>
      <c r="B103" s="28" t="s">
        <v>120</v>
      </c>
      <c r="C103" s="28">
        <v>388</v>
      </c>
      <c r="D103" s="37">
        <v>395.8</v>
      </c>
      <c r="E103" s="37">
        <v>377.15000000000003</v>
      </c>
      <c r="F103" s="37">
        <v>366.3</v>
      </c>
      <c r="G103" s="37">
        <v>347.65000000000003</v>
      </c>
      <c r="H103" s="37">
        <v>406.65000000000003</v>
      </c>
      <c r="I103" s="37">
        <v>425.3</v>
      </c>
      <c r="J103" s="37">
        <v>436.15000000000003</v>
      </c>
      <c r="K103" s="28">
        <v>414.45</v>
      </c>
      <c r="L103" s="28">
        <v>384.95</v>
      </c>
      <c r="M103" s="28">
        <v>170.07818</v>
      </c>
      <c r="N103" s="1"/>
      <c r="O103" s="1"/>
    </row>
    <row r="104" spans="1:15" ht="12.75" customHeight="1">
      <c r="A104" s="53">
        <v>95</v>
      </c>
      <c r="B104" s="28" t="s">
        <v>261</v>
      </c>
      <c r="C104" s="28">
        <v>1509.9</v>
      </c>
      <c r="D104" s="37">
        <v>1515.9333333333334</v>
      </c>
      <c r="E104" s="37">
        <v>1461.9666666666667</v>
      </c>
      <c r="F104" s="37">
        <v>1414.0333333333333</v>
      </c>
      <c r="G104" s="37">
        <v>1360.0666666666666</v>
      </c>
      <c r="H104" s="37">
        <v>1563.8666666666668</v>
      </c>
      <c r="I104" s="37">
        <v>1617.8333333333335</v>
      </c>
      <c r="J104" s="37">
        <v>1665.7666666666669</v>
      </c>
      <c r="K104" s="28">
        <v>1569.9</v>
      </c>
      <c r="L104" s="28">
        <v>1468</v>
      </c>
      <c r="M104" s="28">
        <v>13.5769</v>
      </c>
      <c r="N104" s="1"/>
      <c r="O104" s="1"/>
    </row>
    <row r="105" spans="1:15" ht="12.75" customHeight="1">
      <c r="A105" s="53">
        <v>96</v>
      </c>
      <c r="B105" s="28" t="s">
        <v>389</v>
      </c>
      <c r="C105" s="28">
        <v>92.15</v>
      </c>
      <c r="D105" s="37">
        <v>93.066666666666677</v>
      </c>
      <c r="E105" s="37">
        <v>90.433333333333351</v>
      </c>
      <c r="F105" s="37">
        <v>88.716666666666669</v>
      </c>
      <c r="G105" s="37">
        <v>86.083333333333343</v>
      </c>
      <c r="H105" s="37">
        <v>94.78333333333336</v>
      </c>
      <c r="I105" s="37">
        <v>97.416666666666686</v>
      </c>
      <c r="J105" s="37">
        <v>99.133333333333368</v>
      </c>
      <c r="K105" s="28">
        <v>95.7</v>
      </c>
      <c r="L105" s="28">
        <v>91.35</v>
      </c>
      <c r="M105" s="28">
        <v>45.124670000000002</v>
      </c>
      <c r="N105" s="1"/>
      <c r="O105" s="1"/>
    </row>
    <row r="106" spans="1:15" ht="12.75" customHeight="1">
      <c r="A106" s="53">
        <v>97</v>
      </c>
      <c r="B106" s="28" t="s">
        <v>121</v>
      </c>
      <c r="C106" s="28">
        <v>258.14999999999998</v>
      </c>
      <c r="D106" s="37">
        <v>260.48333333333335</v>
      </c>
      <c r="E106" s="37">
        <v>253.86666666666667</v>
      </c>
      <c r="F106" s="37">
        <v>249.58333333333331</v>
      </c>
      <c r="G106" s="37">
        <v>242.96666666666664</v>
      </c>
      <c r="H106" s="37">
        <v>264.76666666666671</v>
      </c>
      <c r="I106" s="37">
        <v>271.38333333333338</v>
      </c>
      <c r="J106" s="37">
        <v>275.66666666666674</v>
      </c>
      <c r="K106" s="28">
        <v>267.10000000000002</v>
      </c>
      <c r="L106" s="28">
        <v>256.2</v>
      </c>
      <c r="M106" s="28">
        <v>23.205410000000001</v>
      </c>
      <c r="N106" s="1"/>
      <c r="O106" s="1"/>
    </row>
    <row r="107" spans="1:15" ht="12.75" customHeight="1">
      <c r="A107" s="53">
        <v>98</v>
      </c>
      <c r="B107" s="28" t="s">
        <v>122</v>
      </c>
      <c r="C107" s="28">
        <v>2194.1</v>
      </c>
      <c r="D107" s="37">
        <v>2188.75</v>
      </c>
      <c r="E107" s="37">
        <v>2159.5</v>
      </c>
      <c r="F107" s="37">
        <v>2124.9</v>
      </c>
      <c r="G107" s="37">
        <v>2095.65</v>
      </c>
      <c r="H107" s="37">
        <v>2223.35</v>
      </c>
      <c r="I107" s="37">
        <v>2252.6</v>
      </c>
      <c r="J107" s="37">
        <v>2287.1999999999998</v>
      </c>
      <c r="K107" s="28">
        <v>2218</v>
      </c>
      <c r="L107" s="28">
        <v>2154.15</v>
      </c>
      <c r="M107" s="28">
        <v>20.572389999999999</v>
      </c>
      <c r="N107" s="1"/>
      <c r="O107" s="1"/>
    </row>
    <row r="108" spans="1:15" ht="12.75" customHeight="1">
      <c r="A108" s="53">
        <v>99</v>
      </c>
      <c r="B108" s="28" t="s">
        <v>262</v>
      </c>
      <c r="C108" s="28">
        <v>284.55</v>
      </c>
      <c r="D108" s="37">
        <v>287.36666666666667</v>
      </c>
      <c r="E108" s="37">
        <v>280.18333333333334</v>
      </c>
      <c r="F108" s="37">
        <v>275.81666666666666</v>
      </c>
      <c r="G108" s="37">
        <v>268.63333333333333</v>
      </c>
      <c r="H108" s="37">
        <v>291.73333333333335</v>
      </c>
      <c r="I108" s="37">
        <v>298.91666666666674</v>
      </c>
      <c r="J108" s="37">
        <v>303.28333333333336</v>
      </c>
      <c r="K108" s="28">
        <v>294.55</v>
      </c>
      <c r="L108" s="28">
        <v>283</v>
      </c>
      <c r="M108" s="28">
        <v>4.1565500000000002</v>
      </c>
      <c r="N108" s="1"/>
      <c r="O108" s="1"/>
    </row>
    <row r="109" spans="1:15" ht="12.75" customHeight="1">
      <c r="A109" s="53">
        <v>100</v>
      </c>
      <c r="B109" s="28" t="s">
        <v>114</v>
      </c>
      <c r="C109" s="28">
        <v>2132.9499999999998</v>
      </c>
      <c r="D109" s="37">
        <v>2149.7166666666667</v>
      </c>
      <c r="E109" s="37">
        <v>2108.4833333333336</v>
      </c>
      <c r="F109" s="37">
        <v>2084.0166666666669</v>
      </c>
      <c r="G109" s="37">
        <v>2042.7833333333338</v>
      </c>
      <c r="H109" s="37">
        <v>2174.1833333333334</v>
      </c>
      <c r="I109" s="37">
        <v>2215.4166666666661</v>
      </c>
      <c r="J109" s="37">
        <v>2239.8833333333332</v>
      </c>
      <c r="K109" s="28">
        <v>2190.9499999999998</v>
      </c>
      <c r="L109" s="28">
        <v>2125.25</v>
      </c>
      <c r="M109" s="28">
        <v>49.051090000000002</v>
      </c>
      <c r="N109" s="1"/>
      <c r="O109" s="1"/>
    </row>
    <row r="110" spans="1:15" ht="12.75" customHeight="1">
      <c r="A110" s="53">
        <v>101</v>
      </c>
      <c r="B110" s="28" t="s">
        <v>124</v>
      </c>
      <c r="C110" s="28">
        <v>677.35</v>
      </c>
      <c r="D110" s="37">
        <v>684.91666666666663</v>
      </c>
      <c r="E110" s="37">
        <v>667.43333333333328</v>
      </c>
      <c r="F110" s="37">
        <v>657.51666666666665</v>
      </c>
      <c r="G110" s="37">
        <v>640.0333333333333</v>
      </c>
      <c r="H110" s="37">
        <v>694.83333333333326</v>
      </c>
      <c r="I110" s="37">
        <v>712.31666666666661</v>
      </c>
      <c r="J110" s="37">
        <v>722.23333333333323</v>
      </c>
      <c r="K110" s="28">
        <v>702.4</v>
      </c>
      <c r="L110" s="28">
        <v>675</v>
      </c>
      <c r="M110" s="28">
        <v>157.17043000000001</v>
      </c>
      <c r="N110" s="1"/>
      <c r="O110" s="1"/>
    </row>
    <row r="111" spans="1:15" ht="12.75" customHeight="1">
      <c r="A111" s="53">
        <v>102</v>
      </c>
      <c r="B111" s="28" t="s">
        <v>125</v>
      </c>
      <c r="C111" s="28">
        <v>1280.4000000000001</v>
      </c>
      <c r="D111" s="37">
        <v>1279.75</v>
      </c>
      <c r="E111" s="37">
        <v>1250.25</v>
      </c>
      <c r="F111" s="37">
        <v>1220.0999999999999</v>
      </c>
      <c r="G111" s="37">
        <v>1190.5999999999999</v>
      </c>
      <c r="H111" s="37">
        <v>1309.9000000000001</v>
      </c>
      <c r="I111" s="37">
        <v>1339.4</v>
      </c>
      <c r="J111" s="37">
        <v>1369.5500000000002</v>
      </c>
      <c r="K111" s="28">
        <v>1309.25</v>
      </c>
      <c r="L111" s="28">
        <v>1249.5999999999999</v>
      </c>
      <c r="M111" s="28">
        <v>6.6797700000000004</v>
      </c>
      <c r="N111" s="1"/>
      <c r="O111" s="1"/>
    </row>
    <row r="112" spans="1:15" ht="12.75" customHeight="1">
      <c r="A112" s="53">
        <v>103</v>
      </c>
      <c r="B112" s="28" t="s">
        <v>126</v>
      </c>
      <c r="C112" s="28">
        <v>489.4</v>
      </c>
      <c r="D112" s="37">
        <v>492.41666666666669</v>
      </c>
      <c r="E112" s="37">
        <v>480.83333333333337</v>
      </c>
      <c r="F112" s="37">
        <v>472.26666666666671</v>
      </c>
      <c r="G112" s="37">
        <v>460.68333333333339</v>
      </c>
      <c r="H112" s="37">
        <v>500.98333333333335</v>
      </c>
      <c r="I112" s="37">
        <v>512.56666666666672</v>
      </c>
      <c r="J112" s="37">
        <v>521.13333333333333</v>
      </c>
      <c r="K112" s="28">
        <v>504</v>
      </c>
      <c r="L112" s="28">
        <v>483.85</v>
      </c>
      <c r="M112" s="28">
        <v>5.8807799999999997</v>
      </c>
      <c r="N112" s="1"/>
      <c r="O112" s="1"/>
    </row>
    <row r="113" spans="1:15" ht="12.75" customHeight="1">
      <c r="A113" s="53">
        <v>104</v>
      </c>
      <c r="B113" s="28" t="s">
        <v>263</v>
      </c>
      <c r="C113" s="28">
        <v>476.45</v>
      </c>
      <c r="D113" s="37">
        <v>478.40000000000003</v>
      </c>
      <c r="E113" s="37">
        <v>470.25000000000006</v>
      </c>
      <c r="F113" s="37">
        <v>464.05</v>
      </c>
      <c r="G113" s="37">
        <v>455.90000000000003</v>
      </c>
      <c r="H113" s="37">
        <v>484.60000000000008</v>
      </c>
      <c r="I113" s="37">
        <v>492.75000000000006</v>
      </c>
      <c r="J113" s="37">
        <v>498.9500000000001</v>
      </c>
      <c r="K113" s="28">
        <v>486.55</v>
      </c>
      <c r="L113" s="28">
        <v>472.2</v>
      </c>
      <c r="M113" s="28">
        <v>2.91052</v>
      </c>
      <c r="N113" s="1"/>
      <c r="O113" s="1"/>
    </row>
    <row r="114" spans="1:15" ht="12.75" customHeight="1">
      <c r="A114" s="53">
        <v>105</v>
      </c>
      <c r="B114" s="28" t="s">
        <v>128</v>
      </c>
      <c r="C114" s="28">
        <v>34.549999999999997</v>
      </c>
      <c r="D114" s="37">
        <v>34.950000000000003</v>
      </c>
      <c r="E114" s="37">
        <v>34.050000000000004</v>
      </c>
      <c r="F114" s="37">
        <v>33.550000000000004</v>
      </c>
      <c r="G114" s="37">
        <v>32.650000000000006</v>
      </c>
      <c r="H114" s="37">
        <v>35.450000000000003</v>
      </c>
      <c r="I114" s="37">
        <v>36.350000000000009</v>
      </c>
      <c r="J114" s="37">
        <v>36.85</v>
      </c>
      <c r="K114" s="28">
        <v>35.85</v>
      </c>
      <c r="L114" s="28">
        <v>34.450000000000003</v>
      </c>
      <c r="M114" s="28">
        <v>343.20609999999999</v>
      </c>
      <c r="N114" s="1"/>
      <c r="O114" s="1"/>
    </row>
    <row r="115" spans="1:15" ht="12.75" customHeight="1">
      <c r="A115" s="53">
        <v>106</v>
      </c>
      <c r="B115" s="28" t="s">
        <v>137</v>
      </c>
      <c r="C115" s="28">
        <v>258.60000000000002</v>
      </c>
      <c r="D115" s="37">
        <v>257.98333333333335</v>
      </c>
      <c r="E115" s="37">
        <v>255.11666666666667</v>
      </c>
      <c r="F115" s="37">
        <v>251.63333333333333</v>
      </c>
      <c r="G115" s="37">
        <v>248.76666666666665</v>
      </c>
      <c r="H115" s="37">
        <v>261.4666666666667</v>
      </c>
      <c r="I115" s="37">
        <v>264.33333333333337</v>
      </c>
      <c r="J115" s="37">
        <v>267.81666666666672</v>
      </c>
      <c r="K115" s="28">
        <v>260.85000000000002</v>
      </c>
      <c r="L115" s="28">
        <v>254.5</v>
      </c>
      <c r="M115" s="28">
        <v>119.21626999999999</v>
      </c>
      <c r="N115" s="1"/>
      <c r="O115" s="1"/>
    </row>
    <row r="116" spans="1:15" ht="12.75" customHeight="1">
      <c r="A116" s="53">
        <v>107</v>
      </c>
      <c r="B116" s="28" t="s">
        <v>264</v>
      </c>
      <c r="C116" s="28">
        <v>4187.8</v>
      </c>
      <c r="D116" s="37">
        <v>4242.4333333333334</v>
      </c>
      <c r="E116" s="37">
        <v>4110.0666666666666</v>
      </c>
      <c r="F116" s="37">
        <v>4032.333333333333</v>
      </c>
      <c r="G116" s="37">
        <v>3899.9666666666662</v>
      </c>
      <c r="H116" s="37">
        <v>4320.166666666667</v>
      </c>
      <c r="I116" s="37">
        <v>4452.5333333333338</v>
      </c>
      <c r="J116" s="37">
        <v>4530.2666666666673</v>
      </c>
      <c r="K116" s="28">
        <v>4374.8</v>
      </c>
      <c r="L116" s="28">
        <v>4164.7</v>
      </c>
      <c r="M116" s="28">
        <v>0.76234999999999997</v>
      </c>
      <c r="N116" s="1"/>
      <c r="O116" s="1"/>
    </row>
    <row r="117" spans="1:15" ht="12.75" customHeight="1">
      <c r="A117" s="53">
        <v>108</v>
      </c>
      <c r="B117" s="28" t="s">
        <v>404</v>
      </c>
      <c r="C117" s="28">
        <v>145.55000000000001</v>
      </c>
      <c r="D117" s="37">
        <v>145.45000000000002</v>
      </c>
      <c r="E117" s="37">
        <v>141.10000000000002</v>
      </c>
      <c r="F117" s="37">
        <v>136.65</v>
      </c>
      <c r="G117" s="37">
        <v>132.30000000000001</v>
      </c>
      <c r="H117" s="37">
        <v>149.90000000000003</v>
      </c>
      <c r="I117" s="37">
        <v>154.25</v>
      </c>
      <c r="J117" s="37">
        <v>158.70000000000005</v>
      </c>
      <c r="K117" s="28">
        <v>149.80000000000001</v>
      </c>
      <c r="L117" s="28">
        <v>141</v>
      </c>
      <c r="M117" s="28">
        <v>31.173749999999998</v>
      </c>
      <c r="N117" s="1"/>
      <c r="O117" s="1"/>
    </row>
    <row r="118" spans="1:15" ht="12.75" customHeight="1">
      <c r="A118" s="53">
        <v>109</v>
      </c>
      <c r="B118" s="28" t="s">
        <v>130</v>
      </c>
      <c r="C118" s="28">
        <v>218.4</v>
      </c>
      <c r="D118" s="37">
        <v>220.56666666666669</v>
      </c>
      <c r="E118" s="37">
        <v>215.13333333333338</v>
      </c>
      <c r="F118" s="37">
        <v>211.8666666666667</v>
      </c>
      <c r="G118" s="37">
        <v>206.43333333333339</v>
      </c>
      <c r="H118" s="37">
        <v>223.83333333333337</v>
      </c>
      <c r="I118" s="37">
        <v>229.26666666666671</v>
      </c>
      <c r="J118" s="37">
        <v>232.53333333333336</v>
      </c>
      <c r="K118" s="28">
        <v>226</v>
      </c>
      <c r="L118" s="28">
        <v>217.3</v>
      </c>
      <c r="M118" s="28">
        <v>83.271699999999996</v>
      </c>
      <c r="N118" s="1"/>
      <c r="O118" s="1"/>
    </row>
    <row r="119" spans="1:15" ht="12.75" customHeight="1">
      <c r="A119" s="53">
        <v>110</v>
      </c>
      <c r="B119" s="28" t="s">
        <v>135</v>
      </c>
      <c r="C119" s="28">
        <v>121.3</v>
      </c>
      <c r="D119" s="37">
        <v>122.41666666666667</v>
      </c>
      <c r="E119" s="37">
        <v>119.58333333333334</v>
      </c>
      <c r="F119" s="37">
        <v>117.86666666666667</v>
      </c>
      <c r="G119" s="37">
        <v>115.03333333333335</v>
      </c>
      <c r="H119" s="37">
        <v>124.13333333333334</v>
      </c>
      <c r="I119" s="37">
        <v>126.96666666666668</v>
      </c>
      <c r="J119" s="37">
        <v>128.68333333333334</v>
      </c>
      <c r="K119" s="28">
        <v>125.25</v>
      </c>
      <c r="L119" s="28">
        <v>120.7</v>
      </c>
      <c r="M119" s="28">
        <v>150.67645999999999</v>
      </c>
      <c r="N119" s="1"/>
      <c r="O119" s="1"/>
    </row>
    <row r="120" spans="1:15" ht="12.75" customHeight="1">
      <c r="A120" s="53">
        <v>111</v>
      </c>
      <c r="B120" s="28" t="s">
        <v>136</v>
      </c>
      <c r="C120" s="28">
        <v>651.79999999999995</v>
      </c>
      <c r="D120" s="37">
        <v>646.26666666666665</v>
      </c>
      <c r="E120" s="37">
        <v>631.5333333333333</v>
      </c>
      <c r="F120" s="37">
        <v>611.26666666666665</v>
      </c>
      <c r="G120" s="37">
        <v>596.5333333333333</v>
      </c>
      <c r="H120" s="37">
        <v>666.5333333333333</v>
      </c>
      <c r="I120" s="37">
        <v>681.26666666666665</v>
      </c>
      <c r="J120" s="37">
        <v>701.5333333333333</v>
      </c>
      <c r="K120" s="28">
        <v>661</v>
      </c>
      <c r="L120" s="28">
        <v>626</v>
      </c>
      <c r="M120" s="28">
        <v>36.83558</v>
      </c>
      <c r="N120" s="1"/>
      <c r="O120" s="1"/>
    </row>
    <row r="121" spans="1:15" ht="12.75" customHeight="1">
      <c r="A121" s="53">
        <v>112</v>
      </c>
      <c r="B121" s="28" t="s">
        <v>826</v>
      </c>
      <c r="C121" s="28">
        <v>21.3</v>
      </c>
      <c r="D121" s="37">
        <v>21.3</v>
      </c>
      <c r="E121" s="37">
        <v>21.25</v>
      </c>
      <c r="F121" s="37">
        <v>21.2</v>
      </c>
      <c r="G121" s="37">
        <v>21.15</v>
      </c>
      <c r="H121" s="37">
        <v>21.35</v>
      </c>
      <c r="I121" s="37">
        <v>21.400000000000006</v>
      </c>
      <c r="J121" s="37">
        <v>21.450000000000003</v>
      </c>
      <c r="K121" s="28">
        <v>21.35</v>
      </c>
      <c r="L121" s="28">
        <v>21.25</v>
      </c>
      <c r="M121" s="28">
        <v>34.92615</v>
      </c>
      <c r="N121" s="1"/>
      <c r="O121" s="1"/>
    </row>
    <row r="122" spans="1:15" ht="12.75" customHeight="1">
      <c r="A122" s="53">
        <v>113</v>
      </c>
      <c r="B122" s="28" t="s">
        <v>129</v>
      </c>
      <c r="C122" s="28">
        <v>372.65</v>
      </c>
      <c r="D122" s="37">
        <v>368.16666666666669</v>
      </c>
      <c r="E122" s="37">
        <v>356.98333333333335</v>
      </c>
      <c r="F122" s="37">
        <v>341.31666666666666</v>
      </c>
      <c r="G122" s="37">
        <v>330.13333333333333</v>
      </c>
      <c r="H122" s="37">
        <v>383.83333333333337</v>
      </c>
      <c r="I122" s="37">
        <v>395.01666666666665</v>
      </c>
      <c r="J122" s="37">
        <v>410.68333333333339</v>
      </c>
      <c r="K122" s="28">
        <v>379.35</v>
      </c>
      <c r="L122" s="28">
        <v>352.5</v>
      </c>
      <c r="M122" s="28">
        <v>84.535300000000007</v>
      </c>
      <c r="N122" s="1"/>
      <c r="O122" s="1"/>
    </row>
    <row r="123" spans="1:15" ht="12.75" customHeight="1">
      <c r="A123" s="53">
        <v>114</v>
      </c>
      <c r="B123" s="28" t="s">
        <v>133</v>
      </c>
      <c r="C123" s="28">
        <v>182.85</v>
      </c>
      <c r="D123" s="37">
        <v>187.79999999999998</v>
      </c>
      <c r="E123" s="37">
        <v>176.79999999999995</v>
      </c>
      <c r="F123" s="37">
        <v>170.74999999999997</v>
      </c>
      <c r="G123" s="37">
        <v>159.74999999999994</v>
      </c>
      <c r="H123" s="37">
        <v>193.84999999999997</v>
      </c>
      <c r="I123" s="37">
        <v>204.85000000000002</v>
      </c>
      <c r="J123" s="37">
        <v>210.89999999999998</v>
      </c>
      <c r="K123" s="28">
        <v>198.8</v>
      </c>
      <c r="L123" s="28">
        <v>181.75</v>
      </c>
      <c r="M123" s="28">
        <v>85.598960000000005</v>
      </c>
      <c r="N123" s="1"/>
      <c r="O123" s="1"/>
    </row>
    <row r="124" spans="1:15" ht="12.75" customHeight="1">
      <c r="A124" s="53">
        <v>115</v>
      </c>
      <c r="B124" s="28" t="s">
        <v>132</v>
      </c>
      <c r="C124" s="28">
        <v>872.35</v>
      </c>
      <c r="D124" s="37">
        <v>878.41666666666663</v>
      </c>
      <c r="E124" s="37">
        <v>862.68333333333328</v>
      </c>
      <c r="F124" s="37">
        <v>853.01666666666665</v>
      </c>
      <c r="G124" s="37">
        <v>837.2833333333333</v>
      </c>
      <c r="H124" s="37">
        <v>888.08333333333326</v>
      </c>
      <c r="I124" s="37">
        <v>903.81666666666661</v>
      </c>
      <c r="J124" s="37">
        <v>913.48333333333323</v>
      </c>
      <c r="K124" s="28">
        <v>894.15</v>
      </c>
      <c r="L124" s="28">
        <v>868.75</v>
      </c>
      <c r="M124" s="28">
        <v>29.32319</v>
      </c>
      <c r="N124" s="1"/>
      <c r="O124" s="1"/>
    </row>
    <row r="125" spans="1:15" ht="12.75" customHeight="1">
      <c r="A125" s="53">
        <v>116</v>
      </c>
      <c r="B125" s="28" t="s">
        <v>165</v>
      </c>
      <c r="C125" s="28">
        <v>3465.5</v>
      </c>
      <c r="D125" s="37">
        <v>3518.3333333333335</v>
      </c>
      <c r="E125" s="37">
        <v>3391.2666666666669</v>
      </c>
      <c r="F125" s="37">
        <v>3317.0333333333333</v>
      </c>
      <c r="G125" s="37">
        <v>3189.9666666666667</v>
      </c>
      <c r="H125" s="37">
        <v>3592.5666666666671</v>
      </c>
      <c r="I125" s="37">
        <v>3719.6333333333337</v>
      </c>
      <c r="J125" s="37">
        <v>3793.8666666666672</v>
      </c>
      <c r="K125" s="28">
        <v>3645.4</v>
      </c>
      <c r="L125" s="28">
        <v>3444.1</v>
      </c>
      <c r="M125" s="28">
        <v>6.0062800000000003</v>
      </c>
      <c r="N125" s="1"/>
      <c r="O125" s="1"/>
    </row>
    <row r="126" spans="1:15" ht="12.75" customHeight="1">
      <c r="A126" s="53">
        <v>117</v>
      </c>
      <c r="B126" s="28" t="s">
        <v>134</v>
      </c>
      <c r="C126" s="28">
        <v>1504.4</v>
      </c>
      <c r="D126" s="37">
        <v>1510.5833333333333</v>
      </c>
      <c r="E126" s="37">
        <v>1491.9166666666665</v>
      </c>
      <c r="F126" s="37">
        <v>1479.4333333333332</v>
      </c>
      <c r="G126" s="37">
        <v>1460.7666666666664</v>
      </c>
      <c r="H126" s="37">
        <v>1523.0666666666666</v>
      </c>
      <c r="I126" s="37">
        <v>1541.7333333333331</v>
      </c>
      <c r="J126" s="37">
        <v>1554.2166666666667</v>
      </c>
      <c r="K126" s="28">
        <v>1529.25</v>
      </c>
      <c r="L126" s="28">
        <v>1498.1</v>
      </c>
      <c r="M126" s="28">
        <v>67.237610000000004</v>
      </c>
      <c r="N126" s="1"/>
      <c r="O126" s="1"/>
    </row>
    <row r="127" spans="1:15" ht="12.75" customHeight="1">
      <c r="A127" s="53">
        <v>118</v>
      </c>
      <c r="B127" s="28" t="s">
        <v>131</v>
      </c>
      <c r="C127" s="28">
        <v>1624.8</v>
      </c>
      <c r="D127" s="37">
        <v>1643.55</v>
      </c>
      <c r="E127" s="37">
        <v>1597.25</v>
      </c>
      <c r="F127" s="37">
        <v>1569.7</v>
      </c>
      <c r="G127" s="37">
        <v>1523.4</v>
      </c>
      <c r="H127" s="37">
        <v>1671.1</v>
      </c>
      <c r="I127" s="37">
        <v>1717.3999999999996</v>
      </c>
      <c r="J127" s="37">
        <v>1744.9499999999998</v>
      </c>
      <c r="K127" s="28">
        <v>1689.85</v>
      </c>
      <c r="L127" s="28">
        <v>1616</v>
      </c>
      <c r="M127" s="28">
        <v>4.22044</v>
      </c>
      <c r="N127" s="1"/>
      <c r="O127" s="1"/>
    </row>
    <row r="128" spans="1:15" ht="12.75" customHeight="1">
      <c r="A128" s="53">
        <v>119</v>
      </c>
      <c r="B128" s="28" t="s">
        <v>265</v>
      </c>
      <c r="C128" s="28">
        <v>975.45</v>
      </c>
      <c r="D128" s="37">
        <v>975.13333333333333</v>
      </c>
      <c r="E128" s="37">
        <v>965.31666666666661</v>
      </c>
      <c r="F128" s="37">
        <v>955.18333333333328</v>
      </c>
      <c r="G128" s="37">
        <v>945.36666666666656</v>
      </c>
      <c r="H128" s="37">
        <v>985.26666666666665</v>
      </c>
      <c r="I128" s="37">
        <v>995.08333333333348</v>
      </c>
      <c r="J128" s="37">
        <v>1005.2166666666667</v>
      </c>
      <c r="K128" s="28">
        <v>984.95</v>
      </c>
      <c r="L128" s="28">
        <v>965</v>
      </c>
      <c r="M128" s="28">
        <v>3.1920799999999998</v>
      </c>
      <c r="N128" s="1"/>
      <c r="O128" s="1"/>
    </row>
    <row r="129" spans="1:15" ht="12.75" customHeight="1">
      <c r="A129" s="53">
        <v>120</v>
      </c>
      <c r="B129" s="28" t="s">
        <v>266</v>
      </c>
      <c r="C129" s="28">
        <v>247.15</v>
      </c>
      <c r="D129" s="37">
        <v>252.04999999999998</v>
      </c>
      <c r="E129" s="37">
        <v>239.09999999999997</v>
      </c>
      <c r="F129" s="37">
        <v>231.04999999999998</v>
      </c>
      <c r="G129" s="37">
        <v>218.09999999999997</v>
      </c>
      <c r="H129" s="37">
        <v>260.09999999999997</v>
      </c>
      <c r="I129" s="37">
        <v>273.04999999999995</v>
      </c>
      <c r="J129" s="37">
        <v>281.09999999999997</v>
      </c>
      <c r="K129" s="28">
        <v>265</v>
      </c>
      <c r="L129" s="28">
        <v>244</v>
      </c>
      <c r="M129" s="28">
        <v>6.3367599999999999</v>
      </c>
      <c r="N129" s="1"/>
      <c r="O129" s="1"/>
    </row>
    <row r="130" spans="1:15" ht="12.75" customHeight="1">
      <c r="A130" s="53">
        <v>121</v>
      </c>
      <c r="B130" s="28" t="s">
        <v>139</v>
      </c>
      <c r="C130" s="28">
        <v>600.45000000000005</v>
      </c>
      <c r="D130" s="37">
        <v>610.5333333333333</v>
      </c>
      <c r="E130" s="37">
        <v>584.06666666666661</v>
      </c>
      <c r="F130" s="37">
        <v>567.68333333333328</v>
      </c>
      <c r="G130" s="37">
        <v>541.21666666666658</v>
      </c>
      <c r="H130" s="37">
        <v>626.91666666666663</v>
      </c>
      <c r="I130" s="37">
        <v>653.38333333333333</v>
      </c>
      <c r="J130" s="37">
        <v>669.76666666666665</v>
      </c>
      <c r="K130" s="28">
        <v>637</v>
      </c>
      <c r="L130" s="28">
        <v>594.15</v>
      </c>
      <c r="M130" s="28">
        <v>55.673349999999999</v>
      </c>
      <c r="N130" s="1"/>
      <c r="O130" s="1"/>
    </row>
    <row r="131" spans="1:15" ht="12.75" customHeight="1">
      <c r="A131" s="53">
        <v>122</v>
      </c>
      <c r="B131" s="28" t="s">
        <v>138</v>
      </c>
      <c r="C131" s="28">
        <v>453.55</v>
      </c>
      <c r="D131" s="37">
        <v>462</v>
      </c>
      <c r="E131" s="37">
        <v>442.5</v>
      </c>
      <c r="F131" s="37">
        <v>431.45</v>
      </c>
      <c r="G131" s="37">
        <v>411.95</v>
      </c>
      <c r="H131" s="37">
        <v>473.05</v>
      </c>
      <c r="I131" s="37">
        <v>492.55</v>
      </c>
      <c r="J131" s="37">
        <v>503.6</v>
      </c>
      <c r="K131" s="28">
        <v>481.5</v>
      </c>
      <c r="L131" s="28">
        <v>450.95</v>
      </c>
      <c r="M131" s="28">
        <v>81.740269999999995</v>
      </c>
      <c r="N131" s="1"/>
      <c r="O131" s="1"/>
    </row>
    <row r="132" spans="1:15" ht="12.75" customHeight="1">
      <c r="A132" s="53">
        <v>123</v>
      </c>
      <c r="B132" s="28" t="s">
        <v>140</v>
      </c>
      <c r="C132" s="28">
        <v>475.3</v>
      </c>
      <c r="D132" s="37">
        <v>479.3</v>
      </c>
      <c r="E132" s="37">
        <v>468.5</v>
      </c>
      <c r="F132" s="37">
        <v>461.7</v>
      </c>
      <c r="G132" s="37">
        <v>450.9</v>
      </c>
      <c r="H132" s="37">
        <v>486.1</v>
      </c>
      <c r="I132" s="37">
        <v>496.90000000000009</v>
      </c>
      <c r="J132" s="37">
        <v>503.70000000000005</v>
      </c>
      <c r="K132" s="28">
        <v>490.1</v>
      </c>
      <c r="L132" s="28">
        <v>472.5</v>
      </c>
      <c r="M132" s="28">
        <v>23.22936</v>
      </c>
      <c r="N132" s="1"/>
      <c r="O132" s="1"/>
    </row>
    <row r="133" spans="1:15" ht="12.75" customHeight="1">
      <c r="A133" s="53">
        <v>124</v>
      </c>
      <c r="B133" s="28" t="s">
        <v>141</v>
      </c>
      <c r="C133" s="28">
        <v>1779.55</v>
      </c>
      <c r="D133" s="37">
        <v>1776.8500000000001</v>
      </c>
      <c r="E133" s="37">
        <v>1758.7000000000003</v>
      </c>
      <c r="F133" s="37">
        <v>1737.8500000000001</v>
      </c>
      <c r="G133" s="37">
        <v>1719.7000000000003</v>
      </c>
      <c r="H133" s="37">
        <v>1797.7000000000003</v>
      </c>
      <c r="I133" s="37">
        <v>1815.8500000000004</v>
      </c>
      <c r="J133" s="37">
        <v>1836.7000000000003</v>
      </c>
      <c r="K133" s="28">
        <v>1795</v>
      </c>
      <c r="L133" s="28">
        <v>1756</v>
      </c>
      <c r="M133" s="28">
        <v>27.37022</v>
      </c>
      <c r="N133" s="1"/>
      <c r="O133" s="1"/>
    </row>
    <row r="134" spans="1:15" ht="12.75" customHeight="1">
      <c r="A134" s="53">
        <v>125</v>
      </c>
      <c r="B134" s="28" t="s">
        <v>142</v>
      </c>
      <c r="C134" s="28">
        <v>75.05</v>
      </c>
      <c r="D134" s="37">
        <v>75.966666666666654</v>
      </c>
      <c r="E134" s="37">
        <v>73.783333333333303</v>
      </c>
      <c r="F134" s="37">
        <v>72.516666666666652</v>
      </c>
      <c r="G134" s="37">
        <v>70.3333333333333</v>
      </c>
      <c r="H134" s="37">
        <v>77.233333333333306</v>
      </c>
      <c r="I134" s="37">
        <v>79.416666666666671</v>
      </c>
      <c r="J134" s="37">
        <v>80.683333333333309</v>
      </c>
      <c r="K134" s="28">
        <v>78.150000000000006</v>
      </c>
      <c r="L134" s="28">
        <v>74.7</v>
      </c>
      <c r="M134" s="28">
        <v>83.539829999999995</v>
      </c>
      <c r="N134" s="1"/>
      <c r="O134" s="1"/>
    </row>
    <row r="135" spans="1:15" ht="12.75" customHeight="1">
      <c r="A135" s="53">
        <v>126</v>
      </c>
      <c r="B135" s="28" t="s">
        <v>147</v>
      </c>
      <c r="C135" s="28">
        <v>3502.7</v>
      </c>
      <c r="D135" s="37">
        <v>3546.6166666666668</v>
      </c>
      <c r="E135" s="37">
        <v>3425.2333333333336</v>
      </c>
      <c r="F135" s="37">
        <v>3347.7666666666669</v>
      </c>
      <c r="G135" s="37">
        <v>3226.3833333333337</v>
      </c>
      <c r="H135" s="37">
        <v>3624.0833333333335</v>
      </c>
      <c r="I135" s="37">
        <v>3745.4666666666667</v>
      </c>
      <c r="J135" s="37">
        <v>3822.9333333333334</v>
      </c>
      <c r="K135" s="28">
        <v>3668</v>
      </c>
      <c r="L135" s="28">
        <v>3469.15</v>
      </c>
      <c r="M135" s="28">
        <v>2.4072300000000002</v>
      </c>
      <c r="N135" s="1"/>
      <c r="O135" s="1"/>
    </row>
    <row r="136" spans="1:15" ht="12.75" customHeight="1">
      <c r="A136" s="53">
        <v>127</v>
      </c>
      <c r="B136" s="28" t="s">
        <v>144</v>
      </c>
      <c r="C136" s="28">
        <v>330.8</v>
      </c>
      <c r="D136" s="37">
        <v>334.41666666666669</v>
      </c>
      <c r="E136" s="37">
        <v>325.93333333333339</v>
      </c>
      <c r="F136" s="37">
        <v>321.06666666666672</v>
      </c>
      <c r="G136" s="37">
        <v>312.58333333333343</v>
      </c>
      <c r="H136" s="37">
        <v>339.28333333333336</v>
      </c>
      <c r="I136" s="37">
        <v>347.76666666666659</v>
      </c>
      <c r="J136" s="37">
        <v>352.63333333333333</v>
      </c>
      <c r="K136" s="28">
        <v>342.9</v>
      </c>
      <c r="L136" s="28">
        <v>329.55</v>
      </c>
      <c r="M136" s="28">
        <v>26.596920000000001</v>
      </c>
      <c r="N136" s="1"/>
      <c r="O136" s="1"/>
    </row>
    <row r="137" spans="1:15" ht="12.75" customHeight="1">
      <c r="A137" s="53">
        <v>128</v>
      </c>
      <c r="B137" s="28" t="s">
        <v>146</v>
      </c>
      <c r="C137" s="28">
        <v>4110.7</v>
      </c>
      <c r="D137" s="37">
        <v>4158.8666666666668</v>
      </c>
      <c r="E137" s="37">
        <v>4039.9833333333336</v>
      </c>
      <c r="F137" s="37">
        <v>3969.2666666666669</v>
      </c>
      <c r="G137" s="37">
        <v>3850.3833333333337</v>
      </c>
      <c r="H137" s="37">
        <v>4229.5833333333339</v>
      </c>
      <c r="I137" s="37">
        <v>4348.4666666666672</v>
      </c>
      <c r="J137" s="37">
        <v>4419.1833333333334</v>
      </c>
      <c r="K137" s="28">
        <v>4277.75</v>
      </c>
      <c r="L137" s="28">
        <v>4088.15</v>
      </c>
      <c r="M137" s="28">
        <v>5.7489400000000002</v>
      </c>
      <c r="N137" s="1"/>
      <c r="O137" s="1"/>
    </row>
    <row r="138" spans="1:15" ht="12.75" customHeight="1">
      <c r="A138" s="53">
        <v>129</v>
      </c>
      <c r="B138" s="28" t="s">
        <v>145</v>
      </c>
      <c r="C138" s="28">
        <v>1534.5</v>
      </c>
      <c r="D138" s="37">
        <v>1537.1333333333332</v>
      </c>
      <c r="E138" s="37">
        <v>1499.3666666666663</v>
      </c>
      <c r="F138" s="37">
        <v>1464.2333333333331</v>
      </c>
      <c r="G138" s="37">
        <v>1426.4666666666662</v>
      </c>
      <c r="H138" s="37">
        <v>1572.2666666666664</v>
      </c>
      <c r="I138" s="37">
        <v>1610.0333333333333</v>
      </c>
      <c r="J138" s="37">
        <v>1645.1666666666665</v>
      </c>
      <c r="K138" s="28">
        <v>1574.9</v>
      </c>
      <c r="L138" s="28">
        <v>1502</v>
      </c>
      <c r="M138" s="28">
        <v>43.288460000000001</v>
      </c>
      <c r="N138" s="1"/>
      <c r="O138" s="1"/>
    </row>
    <row r="139" spans="1:15" ht="12.75" customHeight="1">
      <c r="A139" s="53">
        <v>130</v>
      </c>
      <c r="B139" s="28" t="s">
        <v>267</v>
      </c>
      <c r="C139" s="28">
        <v>538.35</v>
      </c>
      <c r="D139" s="37">
        <v>541</v>
      </c>
      <c r="E139" s="37">
        <v>530</v>
      </c>
      <c r="F139" s="37">
        <v>521.65</v>
      </c>
      <c r="G139" s="37">
        <v>510.65</v>
      </c>
      <c r="H139" s="37">
        <v>549.35</v>
      </c>
      <c r="I139" s="37">
        <v>560.35</v>
      </c>
      <c r="J139" s="37">
        <v>568.70000000000005</v>
      </c>
      <c r="K139" s="28">
        <v>552</v>
      </c>
      <c r="L139" s="28">
        <v>532.65</v>
      </c>
      <c r="M139" s="28">
        <v>10.11181</v>
      </c>
      <c r="N139" s="1"/>
      <c r="O139" s="1"/>
    </row>
    <row r="140" spans="1:15" ht="12.75" customHeight="1">
      <c r="A140" s="53">
        <v>131</v>
      </c>
      <c r="B140" s="28" t="s">
        <v>148</v>
      </c>
      <c r="C140" s="28">
        <v>696.35</v>
      </c>
      <c r="D140" s="37">
        <v>698.51666666666677</v>
      </c>
      <c r="E140" s="37">
        <v>688.83333333333348</v>
      </c>
      <c r="F140" s="37">
        <v>681.31666666666672</v>
      </c>
      <c r="G140" s="37">
        <v>671.63333333333344</v>
      </c>
      <c r="H140" s="37">
        <v>706.03333333333353</v>
      </c>
      <c r="I140" s="37">
        <v>715.7166666666667</v>
      </c>
      <c r="J140" s="37">
        <v>723.23333333333358</v>
      </c>
      <c r="K140" s="28">
        <v>708.2</v>
      </c>
      <c r="L140" s="28">
        <v>691</v>
      </c>
      <c r="M140" s="28">
        <v>8.9454600000000006</v>
      </c>
      <c r="N140" s="1"/>
      <c r="O140" s="1"/>
    </row>
    <row r="141" spans="1:15" ht="12.75" customHeight="1">
      <c r="A141" s="53">
        <v>132</v>
      </c>
      <c r="B141" s="28" t="s">
        <v>161</v>
      </c>
      <c r="C141" s="28">
        <v>72050.899999999994</v>
      </c>
      <c r="D141" s="37">
        <v>71007.166666666672</v>
      </c>
      <c r="E141" s="37">
        <v>68733.733333333337</v>
      </c>
      <c r="F141" s="37">
        <v>65416.566666666666</v>
      </c>
      <c r="G141" s="37">
        <v>63143.133333333331</v>
      </c>
      <c r="H141" s="37">
        <v>74324.333333333343</v>
      </c>
      <c r="I141" s="37">
        <v>76597.766666666663</v>
      </c>
      <c r="J141" s="37">
        <v>79914.933333333349</v>
      </c>
      <c r="K141" s="28">
        <v>73280.600000000006</v>
      </c>
      <c r="L141" s="28">
        <v>67690</v>
      </c>
      <c r="M141" s="28">
        <v>0.28470000000000001</v>
      </c>
      <c r="N141" s="1"/>
      <c r="O141" s="1"/>
    </row>
    <row r="142" spans="1:15" ht="12.75" customHeight="1">
      <c r="A142" s="53">
        <v>133</v>
      </c>
      <c r="B142" s="28" t="s">
        <v>157</v>
      </c>
      <c r="C142" s="28">
        <v>740.5</v>
      </c>
      <c r="D142" s="37">
        <v>748.04999999999984</v>
      </c>
      <c r="E142" s="37">
        <v>729.74999999999966</v>
      </c>
      <c r="F142" s="37">
        <v>718.99999999999977</v>
      </c>
      <c r="G142" s="37">
        <v>700.69999999999959</v>
      </c>
      <c r="H142" s="37">
        <v>758.79999999999973</v>
      </c>
      <c r="I142" s="37">
        <v>777.09999999999991</v>
      </c>
      <c r="J142" s="37">
        <v>787.8499999999998</v>
      </c>
      <c r="K142" s="28">
        <v>766.35</v>
      </c>
      <c r="L142" s="28">
        <v>737.3</v>
      </c>
      <c r="M142" s="28">
        <v>5.6923899999999996</v>
      </c>
      <c r="N142" s="1"/>
      <c r="O142" s="1"/>
    </row>
    <row r="143" spans="1:15" ht="12.75" customHeight="1">
      <c r="A143" s="53">
        <v>134</v>
      </c>
      <c r="B143" s="28" t="s">
        <v>150</v>
      </c>
      <c r="C143" s="28">
        <v>166.1</v>
      </c>
      <c r="D143" s="37">
        <v>167.21666666666667</v>
      </c>
      <c r="E143" s="37">
        <v>163.93333333333334</v>
      </c>
      <c r="F143" s="37">
        <v>161.76666666666668</v>
      </c>
      <c r="G143" s="37">
        <v>158.48333333333335</v>
      </c>
      <c r="H143" s="37">
        <v>169.38333333333333</v>
      </c>
      <c r="I143" s="37">
        <v>172.66666666666669</v>
      </c>
      <c r="J143" s="37">
        <v>174.83333333333331</v>
      </c>
      <c r="K143" s="28">
        <v>170.5</v>
      </c>
      <c r="L143" s="28">
        <v>165.05</v>
      </c>
      <c r="M143" s="28">
        <v>48.27037</v>
      </c>
      <c r="N143" s="1"/>
      <c r="O143" s="1"/>
    </row>
    <row r="144" spans="1:15" ht="12.75" customHeight="1">
      <c r="A144" s="53">
        <v>135</v>
      </c>
      <c r="B144" s="28" t="s">
        <v>149</v>
      </c>
      <c r="C144" s="28">
        <v>889.5</v>
      </c>
      <c r="D144" s="37">
        <v>888.19999999999993</v>
      </c>
      <c r="E144" s="37">
        <v>871.39999999999986</v>
      </c>
      <c r="F144" s="37">
        <v>853.3</v>
      </c>
      <c r="G144" s="37">
        <v>836.49999999999989</v>
      </c>
      <c r="H144" s="37">
        <v>906.29999999999984</v>
      </c>
      <c r="I144" s="37">
        <v>923.0999999999998</v>
      </c>
      <c r="J144" s="37">
        <v>941.19999999999982</v>
      </c>
      <c r="K144" s="28">
        <v>905</v>
      </c>
      <c r="L144" s="28">
        <v>870.1</v>
      </c>
      <c r="M144" s="28">
        <v>49.569499999999998</v>
      </c>
      <c r="N144" s="1"/>
      <c r="O144" s="1"/>
    </row>
    <row r="145" spans="1:15" ht="12.75" customHeight="1">
      <c r="A145" s="53">
        <v>136</v>
      </c>
      <c r="B145" s="28" t="s">
        <v>151</v>
      </c>
      <c r="C145" s="28">
        <v>99.05</v>
      </c>
      <c r="D145" s="37">
        <v>100.38333333333333</v>
      </c>
      <c r="E145" s="37">
        <v>97.066666666666649</v>
      </c>
      <c r="F145" s="37">
        <v>95.083333333333329</v>
      </c>
      <c r="G145" s="37">
        <v>91.766666666666652</v>
      </c>
      <c r="H145" s="37">
        <v>102.36666666666665</v>
      </c>
      <c r="I145" s="37">
        <v>105.68333333333331</v>
      </c>
      <c r="J145" s="37">
        <v>107.66666666666664</v>
      </c>
      <c r="K145" s="28">
        <v>103.7</v>
      </c>
      <c r="L145" s="28">
        <v>98.4</v>
      </c>
      <c r="M145" s="28">
        <v>52.664549999999998</v>
      </c>
      <c r="N145" s="1"/>
      <c r="O145" s="1"/>
    </row>
    <row r="146" spans="1:15" ht="12.75" customHeight="1">
      <c r="A146" s="53">
        <v>137</v>
      </c>
      <c r="B146" s="28" t="s">
        <v>152</v>
      </c>
      <c r="C146" s="28">
        <v>500.05</v>
      </c>
      <c r="D146" s="37">
        <v>503.43333333333334</v>
      </c>
      <c r="E146" s="37">
        <v>493.86666666666667</v>
      </c>
      <c r="F146" s="37">
        <v>487.68333333333334</v>
      </c>
      <c r="G146" s="37">
        <v>478.11666666666667</v>
      </c>
      <c r="H146" s="37">
        <v>509.61666666666667</v>
      </c>
      <c r="I146" s="37">
        <v>519.18333333333339</v>
      </c>
      <c r="J146" s="37">
        <v>525.36666666666667</v>
      </c>
      <c r="K146" s="28">
        <v>513</v>
      </c>
      <c r="L146" s="28">
        <v>497.25</v>
      </c>
      <c r="M146" s="28">
        <v>16.487259999999999</v>
      </c>
      <c r="N146" s="1"/>
      <c r="O146" s="1"/>
    </row>
    <row r="147" spans="1:15" ht="12.75" customHeight="1">
      <c r="A147" s="53">
        <v>138</v>
      </c>
      <c r="B147" s="28" t="s">
        <v>153</v>
      </c>
      <c r="C147" s="28">
        <v>7101.95</v>
      </c>
      <c r="D147" s="37">
        <v>7168.1000000000013</v>
      </c>
      <c r="E147" s="37">
        <v>6996.2000000000025</v>
      </c>
      <c r="F147" s="37">
        <v>6890.4500000000016</v>
      </c>
      <c r="G147" s="37">
        <v>6718.5500000000029</v>
      </c>
      <c r="H147" s="37">
        <v>7273.8500000000022</v>
      </c>
      <c r="I147" s="37">
        <v>7445.7500000000018</v>
      </c>
      <c r="J147" s="37">
        <v>7551.5000000000018</v>
      </c>
      <c r="K147" s="28">
        <v>7340</v>
      </c>
      <c r="L147" s="28">
        <v>7062.35</v>
      </c>
      <c r="M147" s="28">
        <v>7.0309699999999999</v>
      </c>
      <c r="N147" s="1"/>
      <c r="O147" s="1"/>
    </row>
    <row r="148" spans="1:15" ht="12.75" customHeight="1">
      <c r="A148" s="53">
        <v>139</v>
      </c>
      <c r="B148" s="28" t="s">
        <v>156</v>
      </c>
      <c r="C148" s="28">
        <v>715.95</v>
      </c>
      <c r="D148" s="37">
        <v>722.69999999999993</v>
      </c>
      <c r="E148" s="37">
        <v>705.59999999999991</v>
      </c>
      <c r="F148" s="37">
        <v>695.25</v>
      </c>
      <c r="G148" s="37">
        <v>678.15</v>
      </c>
      <c r="H148" s="37">
        <v>733.04999999999984</v>
      </c>
      <c r="I148" s="37">
        <v>750.15</v>
      </c>
      <c r="J148" s="37">
        <v>760.49999999999977</v>
      </c>
      <c r="K148" s="28">
        <v>739.8</v>
      </c>
      <c r="L148" s="28">
        <v>712.35</v>
      </c>
      <c r="M148" s="28">
        <v>3.7241599999999999</v>
      </c>
      <c r="N148" s="1"/>
      <c r="O148" s="1"/>
    </row>
    <row r="149" spans="1:15" ht="12.75" customHeight="1">
      <c r="A149" s="53">
        <v>140</v>
      </c>
      <c r="B149" s="28" t="s">
        <v>158</v>
      </c>
      <c r="C149" s="28">
        <v>2938.95</v>
      </c>
      <c r="D149" s="37">
        <v>2974.0833333333335</v>
      </c>
      <c r="E149" s="37">
        <v>2890.166666666667</v>
      </c>
      <c r="F149" s="37">
        <v>2841.3833333333337</v>
      </c>
      <c r="G149" s="37">
        <v>2757.4666666666672</v>
      </c>
      <c r="H149" s="37">
        <v>3022.8666666666668</v>
      </c>
      <c r="I149" s="37">
        <v>3106.7833333333338</v>
      </c>
      <c r="J149" s="37">
        <v>3155.5666666666666</v>
      </c>
      <c r="K149" s="28">
        <v>3058</v>
      </c>
      <c r="L149" s="28">
        <v>2925.3</v>
      </c>
      <c r="M149" s="28">
        <v>7.57233</v>
      </c>
      <c r="N149" s="1"/>
      <c r="O149" s="1"/>
    </row>
    <row r="150" spans="1:15" ht="12.75" customHeight="1">
      <c r="A150" s="53">
        <v>141</v>
      </c>
      <c r="B150" s="28" t="s">
        <v>160</v>
      </c>
      <c r="C150" s="28">
        <v>2443.6999999999998</v>
      </c>
      <c r="D150" s="37">
        <v>2484.5333333333333</v>
      </c>
      <c r="E150" s="37">
        <v>2389.1666666666665</v>
      </c>
      <c r="F150" s="37">
        <v>2334.6333333333332</v>
      </c>
      <c r="G150" s="37">
        <v>2239.2666666666664</v>
      </c>
      <c r="H150" s="37">
        <v>2539.0666666666666</v>
      </c>
      <c r="I150" s="37">
        <v>2634.4333333333334</v>
      </c>
      <c r="J150" s="37">
        <v>2688.9666666666667</v>
      </c>
      <c r="K150" s="28">
        <v>2579.9</v>
      </c>
      <c r="L150" s="28">
        <v>2430</v>
      </c>
      <c r="M150" s="28">
        <v>4.1769499999999997</v>
      </c>
      <c r="N150" s="1"/>
      <c r="O150" s="1"/>
    </row>
    <row r="151" spans="1:15" ht="12.75" customHeight="1">
      <c r="A151" s="53">
        <v>142</v>
      </c>
      <c r="B151" s="28" t="s">
        <v>162</v>
      </c>
      <c r="C151" s="28">
        <v>1119.4000000000001</v>
      </c>
      <c r="D151" s="37">
        <v>1123.8666666666668</v>
      </c>
      <c r="E151" s="37">
        <v>1105.5333333333335</v>
      </c>
      <c r="F151" s="37">
        <v>1091.6666666666667</v>
      </c>
      <c r="G151" s="37">
        <v>1073.3333333333335</v>
      </c>
      <c r="H151" s="37">
        <v>1137.7333333333336</v>
      </c>
      <c r="I151" s="37">
        <v>1156.0666666666666</v>
      </c>
      <c r="J151" s="37">
        <v>1169.9333333333336</v>
      </c>
      <c r="K151" s="28">
        <v>1142.2</v>
      </c>
      <c r="L151" s="28">
        <v>1110</v>
      </c>
      <c r="M151" s="28">
        <v>3.8863699999999999</v>
      </c>
      <c r="N151" s="1"/>
      <c r="O151" s="1"/>
    </row>
    <row r="152" spans="1:15" ht="12.75" customHeight="1">
      <c r="A152" s="53">
        <v>143</v>
      </c>
      <c r="B152" s="28" t="s">
        <v>268</v>
      </c>
      <c r="C152" s="28">
        <v>683.5</v>
      </c>
      <c r="D152" s="37">
        <v>685.5333333333333</v>
      </c>
      <c r="E152" s="37">
        <v>675.86666666666656</v>
      </c>
      <c r="F152" s="37">
        <v>668.23333333333323</v>
      </c>
      <c r="G152" s="37">
        <v>658.56666666666649</v>
      </c>
      <c r="H152" s="37">
        <v>693.16666666666663</v>
      </c>
      <c r="I152" s="37">
        <v>702.83333333333337</v>
      </c>
      <c r="J152" s="37">
        <v>710.4666666666667</v>
      </c>
      <c r="K152" s="28">
        <v>695.2</v>
      </c>
      <c r="L152" s="28">
        <v>677.9</v>
      </c>
      <c r="M152" s="28">
        <v>1.8123499999999999</v>
      </c>
      <c r="N152" s="1"/>
      <c r="O152" s="1"/>
    </row>
    <row r="153" spans="1:15" ht="12.75" customHeight="1">
      <c r="A153" s="53">
        <v>144</v>
      </c>
      <c r="B153" s="28" t="s">
        <v>168</v>
      </c>
      <c r="C153" s="28">
        <v>136.1</v>
      </c>
      <c r="D153" s="37">
        <v>137.65</v>
      </c>
      <c r="E153" s="37">
        <v>133.80000000000001</v>
      </c>
      <c r="F153" s="37">
        <v>131.5</v>
      </c>
      <c r="G153" s="37">
        <v>127.65</v>
      </c>
      <c r="H153" s="37">
        <v>139.95000000000002</v>
      </c>
      <c r="I153" s="37">
        <v>143.79999999999998</v>
      </c>
      <c r="J153" s="37">
        <v>146.10000000000002</v>
      </c>
      <c r="K153" s="28">
        <v>141.5</v>
      </c>
      <c r="L153" s="28">
        <v>135.35</v>
      </c>
      <c r="M153" s="28">
        <v>61.349939999999997</v>
      </c>
      <c r="N153" s="1"/>
      <c r="O153" s="1"/>
    </row>
    <row r="154" spans="1:15" ht="12.75" customHeight="1">
      <c r="A154" s="53">
        <v>145</v>
      </c>
      <c r="B154" s="28" t="s">
        <v>170</v>
      </c>
      <c r="C154" s="28">
        <v>144.15</v>
      </c>
      <c r="D154" s="37">
        <v>145.88333333333333</v>
      </c>
      <c r="E154" s="37">
        <v>141.76666666666665</v>
      </c>
      <c r="F154" s="37">
        <v>139.38333333333333</v>
      </c>
      <c r="G154" s="37">
        <v>135.26666666666665</v>
      </c>
      <c r="H154" s="37">
        <v>148.26666666666665</v>
      </c>
      <c r="I154" s="37">
        <v>152.38333333333333</v>
      </c>
      <c r="J154" s="37">
        <v>154.76666666666665</v>
      </c>
      <c r="K154" s="28">
        <v>150</v>
      </c>
      <c r="L154" s="28">
        <v>143.5</v>
      </c>
      <c r="M154" s="28">
        <v>229.13409999999999</v>
      </c>
      <c r="N154" s="1"/>
      <c r="O154" s="1"/>
    </row>
    <row r="155" spans="1:15" ht="12.75" customHeight="1">
      <c r="A155" s="53">
        <v>146</v>
      </c>
      <c r="B155" s="28" t="s">
        <v>164</v>
      </c>
      <c r="C155" s="28">
        <v>89.25</v>
      </c>
      <c r="D155" s="37">
        <v>89.733333333333334</v>
      </c>
      <c r="E155" s="37">
        <v>88.016666666666666</v>
      </c>
      <c r="F155" s="37">
        <v>86.783333333333331</v>
      </c>
      <c r="G155" s="37">
        <v>85.066666666666663</v>
      </c>
      <c r="H155" s="37">
        <v>90.966666666666669</v>
      </c>
      <c r="I155" s="37">
        <v>92.683333333333337</v>
      </c>
      <c r="J155" s="37">
        <v>93.916666666666671</v>
      </c>
      <c r="K155" s="28">
        <v>91.45</v>
      </c>
      <c r="L155" s="28">
        <v>88.5</v>
      </c>
      <c r="M155" s="28">
        <v>203.67885000000001</v>
      </c>
      <c r="N155" s="1"/>
      <c r="O155" s="1"/>
    </row>
    <row r="156" spans="1:15" ht="12.75" customHeight="1">
      <c r="A156" s="53">
        <v>147</v>
      </c>
      <c r="B156" s="28" t="s">
        <v>166</v>
      </c>
      <c r="C156" s="28">
        <v>3920.05</v>
      </c>
      <c r="D156" s="37">
        <v>3956.35</v>
      </c>
      <c r="E156" s="37">
        <v>3873.7</v>
      </c>
      <c r="F156" s="37">
        <v>3827.35</v>
      </c>
      <c r="G156" s="37">
        <v>3744.7</v>
      </c>
      <c r="H156" s="37">
        <v>4002.7</v>
      </c>
      <c r="I156" s="37">
        <v>4085.3500000000004</v>
      </c>
      <c r="J156" s="37">
        <v>4131.7</v>
      </c>
      <c r="K156" s="28">
        <v>4039</v>
      </c>
      <c r="L156" s="28">
        <v>3910</v>
      </c>
      <c r="M156" s="28">
        <v>1.7365299999999999</v>
      </c>
      <c r="N156" s="1"/>
      <c r="O156" s="1"/>
    </row>
    <row r="157" spans="1:15" ht="12.75" customHeight="1">
      <c r="A157" s="53">
        <v>148</v>
      </c>
      <c r="B157" s="28" t="s">
        <v>167</v>
      </c>
      <c r="C157" s="28">
        <v>16402.95</v>
      </c>
      <c r="D157" s="37">
        <v>16423.383333333335</v>
      </c>
      <c r="E157" s="37">
        <v>16284.466666666671</v>
      </c>
      <c r="F157" s="37">
        <v>16165.983333333335</v>
      </c>
      <c r="G157" s="37">
        <v>16027.066666666671</v>
      </c>
      <c r="H157" s="37">
        <v>16541.866666666669</v>
      </c>
      <c r="I157" s="37">
        <v>16680.783333333333</v>
      </c>
      <c r="J157" s="37">
        <v>16799.26666666667</v>
      </c>
      <c r="K157" s="28">
        <v>16562.3</v>
      </c>
      <c r="L157" s="28">
        <v>16304.9</v>
      </c>
      <c r="M157" s="28">
        <v>0.55439000000000005</v>
      </c>
      <c r="N157" s="1"/>
      <c r="O157" s="1"/>
    </row>
    <row r="158" spans="1:15" ht="12.75" customHeight="1">
      <c r="A158" s="53">
        <v>149</v>
      </c>
      <c r="B158" s="28" t="s">
        <v>163</v>
      </c>
      <c r="C158" s="28">
        <v>275.25</v>
      </c>
      <c r="D158" s="37">
        <v>279.36666666666667</v>
      </c>
      <c r="E158" s="37">
        <v>269.98333333333335</v>
      </c>
      <c r="F158" s="37">
        <v>264.7166666666667</v>
      </c>
      <c r="G158" s="37">
        <v>255.33333333333337</v>
      </c>
      <c r="H158" s="37">
        <v>284.63333333333333</v>
      </c>
      <c r="I158" s="37">
        <v>294.01666666666665</v>
      </c>
      <c r="J158" s="37">
        <v>299.2833333333333</v>
      </c>
      <c r="K158" s="28">
        <v>288.75</v>
      </c>
      <c r="L158" s="28">
        <v>274.10000000000002</v>
      </c>
      <c r="M158" s="28">
        <v>5.4107599999999998</v>
      </c>
      <c r="N158" s="1"/>
      <c r="O158" s="1"/>
    </row>
    <row r="159" spans="1:15" ht="12.75" customHeight="1">
      <c r="A159" s="53">
        <v>150</v>
      </c>
      <c r="B159" s="28" t="s">
        <v>269</v>
      </c>
      <c r="C159" s="28">
        <v>821.95</v>
      </c>
      <c r="D159" s="37">
        <v>832.66666666666663</v>
      </c>
      <c r="E159" s="37">
        <v>799.38333333333321</v>
      </c>
      <c r="F159" s="37">
        <v>776.81666666666661</v>
      </c>
      <c r="G159" s="37">
        <v>743.53333333333319</v>
      </c>
      <c r="H159" s="37">
        <v>855.23333333333323</v>
      </c>
      <c r="I159" s="37">
        <v>888.51666666666677</v>
      </c>
      <c r="J159" s="37">
        <v>911.08333333333326</v>
      </c>
      <c r="K159" s="28">
        <v>865.95</v>
      </c>
      <c r="L159" s="28">
        <v>810.1</v>
      </c>
      <c r="M159" s="28">
        <v>9.8851099999999992</v>
      </c>
      <c r="N159" s="1"/>
      <c r="O159" s="1"/>
    </row>
    <row r="160" spans="1:15" ht="12.75" customHeight="1">
      <c r="A160" s="53">
        <v>151</v>
      </c>
      <c r="B160" s="28" t="s">
        <v>171</v>
      </c>
      <c r="C160" s="28">
        <v>153.55000000000001</v>
      </c>
      <c r="D160" s="37">
        <v>155.6</v>
      </c>
      <c r="E160" s="37">
        <v>150.89999999999998</v>
      </c>
      <c r="F160" s="37">
        <v>148.24999999999997</v>
      </c>
      <c r="G160" s="37">
        <v>143.54999999999995</v>
      </c>
      <c r="H160" s="37">
        <v>158.25</v>
      </c>
      <c r="I160" s="37">
        <v>162.94999999999999</v>
      </c>
      <c r="J160" s="37">
        <v>165.60000000000002</v>
      </c>
      <c r="K160" s="28">
        <v>160.30000000000001</v>
      </c>
      <c r="L160" s="28">
        <v>152.94999999999999</v>
      </c>
      <c r="M160" s="28">
        <v>129.34345999999999</v>
      </c>
      <c r="N160" s="1"/>
      <c r="O160" s="1"/>
    </row>
    <row r="161" spans="1:15" ht="12.75" customHeight="1">
      <c r="A161" s="53">
        <v>152</v>
      </c>
      <c r="B161" s="28" t="s">
        <v>270</v>
      </c>
      <c r="C161" s="28">
        <v>220.45</v>
      </c>
      <c r="D161" s="37">
        <v>221.93333333333331</v>
      </c>
      <c r="E161" s="37">
        <v>217.36666666666662</v>
      </c>
      <c r="F161" s="37">
        <v>214.2833333333333</v>
      </c>
      <c r="G161" s="37">
        <v>209.71666666666661</v>
      </c>
      <c r="H161" s="37">
        <v>225.01666666666662</v>
      </c>
      <c r="I161" s="37">
        <v>229.58333333333329</v>
      </c>
      <c r="J161" s="37">
        <v>232.66666666666663</v>
      </c>
      <c r="K161" s="28">
        <v>226.5</v>
      </c>
      <c r="L161" s="28">
        <v>218.85</v>
      </c>
      <c r="M161" s="28">
        <v>10.048</v>
      </c>
      <c r="N161" s="1"/>
      <c r="O161" s="1"/>
    </row>
    <row r="162" spans="1:15" ht="12.75" customHeight="1">
      <c r="A162" s="53">
        <v>153</v>
      </c>
      <c r="B162" s="28" t="s">
        <v>178</v>
      </c>
      <c r="C162" s="28">
        <v>2382</v>
      </c>
      <c r="D162" s="37">
        <v>2408</v>
      </c>
      <c r="E162" s="37">
        <v>2342.0500000000002</v>
      </c>
      <c r="F162" s="37">
        <v>2302.1000000000004</v>
      </c>
      <c r="G162" s="37">
        <v>2236.1500000000005</v>
      </c>
      <c r="H162" s="37">
        <v>2447.9499999999998</v>
      </c>
      <c r="I162" s="37">
        <v>2513.8999999999996</v>
      </c>
      <c r="J162" s="37">
        <v>2553.8499999999995</v>
      </c>
      <c r="K162" s="28">
        <v>2473.9499999999998</v>
      </c>
      <c r="L162" s="28">
        <v>2368.0500000000002</v>
      </c>
      <c r="M162" s="28">
        <v>1.9866900000000001</v>
      </c>
      <c r="N162" s="1"/>
      <c r="O162" s="1"/>
    </row>
    <row r="163" spans="1:15" ht="12.75" customHeight="1">
      <c r="A163" s="53">
        <v>154</v>
      </c>
      <c r="B163" s="28" t="s">
        <v>172</v>
      </c>
      <c r="C163" s="28">
        <v>41787.599999999999</v>
      </c>
      <c r="D163" s="37">
        <v>42055.366666666669</v>
      </c>
      <c r="E163" s="37">
        <v>41120.833333333336</v>
      </c>
      <c r="F163" s="37">
        <v>40454.066666666666</v>
      </c>
      <c r="G163" s="37">
        <v>39519.533333333333</v>
      </c>
      <c r="H163" s="37">
        <v>42722.133333333339</v>
      </c>
      <c r="I163" s="37">
        <v>43656.666666666664</v>
      </c>
      <c r="J163" s="37">
        <v>44323.433333333342</v>
      </c>
      <c r="K163" s="28">
        <v>42989.9</v>
      </c>
      <c r="L163" s="28">
        <v>41388.6</v>
      </c>
      <c r="M163" s="28">
        <v>0.25039</v>
      </c>
      <c r="N163" s="1"/>
      <c r="O163" s="1"/>
    </row>
    <row r="164" spans="1:15" ht="12.75" customHeight="1">
      <c r="A164" s="53">
        <v>155</v>
      </c>
      <c r="B164" s="28" t="s">
        <v>174</v>
      </c>
      <c r="C164" s="28">
        <v>205.7</v>
      </c>
      <c r="D164" s="37">
        <v>207.06666666666669</v>
      </c>
      <c r="E164" s="37">
        <v>201.93333333333339</v>
      </c>
      <c r="F164" s="37">
        <v>198.16666666666671</v>
      </c>
      <c r="G164" s="37">
        <v>193.03333333333342</v>
      </c>
      <c r="H164" s="37">
        <v>210.83333333333337</v>
      </c>
      <c r="I164" s="37">
        <v>215.96666666666664</v>
      </c>
      <c r="J164" s="37">
        <v>219.73333333333335</v>
      </c>
      <c r="K164" s="28">
        <v>212.2</v>
      </c>
      <c r="L164" s="28">
        <v>203.3</v>
      </c>
      <c r="M164" s="28">
        <v>27.491520000000001</v>
      </c>
      <c r="N164" s="1"/>
      <c r="O164" s="1"/>
    </row>
    <row r="165" spans="1:15" ht="12.75" customHeight="1">
      <c r="A165" s="53">
        <v>156</v>
      </c>
      <c r="B165" s="28" t="s">
        <v>176</v>
      </c>
      <c r="C165" s="28">
        <v>4251.95</v>
      </c>
      <c r="D165" s="37">
        <v>4243.9833333333336</v>
      </c>
      <c r="E165" s="37">
        <v>4207.9666666666672</v>
      </c>
      <c r="F165" s="37">
        <v>4163.9833333333336</v>
      </c>
      <c r="G165" s="37">
        <v>4127.9666666666672</v>
      </c>
      <c r="H165" s="37">
        <v>4287.9666666666672</v>
      </c>
      <c r="I165" s="37">
        <v>4323.9833333333336</v>
      </c>
      <c r="J165" s="37">
        <v>4367.9666666666672</v>
      </c>
      <c r="K165" s="28">
        <v>4280</v>
      </c>
      <c r="L165" s="28">
        <v>4200</v>
      </c>
      <c r="M165" s="28">
        <v>0.19109999999999999</v>
      </c>
      <c r="N165" s="1"/>
      <c r="O165" s="1"/>
    </row>
    <row r="166" spans="1:15" ht="12.75" customHeight="1">
      <c r="A166" s="53">
        <v>157</v>
      </c>
      <c r="B166" s="28" t="s">
        <v>177</v>
      </c>
      <c r="C166" s="28">
        <v>2121.75</v>
      </c>
      <c r="D166" s="37">
        <v>2134.9166666666665</v>
      </c>
      <c r="E166" s="37">
        <v>2098.833333333333</v>
      </c>
      <c r="F166" s="37">
        <v>2075.9166666666665</v>
      </c>
      <c r="G166" s="37">
        <v>2039.833333333333</v>
      </c>
      <c r="H166" s="37">
        <v>2157.833333333333</v>
      </c>
      <c r="I166" s="37">
        <v>2193.9166666666661</v>
      </c>
      <c r="J166" s="37">
        <v>2216.833333333333</v>
      </c>
      <c r="K166" s="28">
        <v>2171</v>
      </c>
      <c r="L166" s="28">
        <v>2112</v>
      </c>
      <c r="M166" s="28">
        <v>3.29176</v>
      </c>
      <c r="N166" s="1"/>
      <c r="O166" s="1"/>
    </row>
    <row r="167" spans="1:15" ht="12.75" customHeight="1">
      <c r="A167" s="53">
        <v>158</v>
      </c>
      <c r="B167" s="28" t="s">
        <v>173</v>
      </c>
      <c r="C167" s="28">
        <v>1811.4</v>
      </c>
      <c r="D167" s="37">
        <v>1829.6666666666667</v>
      </c>
      <c r="E167" s="37">
        <v>1786.7833333333335</v>
      </c>
      <c r="F167" s="37">
        <v>1762.1666666666667</v>
      </c>
      <c r="G167" s="37">
        <v>1719.2833333333335</v>
      </c>
      <c r="H167" s="37">
        <v>1854.2833333333335</v>
      </c>
      <c r="I167" s="37">
        <v>1897.1666666666667</v>
      </c>
      <c r="J167" s="37">
        <v>1921.7833333333335</v>
      </c>
      <c r="K167" s="28">
        <v>1872.55</v>
      </c>
      <c r="L167" s="28">
        <v>1805.05</v>
      </c>
      <c r="M167" s="28">
        <v>5.3854100000000003</v>
      </c>
      <c r="N167" s="1"/>
      <c r="O167" s="1"/>
    </row>
    <row r="168" spans="1:15" ht="12.75" customHeight="1">
      <c r="A168" s="53">
        <v>159</v>
      </c>
      <c r="B168" s="28" t="s">
        <v>271</v>
      </c>
      <c r="C168" s="28">
        <v>2540.6999999999998</v>
      </c>
      <c r="D168" s="37">
        <v>2517.6666666666665</v>
      </c>
      <c r="E168" s="37">
        <v>2469.083333333333</v>
      </c>
      <c r="F168" s="37">
        <v>2397.4666666666667</v>
      </c>
      <c r="G168" s="37">
        <v>2348.8833333333332</v>
      </c>
      <c r="H168" s="37">
        <v>2589.2833333333328</v>
      </c>
      <c r="I168" s="37">
        <v>2637.8666666666659</v>
      </c>
      <c r="J168" s="37">
        <v>2709.4833333333327</v>
      </c>
      <c r="K168" s="28">
        <v>2566.25</v>
      </c>
      <c r="L168" s="28">
        <v>2446.0500000000002</v>
      </c>
      <c r="M168" s="28">
        <v>5.8635900000000003</v>
      </c>
      <c r="N168" s="1"/>
      <c r="O168" s="1"/>
    </row>
    <row r="169" spans="1:15" ht="12.75" customHeight="1">
      <c r="A169" s="53">
        <v>160</v>
      </c>
      <c r="B169" s="28" t="s">
        <v>175</v>
      </c>
      <c r="C169" s="28">
        <v>105.3</v>
      </c>
      <c r="D169" s="37">
        <v>106.2</v>
      </c>
      <c r="E169" s="37">
        <v>104.10000000000001</v>
      </c>
      <c r="F169" s="37">
        <v>102.9</v>
      </c>
      <c r="G169" s="37">
        <v>100.80000000000001</v>
      </c>
      <c r="H169" s="37">
        <v>107.4</v>
      </c>
      <c r="I169" s="37">
        <v>109.5</v>
      </c>
      <c r="J169" s="37">
        <v>110.7</v>
      </c>
      <c r="K169" s="28">
        <v>108.3</v>
      </c>
      <c r="L169" s="28">
        <v>105</v>
      </c>
      <c r="M169" s="28">
        <v>38.943959999999997</v>
      </c>
      <c r="N169" s="1"/>
      <c r="O169" s="1"/>
    </row>
    <row r="170" spans="1:15" ht="12.75" customHeight="1">
      <c r="A170" s="53">
        <v>161</v>
      </c>
      <c r="B170" s="28" t="s">
        <v>180</v>
      </c>
      <c r="C170" s="28">
        <v>236.3</v>
      </c>
      <c r="D170" s="37">
        <v>236.41666666666666</v>
      </c>
      <c r="E170" s="37">
        <v>232.98333333333332</v>
      </c>
      <c r="F170" s="37">
        <v>229.66666666666666</v>
      </c>
      <c r="G170" s="37">
        <v>226.23333333333332</v>
      </c>
      <c r="H170" s="37">
        <v>239.73333333333332</v>
      </c>
      <c r="I170" s="37">
        <v>243.16666666666666</v>
      </c>
      <c r="J170" s="37">
        <v>246.48333333333332</v>
      </c>
      <c r="K170" s="28">
        <v>239.85</v>
      </c>
      <c r="L170" s="28">
        <v>233.1</v>
      </c>
      <c r="M170" s="28">
        <v>113.05915</v>
      </c>
      <c r="N170" s="1"/>
      <c r="O170" s="1"/>
    </row>
    <row r="171" spans="1:15" ht="12.75" customHeight="1">
      <c r="A171" s="53">
        <v>162</v>
      </c>
      <c r="B171" s="28" t="s">
        <v>272</v>
      </c>
      <c r="C171" s="28">
        <v>440.55</v>
      </c>
      <c r="D171" s="37">
        <v>439.81666666666661</v>
      </c>
      <c r="E171" s="37">
        <v>431.13333333333321</v>
      </c>
      <c r="F171" s="37">
        <v>421.71666666666658</v>
      </c>
      <c r="G171" s="37">
        <v>413.03333333333319</v>
      </c>
      <c r="H171" s="37">
        <v>449.23333333333323</v>
      </c>
      <c r="I171" s="37">
        <v>457.91666666666663</v>
      </c>
      <c r="J171" s="37">
        <v>467.33333333333326</v>
      </c>
      <c r="K171" s="28">
        <v>448.5</v>
      </c>
      <c r="L171" s="28">
        <v>430.4</v>
      </c>
      <c r="M171" s="28">
        <v>8.3828499999999995</v>
      </c>
      <c r="N171" s="1"/>
      <c r="O171" s="1"/>
    </row>
    <row r="172" spans="1:15" ht="12.75" customHeight="1">
      <c r="A172" s="53">
        <v>163</v>
      </c>
      <c r="B172" s="28" t="s">
        <v>273</v>
      </c>
      <c r="C172" s="28">
        <v>13351.4</v>
      </c>
      <c r="D172" s="37">
        <v>13414.383333333333</v>
      </c>
      <c r="E172" s="37">
        <v>13244.866666666667</v>
      </c>
      <c r="F172" s="37">
        <v>13138.333333333334</v>
      </c>
      <c r="G172" s="37">
        <v>12968.816666666668</v>
      </c>
      <c r="H172" s="37">
        <v>13520.916666666666</v>
      </c>
      <c r="I172" s="37">
        <v>13690.433333333332</v>
      </c>
      <c r="J172" s="37">
        <v>13796.966666666665</v>
      </c>
      <c r="K172" s="28">
        <v>13583.9</v>
      </c>
      <c r="L172" s="28">
        <v>13307.85</v>
      </c>
      <c r="M172" s="28">
        <v>3.092E-2</v>
      </c>
      <c r="N172" s="1"/>
      <c r="O172" s="1"/>
    </row>
    <row r="173" spans="1:15" ht="12.75" customHeight="1">
      <c r="A173" s="53">
        <v>164</v>
      </c>
      <c r="B173" s="28" t="s">
        <v>179</v>
      </c>
      <c r="C173" s="28">
        <v>29.3</v>
      </c>
      <c r="D173" s="37">
        <v>29.416666666666668</v>
      </c>
      <c r="E173" s="37">
        <v>28.833333333333336</v>
      </c>
      <c r="F173" s="37">
        <v>28.366666666666667</v>
      </c>
      <c r="G173" s="37">
        <v>27.783333333333335</v>
      </c>
      <c r="H173" s="37">
        <v>29.883333333333336</v>
      </c>
      <c r="I173" s="37">
        <v>30.466666666666672</v>
      </c>
      <c r="J173" s="37">
        <v>30.933333333333337</v>
      </c>
      <c r="K173" s="28">
        <v>30</v>
      </c>
      <c r="L173" s="28">
        <v>28.95</v>
      </c>
      <c r="M173" s="28">
        <v>632.58378000000005</v>
      </c>
      <c r="N173" s="1"/>
      <c r="O173" s="1"/>
    </row>
    <row r="174" spans="1:15" ht="12.75" customHeight="1">
      <c r="A174" s="53">
        <v>165</v>
      </c>
      <c r="B174" s="28" t="s">
        <v>184</v>
      </c>
      <c r="C174" s="28">
        <v>110.85</v>
      </c>
      <c r="D174" s="37">
        <v>110.66666666666667</v>
      </c>
      <c r="E174" s="37">
        <v>106.38333333333334</v>
      </c>
      <c r="F174" s="37">
        <v>101.91666666666667</v>
      </c>
      <c r="G174" s="37">
        <v>97.63333333333334</v>
      </c>
      <c r="H174" s="37">
        <v>115.13333333333334</v>
      </c>
      <c r="I174" s="37">
        <v>119.41666666666667</v>
      </c>
      <c r="J174" s="37">
        <v>123.88333333333334</v>
      </c>
      <c r="K174" s="28">
        <v>114.95</v>
      </c>
      <c r="L174" s="28">
        <v>106.2</v>
      </c>
      <c r="M174" s="28">
        <v>492.91010999999997</v>
      </c>
      <c r="N174" s="1"/>
      <c r="O174" s="1"/>
    </row>
    <row r="175" spans="1:15" ht="12.75" customHeight="1">
      <c r="A175" s="53">
        <v>166</v>
      </c>
      <c r="B175" s="28" t="s">
        <v>185</v>
      </c>
      <c r="C175" s="28">
        <v>114</v>
      </c>
      <c r="D175" s="37">
        <v>115.26666666666667</v>
      </c>
      <c r="E175" s="37">
        <v>112.23333333333333</v>
      </c>
      <c r="F175" s="37">
        <v>110.46666666666667</v>
      </c>
      <c r="G175" s="37">
        <v>107.43333333333334</v>
      </c>
      <c r="H175" s="37">
        <v>117.03333333333333</v>
      </c>
      <c r="I175" s="37">
        <v>120.06666666666666</v>
      </c>
      <c r="J175" s="37">
        <v>121.83333333333333</v>
      </c>
      <c r="K175" s="28">
        <v>118.3</v>
      </c>
      <c r="L175" s="28">
        <v>113.5</v>
      </c>
      <c r="M175" s="28">
        <v>60.329689999999999</v>
      </c>
      <c r="N175" s="1"/>
      <c r="O175" s="1"/>
    </row>
    <row r="176" spans="1:15" ht="12.75" customHeight="1">
      <c r="A176" s="53">
        <v>167</v>
      </c>
      <c r="B176" s="28" t="s">
        <v>186</v>
      </c>
      <c r="C176" s="28">
        <v>2426.6</v>
      </c>
      <c r="D176" s="37">
        <v>2439.9833333333336</v>
      </c>
      <c r="E176" s="37">
        <v>2401.9666666666672</v>
      </c>
      <c r="F176" s="37">
        <v>2377.3333333333335</v>
      </c>
      <c r="G176" s="37">
        <v>2339.3166666666671</v>
      </c>
      <c r="H176" s="37">
        <v>2464.6166666666672</v>
      </c>
      <c r="I176" s="37">
        <v>2502.6333333333337</v>
      </c>
      <c r="J176" s="37">
        <v>2527.2666666666673</v>
      </c>
      <c r="K176" s="28">
        <v>2478</v>
      </c>
      <c r="L176" s="28">
        <v>2415.35</v>
      </c>
      <c r="M176" s="28">
        <v>89.109979999999993</v>
      </c>
      <c r="N176" s="1"/>
      <c r="O176" s="1"/>
    </row>
    <row r="177" spans="1:15" ht="12.75" customHeight="1">
      <c r="A177" s="53">
        <v>168</v>
      </c>
      <c r="B177" s="28" t="s">
        <v>274</v>
      </c>
      <c r="C177" s="28">
        <v>715.7</v>
      </c>
      <c r="D177" s="37">
        <v>727.35</v>
      </c>
      <c r="E177" s="37">
        <v>699.15000000000009</v>
      </c>
      <c r="F177" s="37">
        <v>682.6</v>
      </c>
      <c r="G177" s="37">
        <v>654.40000000000009</v>
      </c>
      <c r="H177" s="37">
        <v>743.90000000000009</v>
      </c>
      <c r="I177" s="37">
        <v>772.10000000000014</v>
      </c>
      <c r="J177" s="37">
        <v>788.65000000000009</v>
      </c>
      <c r="K177" s="28">
        <v>755.55</v>
      </c>
      <c r="L177" s="28">
        <v>710.8</v>
      </c>
      <c r="M177" s="28">
        <v>16.131930000000001</v>
      </c>
      <c r="N177" s="1"/>
      <c r="O177" s="1"/>
    </row>
    <row r="178" spans="1:15" ht="12.75" customHeight="1">
      <c r="A178" s="53">
        <v>169</v>
      </c>
      <c r="B178" s="28" t="s">
        <v>188</v>
      </c>
      <c r="C178" s="28">
        <v>1044.95</v>
      </c>
      <c r="D178" s="37">
        <v>1054.1666666666667</v>
      </c>
      <c r="E178" s="37">
        <v>1029.3333333333335</v>
      </c>
      <c r="F178" s="37">
        <v>1013.7166666666667</v>
      </c>
      <c r="G178" s="37">
        <v>988.88333333333344</v>
      </c>
      <c r="H178" s="37">
        <v>1069.7833333333335</v>
      </c>
      <c r="I178" s="37">
        <v>1094.616666666667</v>
      </c>
      <c r="J178" s="37">
        <v>1110.2333333333336</v>
      </c>
      <c r="K178" s="28">
        <v>1079</v>
      </c>
      <c r="L178" s="28">
        <v>1038.55</v>
      </c>
      <c r="M178" s="28">
        <v>11.08831</v>
      </c>
      <c r="N178" s="1"/>
      <c r="O178" s="1"/>
    </row>
    <row r="179" spans="1:15" ht="12.75" customHeight="1">
      <c r="A179" s="53">
        <v>170</v>
      </c>
      <c r="B179" s="28" t="s">
        <v>192</v>
      </c>
      <c r="C179" s="28">
        <v>2231.6</v>
      </c>
      <c r="D179" s="37">
        <v>2247.9500000000003</v>
      </c>
      <c r="E179" s="37">
        <v>2201.1500000000005</v>
      </c>
      <c r="F179" s="37">
        <v>2170.7000000000003</v>
      </c>
      <c r="G179" s="37">
        <v>2123.9000000000005</v>
      </c>
      <c r="H179" s="37">
        <v>2278.4000000000005</v>
      </c>
      <c r="I179" s="37">
        <v>2325.2000000000007</v>
      </c>
      <c r="J179" s="37">
        <v>2355.6500000000005</v>
      </c>
      <c r="K179" s="28">
        <v>2294.75</v>
      </c>
      <c r="L179" s="28">
        <v>2217.5</v>
      </c>
      <c r="M179" s="28">
        <v>12.93512</v>
      </c>
      <c r="N179" s="1"/>
      <c r="O179" s="1"/>
    </row>
    <row r="180" spans="1:15" ht="12.75" customHeight="1">
      <c r="A180" s="53">
        <v>171</v>
      </c>
      <c r="B180" s="28" t="s">
        <v>275</v>
      </c>
      <c r="C180" s="28">
        <v>6754.7</v>
      </c>
      <c r="D180" s="37">
        <v>6684.2333333333336</v>
      </c>
      <c r="E180" s="37">
        <v>6570.4666666666672</v>
      </c>
      <c r="F180" s="37">
        <v>6386.2333333333336</v>
      </c>
      <c r="G180" s="37">
        <v>6272.4666666666672</v>
      </c>
      <c r="H180" s="37">
        <v>6868.4666666666672</v>
      </c>
      <c r="I180" s="37">
        <v>6982.2333333333336</v>
      </c>
      <c r="J180" s="37">
        <v>7166.4666666666672</v>
      </c>
      <c r="K180" s="28">
        <v>6798</v>
      </c>
      <c r="L180" s="28">
        <v>6500</v>
      </c>
      <c r="M180" s="28">
        <v>0.22317000000000001</v>
      </c>
      <c r="N180" s="1"/>
      <c r="O180" s="1"/>
    </row>
    <row r="181" spans="1:15" ht="12.75" customHeight="1">
      <c r="A181" s="53">
        <v>172</v>
      </c>
      <c r="B181" s="28" t="s">
        <v>190</v>
      </c>
      <c r="C181" s="28">
        <v>22565.35</v>
      </c>
      <c r="D181" s="37">
        <v>22681.8</v>
      </c>
      <c r="E181" s="37">
        <v>22283.55</v>
      </c>
      <c r="F181" s="37">
        <v>22001.75</v>
      </c>
      <c r="G181" s="37">
        <v>21603.5</v>
      </c>
      <c r="H181" s="37">
        <v>22963.599999999999</v>
      </c>
      <c r="I181" s="37">
        <v>23361.85</v>
      </c>
      <c r="J181" s="37">
        <v>23643.649999999998</v>
      </c>
      <c r="K181" s="28">
        <v>23080.05</v>
      </c>
      <c r="L181" s="28">
        <v>22400</v>
      </c>
      <c r="M181" s="28">
        <v>0.44841999999999999</v>
      </c>
      <c r="N181" s="1"/>
      <c r="O181" s="1"/>
    </row>
    <row r="182" spans="1:15" ht="12.75" customHeight="1">
      <c r="A182" s="53">
        <v>173</v>
      </c>
      <c r="B182" s="28" t="s">
        <v>193</v>
      </c>
      <c r="C182" s="28">
        <v>1061.5999999999999</v>
      </c>
      <c r="D182" s="37">
        <v>1068.0333333333333</v>
      </c>
      <c r="E182" s="37">
        <v>1041.1666666666665</v>
      </c>
      <c r="F182" s="37">
        <v>1020.7333333333331</v>
      </c>
      <c r="G182" s="37">
        <v>993.86666666666633</v>
      </c>
      <c r="H182" s="37">
        <v>1088.4666666666667</v>
      </c>
      <c r="I182" s="37">
        <v>1115.3333333333335</v>
      </c>
      <c r="J182" s="37">
        <v>1135.7666666666669</v>
      </c>
      <c r="K182" s="28">
        <v>1094.9000000000001</v>
      </c>
      <c r="L182" s="28">
        <v>1047.5999999999999</v>
      </c>
      <c r="M182" s="28">
        <v>16.96481</v>
      </c>
      <c r="N182" s="1"/>
      <c r="O182" s="1"/>
    </row>
    <row r="183" spans="1:15" ht="12.75" customHeight="1">
      <c r="A183" s="53">
        <v>174</v>
      </c>
      <c r="B183" s="28" t="s">
        <v>191</v>
      </c>
      <c r="C183" s="28">
        <v>2300.5</v>
      </c>
      <c r="D183" s="37">
        <v>2267.0666666666666</v>
      </c>
      <c r="E183" s="37">
        <v>2187.9333333333334</v>
      </c>
      <c r="F183" s="37">
        <v>2075.3666666666668</v>
      </c>
      <c r="G183" s="37">
        <v>1996.2333333333336</v>
      </c>
      <c r="H183" s="37">
        <v>2379.6333333333332</v>
      </c>
      <c r="I183" s="37">
        <v>2458.7666666666664</v>
      </c>
      <c r="J183" s="37">
        <v>2571.333333333333</v>
      </c>
      <c r="K183" s="28">
        <v>2346.1999999999998</v>
      </c>
      <c r="L183" s="28">
        <v>2154.5</v>
      </c>
      <c r="M183" s="28">
        <v>11.47133</v>
      </c>
      <c r="N183" s="1"/>
      <c r="O183" s="1"/>
    </row>
    <row r="184" spans="1:15" ht="12.75" customHeight="1">
      <c r="A184" s="53">
        <v>175</v>
      </c>
      <c r="B184" s="28" t="s">
        <v>189</v>
      </c>
      <c r="C184" s="28">
        <v>444.65</v>
      </c>
      <c r="D184" s="37">
        <v>453.8</v>
      </c>
      <c r="E184" s="37">
        <v>430.6</v>
      </c>
      <c r="F184" s="37">
        <v>416.55</v>
      </c>
      <c r="G184" s="37">
        <v>393.35</v>
      </c>
      <c r="H184" s="37">
        <v>467.85</v>
      </c>
      <c r="I184" s="37">
        <v>491.04999999999995</v>
      </c>
      <c r="J184" s="37">
        <v>505.1</v>
      </c>
      <c r="K184" s="28">
        <v>477</v>
      </c>
      <c r="L184" s="28">
        <v>439.75</v>
      </c>
      <c r="M184" s="28">
        <v>614.03008</v>
      </c>
      <c r="N184" s="1"/>
      <c r="O184" s="1"/>
    </row>
    <row r="185" spans="1:15" ht="12.75" customHeight="1">
      <c r="A185" s="53">
        <v>176</v>
      </c>
      <c r="B185" s="28" t="s">
        <v>187</v>
      </c>
      <c r="C185" s="28">
        <v>79.650000000000006</v>
      </c>
      <c r="D185" s="37">
        <v>80.883333333333326</v>
      </c>
      <c r="E185" s="37">
        <v>77.966666666666654</v>
      </c>
      <c r="F185" s="37">
        <v>76.283333333333331</v>
      </c>
      <c r="G185" s="37">
        <v>73.36666666666666</v>
      </c>
      <c r="H185" s="37">
        <v>82.566666666666649</v>
      </c>
      <c r="I185" s="37">
        <v>85.483333333333334</v>
      </c>
      <c r="J185" s="37">
        <v>87.166666666666643</v>
      </c>
      <c r="K185" s="28">
        <v>83.8</v>
      </c>
      <c r="L185" s="28">
        <v>79.2</v>
      </c>
      <c r="M185" s="28">
        <v>323.64015000000001</v>
      </c>
      <c r="N185" s="1"/>
      <c r="O185" s="1"/>
    </row>
    <row r="186" spans="1:15" ht="12.75" customHeight="1">
      <c r="A186" s="53">
        <v>177</v>
      </c>
      <c r="B186" s="28" t="s">
        <v>194</v>
      </c>
      <c r="C186" s="28">
        <v>882.5</v>
      </c>
      <c r="D186" s="37">
        <v>877.2166666666667</v>
      </c>
      <c r="E186" s="37">
        <v>865.43333333333339</v>
      </c>
      <c r="F186" s="37">
        <v>848.36666666666667</v>
      </c>
      <c r="G186" s="37">
        <v>836.58333333333337</v>
      </c>
      <c r="H186" s="37">
        <v>894.28333333333342</v>
      </c>
      <c r="I186" s="37">
        <v>906.06666666666672</v>
      </c>
      <c r="J186" s="37">
        <v>923.13333333333344</v>
      </c>
      <c r="K186" s="28">
        <v>889</v>
      </c>
      <c r="L186" s="28">
        <v>860.15</v>
      </c>
      <c r="M186" s="28">
        <v>48.706890000000001</v>
      </c>
      <c r="N186" s="1"/>
      <c r="O186" s="1"/>
    </row>
    <row r="187" spans="1:15" ht="12.75" customHeight="1">
      <c r="A187" s="53">
        <v>178</v>
      </c>
      <c r="B187" s="28" t="s">
        <v>195</v>
      </c>
      <c r="C187" s="28">
        <v>409.95</v>
      </c>
      <c r="D187" s="37">
        <v>414.3</v>
      </c>
      <c r="E187" s="37">
        <v>404.3</v>
      </c>
      <c r="F187" s="37">
        <v>398.65</v>
      </c>
      <c r="G187" s="37">
        <v>388.65</v>
      </c>
      <c r="H187" s="37">
        <v>419.95000000000005</v>
      </c>
      <c r="I187" s="37">
        <v>429.95000000000005</v>
      </c>
      <c r="J187" s="37">
        <v>435.60000000000008</v>
      </c>
      <c r="K187" s="28">
        <v>424.3</v>
      </c>
      <c r="L187" s="28">
        <v>408.65</v>
      </c>
      <c r="M187" s="28">
        <v>4.2450200000000002</v>
      </c>
      <c r="N187" s="1"/>
      <c r="O187" s="1"/>
    </row>
    <row r="188" spans="1:15" ht="12.75" customHeight="1">
      <c r="A188" s="53">
        <v>179</v>
      </c>
      <c r="B188" s="28" t="s">
        <v>276</v>
      </c>
      <c r="C188" s="28">
        <v>526.65</v>
      </c>
      <c r="D188" s="37">
        <v>534.79999999999995</v>
      </c>
      <c r="E188" s="37">
        <v>515.14999999999986</v>
      </c>
      <c r="F188" s="37">
        <v>503.64999999999986</v>
      </c>
      <c r="G188" s="37">
        <v>483.99999999999977</v>
      </c>
      <c r="H188" s="37">
        <v>546.29999999999995</v>
      </c>
      <c r="I188" s="37">
        <v>565.95000000000005</v>
      </c>
      <c r="J188" s="37">
        <v>577.45000000000005</v>
      </c>
      <c r="K188" s="28">
        <v>554.45000000000005</v>
      </c>
      <c r="L188" s="28">
        <v>523.29999999999995</v>
      </c>
      <c r="M188" s="28">
        <v>2.5133000000000001</v>
      </c>
      <c r="N188" s="1"/>
      <c r="O188" s="1"/>
    </row>
    <row r="189" spans="1:15" ht="12.75" customHeight="1">
      <c r="A189" s="53">
        <v>180</v>
      </c>
      <c r="B189" s="28" t="s">
        <v>207</v>
      </c>
      <c r="C189" s="28">
        <v>634.65</v>
      </c>
      <c r="D189" s="37">
        <v>627.41666666666663</v>
      </c>
      <c r="E189" s="37">
        <v>613.33333333333326</v>
      </c>
      <c r="F189" s="37">
        <v>592.01666666666665</v>
      </c>
      <c r="G189" s="37">
        <v>577.93333333333328</v>
      </c>
      <c r="H189" s="37">
        <v>648.73333333333323</v>
      </c>
      <c r="I189" s="37">
        <v>662.81666666666649</v>
      </c>
      <c r="J189" s="37">
        <v>684.13333333333321</v>
      </c>
      <c r="K189" s="28">
        <v>641.5</v>
      </c>
      <c r="L189" s="28">
        <v>606.1</v>
      </c>
      <c r="M189" s="28">
        <v>24.892589999999998</v>
      </c>
      <c r="N189" s="1"/>
      <c r="O189" s="1"/>
    </row>
    <row r="190" spans="1:15" ht="12.75" customHeight="1">
      <c r="A190" s="53">
        <v>181</v>
      </c>
      <c r="B190" s="28" t="s">
        <v>196</v>
      </c>
      <c r="C190" s="28">
        <v>919.25</v>
      </c>
      <c r="D190" s="37">
        <v>930.5</v>
      </c>
      <c r="E190" s="37">
        <v>903</v>
      </c>
      <c r="F190" s="37">
        <v>886.75</v>
      </c>
      <c r="G190" s="37">
        <v>859.25</v>
      </c>
      <c r="H190" s="37">
        <v>946.75</v>
      </c>
      <c r="I190" s="37">
        <v>974.25</v>
      </c>
      <c r="J190" s="37">
        <v>990.5</v>
      </c>
      <c r="K190" s="28">
        <v>958</v>
      </c>
      <c r="L190" s="28">
        <v>914.25</v>
      </c>
      <c r="M190" s="28">
        <v>14.733610000000001</v>
      </c>
      <c r="N190" s="1"/>
      <c r="O190" s="1"/>
    </row>
    <row r="191" spans="1:15" ht="12.75" customHeight="1">
      <c r="A191" s="53">
        <v>182</v>
      </c>
      <c r="B191" s="28" t="s">
        <v>531</v>
      </c>
      <c r="C191" s="28">
        <v>964.8</v>
      </c>
      <c r="D191" s="37">
        <v>970.65</v>
      </c>
      <c r="E191" s="37">
        <v>947.3</v>
      </c>
      <c r="F191" s="37">
        <v>929.8</v>
      </c>
      <c r="G191" s="37">
        <v>906.44999999999993</v>
      </c>
      <c r="H191" s="37">
        <v>988.15</v>
      </c>
      <c r="I191" s="37">
        <v>1011.5000000000001</v>
      </c>
      <c r="J191" s="37">
        <v>1029</v>
      </c>
      <c r="K191" s="28">
        <v>994</v>
      </c>
      <c r="L191" s="28">
        <v>953.15</v>
      </c>
      <c r="M191" s="28">
        <v>6.0277500000000002</v>
      </c>
      <c r="N191" s="1"/>
      <c r="O191" s="1"/>
    </row>
    <row r="192" spans="1:15" ht="12.75" customHeight="1">
      <c r="A192" s="53">
        <v>183</v>
      </c>
      <c r="B192" s="28" t="s">
        <v>201</v>
      </c>
      <c r="C192" s="28">
        <v>3414.9</v>
      </c>
      <c r="D192" s="37">
        <v>3412.3166666666671</v>
      </c>
      <c r="E192" s="37">
        <v>3384.733333333334</v>
      </c>
      <c r="F192" s="37">
        <v>3354.5666666666671</v>
      </c>
      <c r="G192" s="37">
        <v>3326.983333333334</v>
      </c>
      <c r="H192" s="37">
        <v>3442.483333333334</v>
      </c>
      <c r="I192" s="37">
        <v>3470.0666666666671</v>
      </c>
      <c r="J192" s="37">
        <v>3500.233333333334</v>
      </c>
      <c r="K192" s="28">
        <v>3439.9</v>
      </c>
      <c r="L192" s="28">
        <v>3382.15</v>
      </c>
      <c r="M192" s="28">
        <v>21.878229999999999</v>
      </c>
      <c r="N192" s="1"/>
      <c r="O192" s="1"/>
    </row>
    <row r="193" spans="1:15" ht="12.75" customHeight="1">
      <c r="A193" s="53">
        <v>184</v>
      </c>
      <c r="B193" s="28" t="s">
        <v>197</v>
      </c>
      <c r="C193" s="28">
        <v>737.6</v>
      </c>
      <c r="D193" s="37">
        <v>744.63333333333321</v>
      </c>
      <c r="E193" s="37">
        <v>728.01666666666642</v>
      </c>
      <c r="F193" s="37">
        <v>718.43333333333317</v>
      </c>
      <c r="G193" s="37">
        <v>701.81666666666638</v>
      </c>
      <c r="H193" s="37">
        <v>754.21666666666647</v>
      </c>
      <c r="I193" s="37">
        <v>770.83333333333326</v>
      </c>
      <c r="J193" s="37">
        <v>780.41666666666652</v>
      </c>
      <c r="K193" s="28">
        <v>761.25</v>
      </c>
      <c r="L193" s="28">
        <v>735.05</v>
      </c>
      <c r="M193" s="28">
        <v>14.814</v>
      </c>
      <c r="N193" s="1"/>
      <c r="O193" s="1"/>
    </row>
    <row r="194" spans="1:15" ht="12.75" customHeight="1">
      <c r="A194" s="53">
        <v>185</v>
      </c>
      <c r="B194" s="28" t="s">
        <v>277</v>
      </c>
      <c r="C194" s="28">
        <v>7886.65</v>
      </c>
      <c r="D194" s="37">
        <v>7668.6166666666659</v>
      </c>
      <c r="E194" s="37">
        <v>7337.2333333333318</v>
      </c>
      <c r="F194" s="37">
        <v>6787.8166666666657</v>
      </c>
      <c r="G194" s="37">
        <v>6456.4333333333316</v>
      </c>
      <c r="H194" s="37">
        <v>8218.0333333333328</v>
      </c>
      <c r="I194" s="37">
        <v>8549.4166666666642</v>
      </c>
      <c r="J194" s="37">
        <v>9098.8333333333321</v>
      </c>
      <c r="K194" s="28">
        <v>8000</v>
      </c>
      <c r="L194" s="28">
        <v>7119.2</v>
      </c>
      <c r="M194" s="28">
        <v>27.349399999999999</v>
      </c>
      <c r="N194" s="1"/>
      <c r="O194" s="1"/>
    </row>
    <row r="195" spans="1:15" ht="12.75" customHeight="1">
      <c r="A195" s="53">
        <v>186</v>
      </c>
      <c r="B195" s="28" t="s">
        <v>198</v>
      </c>
      <c r="C195" s="28">
        <v>404.3</v>
      </c>
      <c r="D195" s="37">
        <v>403.55</v>
      </c>
      <c r="E195" s="37">
        <v>387.75</v>
      </c>
      <c r="F195" s="37">
        <v>371.2</v>
      </c>
      <c r="G195" s="37">
        <v>355.4</v>
      </c>
      <c r="H195" s="37">
        <v>420.1</v>
      </c>
      <c r="I195" s="37">
        <v>435.90000000000009</v>
      </c>
      <c r="J195" s="37">
        <v>452.45000000000005</v>
      </c>
      <c r="K195" s="28">
        <v>419.35</v>
      </c>
      <c r="L195" s="28">
        <v>387</v>
      </c>
      <c r="M195" s="28">
        <v>714.25747000000001</v>
      </c>
      <c r="N195" s="1"/>
      <c r="O195" s="1"/>
    </row>
    <row r="196" spans="1:15" ht="12.75" customHeight="1">
      <c r="A196" s="53">
        <v>187</v>
      </c>
      <c r="B196" s="28" t="s">
        <v>199</v>
      </c>
      <c r="C196" s="28">
        <v>222.8</v>
      </c>
      <c r="D196" s="37">
        <v>224.43333333333331</v>
      </c>
      <c r="E196" s="37">
        <v>219.66666666666663</v>
      </c>
      <c r="F196" s="37">
        <v>216.53333333333333</v>
      </c>
      <c r="G196" s="37">
        <v>211.76666666666665</v>
      </c>
      <c r="H196" s="37">
        <v>227.56666666666661</v>
      </c>
      <c r="I196" s="37">
        <v>232.33333333333331</v>
      </c>
      <c r="J196" s="37">
        <v>235.46666666666658</v>
      </c>
      <c r="K196" s="28">
        <v>229.2</v>
      </c>
      <c r="L196" s="28">
        <v>221.3</v>
      </c>
      <c r="M196" s="28">
        <v>331.08596999999997</v>
      </c>
      <c r="N196" s="1"/>
      <c r="O196" s="1"/>
    </row>
    <row r="197" spans="1:15" ht="12.75" customHeight="1">
      <c r="A197" s="53">
        <v>188</v>
      </c>
      <c r="B197" s="28" t="s">
        <v>200</v>
      </c>
      <c r="C197" s="28">
        <v>1097</v>
      </c>
      <c r="D197" s="37">
        <v>1113.6000000000001</v>
      </c>
      <c r="E197" s="37">
        <v>1075.4000000000003</v>
      </c>
      <c r="F197" s="37">
        <v>1053.8000000000002</v>
      </c>
      <c r="G197" s="37">
        <v>1015.6000000000004</v>
      </c>
      <c r="H197" s="37">
        <v>1135.2000000000003</v>
      </c>
      <c r="I197" s="37">
        <v>1173.4000000000001</v>
      </c>
      <c r="J197" s="37">
        <v>1195.0000000000002</v>
      </c>
      <c r="K197" s="28">
        <v>1151.8</v>
      </c>
      <c r="L197" s="28">
        <v>1092</v>
      </c>
      <c r="M197" s="28">
        <v>82.924409999999995</v>
      </c>
      <c r="N197" s="1"/>
      <c r="O197" s="1"/>
    </row>
    <row r="198" spans="1:15" ht="12.75" customHeight="1">
      <c r="A198" s="53">
        <v>189</v>
      </c>
      <c r="B198" s="28" t="s">
        <v>202</v>
      </c>
      <c r="C198" s="28">
        <v>1202.8499999999999</v>
      </c>
      <c r="D198" s="37">
        <v>1210.8</v>
      </c>
      <c r="E198" s="37">
        <v>1187.05</v>
      </c>
      <c r="F198" s="37">
        <v>1171.25</v>
      </c>
      <c r="G198" s="37">
        <v>1147.5</v>
      </c>
      <c r="H198" s="37">
        <v>1226.5999999999999</v>
      </c>
      <c r="I198" s="37">
        <v>1250.3499999999999</v>
      </c>
      <c r="J198" s="37">
        <v>1266.1499999999999</v>
      </c>
      <c r="K198" s="28">
        <v>1234.55</v>
      </c>
      <c r="L198" s="28">
        <v>1195</v>
      </c>
      <c r="M198" s="28">
        <v>18.920839999999998</v>
      </c>
      <c r="N198" s="1"/>
      <c r="O198" s="1"/>
    </row>
    <row r="199" spans="1:15" ht="12.75" customHeight="1">
      <c r="A199" s="53">
        <v>190</v>
      </c>
      <c r="B199" s="28" t="s">
        <v>183</v>
      </c>
      <c r="C199" s="28">
        <v>684.1</v>
      </c>
      <c r="D199" s="37">
        <v>691.66666666666663</v>
      </c>
      <c r="E199" s="37">
        <v>673.43333333333328</v>
      </c>
      <c r="F199" s="37">
        <v>662.76666666666665</v>
      </c>
      <c r="G199" s="37">
        <v>644.5333333333333</v>
      </c>
      <c r="H199" s="37">
        <v>702.33333333333326</v>
      </c>
      <c r="I199" s="37">
        <v>720.56666666666661</v>
      </c>
      <c r="J199" s="37">
        <v>731.23333333333323</v>
      </c>
      <c r="K199" s="28">
        <v>709.9</v>
      </c>
      <c r="L199" s="28">
        <v>681</v>
      </c>
      <c r="M199" s="28">
        <v>4.9344299999999999</v>
      </c>
      <c r="N199" s="1"/>
      <c r="O199" s="1"/>
    </row>
    <row r="200" spans="1:15" ht="12.75" customHeight="1">
      <c r="A200" s="53">
        <v>191</v>
      </c>
      <c r="B200" s="28" t="s">
        <v>203</v>
      </c>
      <c r="C200" s="28">
        <v>2091.6999999999998</v>
      </c>
      <c r="D200" s="37">
        <v>2100.6166666666668</v>
      </c>
      <c r="E200" s="37">
        <v>2047.2333333333336</v>
      </c>
      <c r="F200" s="37">
        <v>2002.7666666666669</v>
      </c>
      <c r="G200" s="37">
        <v>1949.3833333333337</v>
      </c>
      <c r="H200" s="37">
        <v>2145.0833333333335</v>
      </c>
      <c r="I200" s="37">
        <v>2198.4666666666667</v>
      </c>
      <c r="J200" s="37">
        <v>2242.9333333333334</v>
      </c>
      <c r="K200" s="28">
        <v>2154</v>
      </c>
      <c r="L200" s="28">
        <v>2056.15</v>
      </c>
      <c r="M200" s="28">
        <v>25.80348</v>
      </c>
      <c r="N200" s="1"/>
      <c r="O200" s="1"/>
    </row>
    <row r="201" spans="1:15" ht="12.75" customHeight="1">
      <c r="A201" s="53">
        <v>192</v>
      </c>
      <c r="B201" s="28" t="s">
        <v>204</v>
      </c>
      <c r="C201" s="28">
        <v>2582.6</v>
      </c>
      <c r="D201" s="37">
        <v>2575.0666666666671</v>
      </c>
      <c r="E201" s="37">
        <v>2520.1333333333341</v>
      </c>
      <c r="F201" s="37">
        <v>2457.666666666667</v>
      </c>
      <c r="G201" s="37">
        <v>2402.733333333334</v>
      </c>
      <c r="H201" s="37">
        <v>2637.5333333333342</v>
      </c>
      <c r="I201" s="37">
        <v>2692.4666666666676</v>
      </c>
      <c r="J201" s="37">
        <v>2754.9333333333343</v>
      </c>
      <c r="K201" s="28">
        <v>2630</v>
      </c>
      <c r="L201" s="28">
        <v>2512.6</v>
      </c>
      <c r="M201" s="28">
        <v>2.2910900000000001</v>
      </c>
      <c r="N201" s="1"/>
      <c r="O201" s="1"/>
    </row>
    <row r="202" spans="1:15" ht="12.75" customHeight="1">
      <c r="A202" s="53">
        <v>193</v>
      </c>
      <c r="B202" s="28" t="s">
        <v>205</v>
      </c>
      <c r="C202" s="28">
        <v>431.65</v>
      </c>
      <c r="D202" s="37">
        <v>436.2833333333333</v>
      </c>
      <c r="E202" s="37">
        <v>423.36666666666662</v>
      </c>
      <c r="F202" s="37">
        <v>415.08333333333331</v>
      </c>
      <c r="G202" s="37">
        <v>402.16666666666663</v>
      </c>
      <c r="H202" s="37">
        <v>444.56666666666661</v>
      </c>
      <c r="I202" s="37">
        <v>457.48333333333335</v>
      </c>
      <c r="J202" s="37">
        <v>465.76666666666659</v>
      </c>
      <c r="K202" s="28">
        <v>449.2</v>
      </c>
      <c r="L202" s="28">
        <v>428</v>
      </c>
      <c r="M202" s="28">
        <v>4.2530700000000001</v>
      </c>
      <c r="N202" s="1"/>
      <c r="O202" s="1"/>
    </row>
    <row r="203" spans="1:15" ht="12.75" customHeight="1">
      <c r="A203" s="53">
        <v>194</v>
      </c>
      <c r="B203" s="28" t="s">
        <v>206</v>
      </c>
      <c r="C203" s="28">
        <v>1032</v>
      </c>
      <c r="D203" s="37">
        <v>1035.0166666666667</v>
      </c>
      <c r="E203" s="37">
        <v>1015.5333333333333</v>
      </c>
      <c r="F203" s="37">
        <v>999.06666666666661</v>
      </c>
      <c r="G203" s="37">
        <v>979.58333333333326</v>
      </c>
      <c r="H203" s="37">
        <v>1051.4833333333333</v>
      </c>
      <c r="I203" s="37">
        <v>1070.9666666666665</v>
      </c>
      <c r="J203" s="37">
        <v>1087.4333333333334</v>
      </c>
      <c r="K203" s="28">
        <v>1054.5</v>
      </c>
      <c r="L203" s="28">
        <v>1018.55</v>
      </c>
      <c r="M203" s="28">
        <v>4.6714000000000002</v>
      </c>
      <c r="N203" s="1"/>
      <c r="O203" s="1"/>
    </row>
    <row r="204" spans="1:15" ht="12.75" customHeight="1">
      <c r="A204" s="53">
        <v>195</v>
      </c>
      <c r="B204" s="28" t="s">
        <v>210</v>
      </c>
      <c r="C204" s="28">
        <v>781.55</v>
      </c>
      <c r="D204" s="37">
        <v>782.88333333333333</v>
      </c>
      <c r="E204" s="37">
        <v>770.76666666666665</v>
      </c>
      <c r="F204" s="37">
        <v>759.98333333333335</v>
      </c>
      <c r="G204" s="37">
        <v>747.86666666666667</v>
      </c>
      <c r="H204" s="37">
        <v>793.66666666666663</v>
      </c>
      <c r="I204" s="37">
        <v>805.78333333333319</v>
      </c>
      <c r="J204" s="37">
        <v>816.56666666666661</v>
      </c>
      <c r="K204" s="28">
        <v>795</v>
      </c>
      <c r="L204" s="28">
        <v>772.1</v>
      </c>
      <c r="M204" s="28">
        <v>30.626950000000001</v>
      </c>
      <c r="N204" s="1"/>
      <c r="O204" s="1"/>
    </row>
    <row r="205" spans="1:15" ht="12.75" customHeight="1">
      <c r="A205" s="53">
        <v>196</v>
      </c>
      <c r="B205" s="28" t="s">
        <v>209</v>
      </c>
      <c r="C205" s="28">
        <v>6196.55</v>
      </c>
      <c r="D205" s="37">
        <v>6210.7166666666672</v>
      </c>
      <c r="E205" s="37">
        <v>6128.6333333333341</v>
      </c>
      <c r="F205" s="37">
        <v>6060.7166666666672</v>
      </c>
      <c r="G205" s="37">
        <v>5978.6333333333341</v>
      </c>
      <c r="H205" s="37">
        <v>6278.6333333333341</v>
      </c>
      <c r="I205" s="37">
        <v>6360.7166666666662</v>
      </c>
      <c r="J205" s="37">
        <v>6428.6333333333341</v>
      </c>
      <c r="K205" s="28">
        <v>6292.8</v>
      </c>
      <c r="L205" s="28">
        <v>6142.8</v>
      </c>
      <c r="M205" s="28">
        <v>3.19217</v>
      </c>
      <c r="N205" s="1"/>
      <c r="O205" s="1"/>
    </row>
    <row r="206" spans="1:15" ht="12.75" customHeight="1">
      <c r="A206" s="53">
        <v>197</v>
      </c>
      <c r="B206" s="28" t="s">
        <v>278</v>
      </c>
      <c r="C206" s="28">
        <v>36.15</v>
      </c>
      <c r="D206" s="37">
        <v>35.9</v>
      </c>
      <c r="E206" s="37">
        <v>34.099999999999994</v>
      </c>
      <c r="F206" s="37">
        <v>32.049999999999997</v>
      </c>
      <c r="G206" s="37">
        <v>30.249999999999993</v>
      </c>
      <c r="H206" s="37">
        <v>37.949999999999996</v>
      </c>
      <c r="I206" s="37">
        <v>39.749999999999993</v>
      </c>
      <c r="J206" s="37">
        <v>41.8</v>
      </c>
      <c r="K206" s="28">
        <v>37.700000000000003</v>
      </c>
      <c r="L206" s="28">
        <v>33.85</v>
      </c>
      <c r="M206" s="28">
        <v>247.79087000000001</v>
      </c>
      <c r="N206" s="1"/>
      <c r="O206" s="1"/>
    </row>
    <row r="207" spans="1:15" ht="12.75" customHeight="1">
      <c r="A207" s="53">
        <v>198</v>
      </c>
      <c r="B207" s="28" t="s">
        <v>208</v>
      </c>
      <c r="C207" s="28">
        <v>1427.65</v>
      </c>
      <c r="D207" s="37">
        <v>1454.2333333333333</v>
      </c>
      <c r="E207" s="37">
        <v>1392.4666666666667</v>
      </c>
      <c r="F207" s="37">
        <v>1357.2833333333333</v>
      </c>
      <c r="G207" s="37">
        <v>1295.5166666666667</v>
      </c>
      <c r="H207" s="37">
        <v>1489.4166666666667</v>
      </c>
      <c r="I207" s="37">
        <v>1551.1833333333336</v>
      </c>
      <c r="J207" s="37">
        <v>1586.3666666666668</v>
      </c>
      <c r="K207" s="28">
        <v>1516</v>
      </c>
      <c r="L207" s="28">
        <v>1419.05</v>
      </c>
      <c r="M207" s="28">
        <v>3.7014999999999998</v>
      </c>
      <c r="N207" s="1"/>
      <c r="O207" s="1"/>
    </row>
    <row r="208" spans="1:15" ht="12.75" customHeight="1">
      <c r="A208" s="53">
        <v>199</v>
      </c>
      <c r="B208" s="28" t="s">
        <v>154</v>
      </c>
      <c r="C208" s="28">
        <v>822.55</v>
      </c>
      <c r="D208" s="37">
        <v>822.91666666666663</v>
      </c>
      <c r="E208" s="37">
        <v>799.88333333333321</v>
      </c>
      <c r="F208" s="37">
        <v>777.21666666666658</v>
      </c>
      <c r="G208" s="37">
        <v>754.18333333333317</v>
      </c>
      <c r="H208" s="37">
        <v>845.58333333333326</v>
      </c>
      <c r="I208" s="37">
        <v>868.61666666666679</v>
      </c>
      <c r="J208" s="37">
        <v>891.2833333333333</v>
      </c>
      <c r="K208" s="28">
        <v>845.95</v>
      </c>
      <c r="L208" s="28">
        <v>800.25</v>
      </c>
      <c r="M208" s="28">
        <v>21.482949999999999</v>
      </c>
      <c r="N208" s="1"/>
      <c r="O208" s="1"/>
    </row>
    <row r="209" spans="1:15" ht="12.75" customHeight="1">
      <c r="A209" s="53">
        <v>200</v>
      </c>
      <c r="B209" s="28" t="s">
        <v>280</v>
      </c>
      <c r="C209" s="28">
        <v>1091.05</v>
      </c>
      <c r="D209" s="37">
        <v>1090.7833333333335</v>
      </c>
      <c r="E209" s="37">
        <v>1070.5666666666671</v>
      </c>
      <c r="F209" s="37">
        <v>1050.0833333333335</v>
      </c>
      <c r="G209" s="37">
        <v>1029.866666666667</v>
      </c>
      <c r="H209" s="37">
        <v>1111.2666666666671</v>
      </c>
      <c r="I209" s="37">
        <v>1131.4833333333338</v>
      </c>
      <c r="J209" s="37">
        <v>1151.9666666666672</v>
      </c>
      <c r="K209" s="28">
        <v>1111</v>
      </c>
      <c r="L209" s="28">
        <v>1070.3</v>
      </c>
      <c r="M209" s="28">
        <v>17.65287</v>
      </c>
      <c r="N209" s="1"/>
      <c r="O209" s="1"/>
    </row>
    <row r="210" spans="1:15" ht="12.75" customHeight="1">
      <c r="A210" s="53">
        <v>201</v>
      </c>
      <c r="B210" s="28" t="s">
        <v>211</v>
      </c>
      <c r="C210" s="28">
        <v>292.89999999999998</v>
      </c>
      <c r="D210" s="37">
        <v>301.76666666666665</v>
      </c>
      <c r="E210" s="37">
        <v>281.68333333333328</v>
      </c>
      <c r="F210" s="37">
        <v>270.46666666666664</v>
      </c>
      <c r="G210" s="37">
        <v>250.38333333333327</v>
      </c>
      <c r="H210" s="37">
        <v>312.98333333333329</v>
      </c>
      <c r="I210" s="37">
        <v>333.06666666666666</v>
      </c>
      <c r="J210" s="37">
        <v>344.2833333333333</v>
      </c>
      <c r="K210" s="28">
        <v>321.85000000000002</v>
      </c>
      <c r="L210" s="28">
        <v>290.55</v>
      </c>
      <c r="M210" s="28">
        <v>203.05913000000001</v>
      </c>
      <c r="N210" s="1"/>
      <c r="O210" s="1"/>
    </row>
    <row r="211" spans="1:15" ht="12.75" customHeight="1">
      <c r="A211" s="53">
        <v>202</v>
      </c>
      <c r="B211" s="28" t="s">
        <v>127</v>
      </c>
      <c r="C211" s="28">
        <v>8.35</v>
      </c>
      <c r="D211" s="37">
        <v>8.3833333333333329</v>
      </c>
      <c r="E211" s="37">
        <v>8.1666666666666661</v>
      </c>
      <c r="F211" s="37">
        <v>7.9833333333333325</v>
      </c>
      <c r="G211" s="37">
        <v>7.7666666666666657</v>
      </c>
      <c r="H211" s="37">
        <v>8.5666666666666664</v>
      </c>
      <c r="I211" s="37">
        <v>8.783333333333335</v>
      </c>
      <c r="J211" s="37">
        <v>8.9666666666666668</v>
      </c>
      <c r="K211" s="28">
        <v>8.6</v>
      </c>
      <c r="L211" s="28">
        <v>8.1999999999999993</v>
      </c>
      <c r="M211" s="28">
        <v>1155.83664</v>
      </c>
      <c r="N211" s="1"/>
      <c r="O211" s="1"/>
    </row>
    <row r="212" spans="1:15" ht="12.75" customHeight="1">
      <c r="A212" s="53">
        <v>203</v>
      </c>
      <c r="B212" s="28" t="s">
        <v>212</v>
      </c>
      <c r="C212" s="28">
        <v>931.4</v>
      </c>
      <c r="D212" s="37">
        <v>941.73333333333323</v>
      </c>
      <c r="E212" s="37">
        <v>918.01666666666642</v>
      </c>
      <c r="F212" s="37">
        <v>904.63333333333321</v>
      </c>
      <c r="G212" s="37">
        <v>880.9166666666664</v>
      </c>
      <c r="H212" s="37">
        <v>955.11666666666645</v>
      </c>
      <c r="I212" s="37">
        <v>978.83333333333337</v>
      </c>
      <c r="J212" s="37">
        <v>992.21666666666647</v>
      </c>
      <c r="K212" s="28">
        <v>965.45</v>
      </c>
      <c r="L212" s="28">
        <v>928.35</v>
      </c>
      <c r="M212" s="28">
        <v>24.391760000000001</v>
      </c>
      <c r="N212" s="1"/>
      <c r="O212" s="1"/>
    </row>
    <row r="213" spans="1:15" ht="12.75" customHeight="1">
      <c r="A213" s="53">
        <v>204</v>
      </c>
      <c r="B213" s="28" t="s">
        <v>281</v>
      </c>
      <c r="C213" s="28">
        <v>1554.65</v>
      </c>
      <c r="D213" s="37">
        <v>1566.4333333333334</v>
      </c>
      <c r="E213" s="37">
        <v>1539.4166666666667</v>
      </c>
      <c r="F213" s="37">
        <v>1524.1833333333334</v>
      </c>
      <c r="G213" s="37">
        <v>1497.1666666666667</v>
      </c>
      <c r="H213" s="37">
        <v>1581.6666666666667</v>
      </c>
      <c r="I213" s="37">
        <v>1608.6833333333332</v>
      </c>
      <c r="J213" s="37">
        <v>1623.9166666666667</v>
      </c>
      <c r="K213" s="28">
        <v>1593.45</v>
      </c>
      <c r="L213" s="28">
        <v>1551.2</v>
      </c>
      <c r="M213" s="28">
        <v>0.65291999999999994</v>
      </c>
      <c r="N213" s="1"/>
      <c r="O213" s="1"/>
    </row>
    <row r="214" spans="1:15" ht="12.75" customHeight="1">
      <c r="A214" s="53">
        <v>205</v>
      </c>
      <c r="B214" s="28" t="s">
        <v>213</v>
      </c>
      <c r="C214" s="37">
        <v>468.65</v>
      </c>
      <c r="D214" s="37">
        <v>471.7166666666667</v>
      </c>
      <c r="E214" s="37">
        <v>463.93333333333339</v>
      </c>
      <c r="F214" s="37">
        <v>459.2166666666667</v>
      </c>
      <c r="G214" s="37">
        <v>451.43333333333339</v>
      </c>
      <c r="H214" s="37">
        <v>476.43333333333339</v>
      </c>
      <c r="I214" s="37">
        <v>484.2166666666667</v>
      </c>
      <c r="J214" s="37">
        <v>488.93333333333339</v>
      </c>
      <c r="K214" s="37">
        <v>479.5</v>
      </c>
      <c r="L214" s="37">
        <v>467</v>
      </c>
      <c r="M214" s="37">
        <v>83.876589999999993</v>
      </c>
      <c r="N214" s="1"/>
      <c r="O214" s="1"/>
    </row>
    <row r="215" spans="1:15" ht="12.75" customHeight="1">
      <c r="A215" s="53">
        <v>206</v>
      </c>
      <c r="B215" s="28" t="s">
        <v>282</v>
      </c>
      <c r="C215" s="37">
        <v>12.45</v>
      </c>
      <c r="D215" s="37">
        <v>12.583333333333334</v>
      </c>
      <c r="E215" s="37">
        <v>12.316666666666668</v>
      </c>
      <c r="F215" s="37">
        <v>12.183333333333334</v>
      </c>
      <c r="G215" s="37">
        <v>11.916666666666668</v>
      </c>
      <c r="H215" s="37">
        <v>12.716666666666669</v>
      </c>
      <c r="I215" s="37">
        <v>12.983333333333334</v>
      </c>
      <c r="J215" s="37">
        <v>13.116666666666669</v>
      </c>
      <c r="K215" s="37">
        <v>12.85</v>
      </c>
      <c r="L215" s="37">
        <v>12.45</v>
      </c>
      <c r="M215" s="37">
        <v>699.82970999999998</v>
      </c>
      <c r="N215" s="1"/>
      <c r="O215" s="1"/>
    </row>
    <row r="216" spans="1:15" ht="12.75" customHeight="1">
      <c r="A216" s="53">
        <v>207</v>
      </c>
      <c r="B216" s="28" t="s">
        <v>214</v>
      </c>
      <c r="C216" s="37">
        <v>239.25</v>
      </c>
      <c r="D216" s="37">
        <v>241.43333333333331</v>
      </c>
      <c r="E216" s="37">
        <v>235.36666666666662</v>
      </c>
      <c r="F216" s="37">
        <v>231.48333333333332</v>
      </c>
      <c r="G216" s="37">
        <v>225.41666666666663</v>
      </c>
      <c r="H216" s="37">
        <v>245.31666666666661</v>
      </c>
      <c r="I216" s="37">
        <v>251.38333333333327</v>
      </c>
      <c r="J216" s="37">
        <v>255.26666666666659</v>
      </c>
      <c r="K216" s="37">
        <v>247.5</v>
      </c>
      <c r="L216" s="37">
        <v>237.55</v>
      </c>
      <c r="M216" s="37">
        <v>90.29271</v>
      </c>
      <c r="N216" s="1"/>
      <c r="O216" s="1"/>
    </row>
    <row r="217" spans="1:15" ht="12.75" customHeight="1">
      <c r="A217" s="53"/>
      <c r="B217" s="28"/>
      <c r="C217" s="37"/>
      <c r="D217" s="37"/>
      <c r="E217" s="37"/>
      <c r="F217" s="37"/>
      <c r="G217" s="37"/>
      <c r="H217" s="37"/>
      <c r="I217" s="37"/>
      <c r="J217" s="37"/>
      <c r="K217" s="37"/>
      <c r="L217" s="37"/>
      <c r="M217" s="37"/>
      <c r="N217" s="1"/>
      <c r="O217" s="1"/>
    </row>
    <row r="218" spans="1:15" ht="12.75" customHeight="1">
      <c r="A218" s="56"/>
      <c r="B218" s="57"/>
      <c r="C218" s="58"/>
      <c r="D218" s="58"/>
      <c r="E218" s="58"/>
      <c r="F218" s="58"/>
      <c r="G218" s="58"/>
      <c r="H218" s="58"/>
      <c r="I218" s="58"/>
      <c r="J218" s="58"/>
      <c r="K218" s="58"/>
      <c r="L218" s="59"/>
      <c r="M218" s="1"/>
      <c r="N218" s="1"/>
      <c r="O218" s="1"/>
    </row>
    <row r="219" spans="1:15" ht="12.75" customHeight="1">
      <c r="A219" s="56"/>
      <c r="B219" s="1"/>
      <c r="C219" s="58"/>
      <c r="D219" s="58"/>
      <c r="E219" s="58"/>
      <c r="F219" s="58"/>
      <c r="G219" s="58"/>
      <c r="H219" s="58"/>
      <c r="I219" s="58"/>
      <c r="J219" s="58"/>
      <c r="K219" s="58"/>
      <c r="L219" s="59"/>
      <c r="M219" s="1"/>
      <c r="N219" s="1"/>
      <c r="O219" s="1"/>
    </row>
    <row r="220" spans="1:15" ht="12.75" customHeight="1">
      <c r="A220" s="56"/>
      <c r="B220" s="1"/>
      <c r="C220" s="58"/>
      <c r="D220" s="58"/>
      <c r="E220" s="58"/>
      <c r="F220" s="58"/>
      <c r="G220" s="58"/>
      <c r="H220" s="58"/>
      <c r="I220" s="58"/>
      <c r="J220" s="58"/>
      <c r="K220" s="58"/>
      <c r="L220" s="59"/>
      <c r="M220" s="1"/>
      <c r="N220" s="1"/>
      <c r="O220" s="1"/>
    </row>
    <row r="221" spans="1:15" ht="12.75" customHeight="1">
      <c r="A221" s="60" t="s">
        <v>283</v>
      </c>
      <c r="B221" s="1"/>
      <c r="C221" s="58"/>
      <c r="D221" s="58"/>
      <c r="E221" s="58"/>
      <c r="F221" s="58"/>
      <c r="G221" s="58"/>
      <c r="H221" s="58"/>
      <c r="I221" s="58"/>
      <c r="J221" s="58"/>
      <c r="K221" s="58"/>
      <c r="L221" s="59"/>
      <c r="M221" s="1"/>
      <c r="N221" s="1"/>
      <c r="O221" s="1"/>
    </row>
    <row r="222" spans="1:15" ht="12.75" customHeight="1">
      <c r="A222" s="1"/>
      <c r="B222" s="1"/>
      <c r="C222" s="58"/>
      <c r="D222" s="58"/>
      <c r="E222" s="58"/>
      <c r="F222" s="58"/>
      <c r="G222" s="58"/>
      <c r="H222" s="58"/>
      <c r="I222" s="58"/>
      <c r="J222" s="58"/>
      <c r="K222" s="58"/>
      <c r="L222" s="59"/>
      <c r="M222" s="1"/>
      <c r="N222" s="1"/>
      <c r="O222" s="1"/>
    </row>
    <row r="223" spans="1:15" ht="12.75" customHeight="1">
      <c r="A223" s="1"/>
      <c r="B223" s="1"/>
      <c r="C223" s="58"/>
      <c r="D223" s="58"/>
      <c r="E223" s="58"/>
      <c r="F223" s="58"/>
      <c r="G223" s="58"/>
      <c r="H223" s="58"/>
      <c r="I223" s="58"/>
      <c r="J223" s="58"/>
      <c r="K223" s="58"/>
      <c r="L223" s="59"/>
      <c r="M223" s="1"/>
      <c r="N223" s="1"/>
      <c r="O223" s="1"/>
    </row>
    <row r="224" spans="1:15" ht="12.75" customHeight="1">
      <c r="A224" s="61" t="s">
        <v>284</v>
      </c>
      <c r="B224" s="1"/>
      <c r="C224" s="58"/>
      <c r="D224" s="58"/>
      <c r="E224" s="58"/>
      <c r="F224" s="58"/>
      <c r="G224" s="58"/>
      <c r="H224" s="58"/>
      <c r="I224" s="58"/>
      <c r="J224" s="58"/>
      <c r="K224" s="58"/>
      <c r="L224" s="59"/>
      <c r="M224" s="1"/>
      <c r="N224" s="1"/>
      <c r="O224" s="1"/>
    </row>
    <row r="225" spans="1:15" ht="12.75" customHeight="1">
      <c r="A225" s="62"/>
      <c r="B225" s="1"/>
      <c r="C225" s="58"/>
      <c r="D225" s="58"/>
      <c r="E225" s="58"/>
      <c r="F225" s="58"/>
      <c r="G225" s="58"/>
      <c r="H225" s="58"/>
      <c r="I225" s="58"/>
      <c r="J225" s="58"/>
      <c r="K225" s="58"/>
      <c r="L225" s="59"/>
      <c r="M225" s="1"/>
      <c r="N225" s="1"/>
      <c r="O225" s="1"/>
    </row>
    <row r="226" spans="1:15" ht="12.75" customHeight="1">
      <c r="A226" s="63" t="s">
        <v>285</v>
      </c>
      <c r="B226" s="1"/>
      <c r="C226" s="58"/>
      <c r="D226" s="58"/>
      <c r="E226" s="58"/>
      <c r="F226" s="58"/>
      <c r="G226" s="58"/>
      <c r="H226" s="58"/>
      <c r="I226" s="58"/>
      <c r="J226" s="58"/>
      <c r="K226" s="58"/>
      <c r="L226" s="59"/>
      <c r="M226" s="1"/>
      <c r="N226" s="1"/>
      <c r="O226" s="1"/>
    </row>
    <row r="227" spans="1:15" ht="12.75" customHeight="1">
      <c r="A227" s="46" t="s">
        <v>215</v>
      </c>
      <c r="B227" s="1"/>
      <c r="C227" s="58"/>
      <c r="D227" s="58"/>
      <c r="E227" s="58"/>
      <c r="F227" s="58"/>
      <c r="G227" s="58"/>
      <c r="H227" s="58"/>
      <c r="I227" s="58"/>
      <c r="J227" s="58"/>
      <c r="K227" s="58"/>
      <c r="L227" s="59"/>
      <c r="M227" s="1"/>
      <c r="N227" s="1"/>
      <c r="O227" s="1"/>
    </row>
    <row r="228" spans="1:15" ht="12.75" customHeight="1">
      <c r="A228" s="46" t="s">
        <v>216</v>
      </c>
      <c r="B228" s="1"/>
      <c r="C228" s="58"/>
      <c r="D228" s="58"/>
      <c r="E228" s="58"/>
      <c r="F228" s="58"/>
      <c r="G228" s="58"/>
      <c r="H228" s="58"/>
      <c r="I228" s="58"/>
      <c r="J228" s="58"/>
      <c r="K228" s="58"/>
      <c r="L228" s="59"/>
      <c r="M228" s="1"/>
      <c r="N228" s="1"/>
      <c r="O228" s="1"/>
    </row>
    <row r="229" spans="1:15" ht="12.75" customHeight="1">
      <c r="A229" s="46" t="s">
        <v>217</v>
      </c>
      <c r="B229" s="1"/>
      <c r="C229" s="64"/>
      <c r="D229" s="64"/>
      <c r="E229" s="64"/>
      <c r="F229" s="64"/>
      <c r="G229" s="64"/>
      <c r="H229" s="64"/>
      <c r="I229" s="64"/>
      <c r="J229" s="64"/>
      <c r="K229" s="64"/>
      <c r="L229" s="59"/>
      <c r="M229" s="1"/>
      <c r="N229" s="1"/>
      <c r="O229" s="1"/>
    </row>
    <row r="230" spans="1:15" ht="12.75" customHeight="1">
      <c r="A230" s="46" t="s">
        <v>218</v>
      </c>
      <c r="B230" s="1"/>
      <c r="C230" s="58"/>
      <c r="D230" s="58"/>
      <c r="E230" s="58"/>
      <c r="F230" s="58"/>
      <c r="G230" s="58"/>
      <c r="H230" s="58"/>
      <c r="I230" s="58"/>
      <c r="J230" s="58"/>
      <c r="K230" s="58"/>
      <c r="L230" s="59"/>
      <c r="M230" s="1"/>
      <c r="N230" s="1"/>
      <c r="O230" s="1"/>
    </row>
    <row r="231" spans="1:15" ht="12.75" customHeight="1">
      <c r="A231" s="46" t="s">
        <v>219</v>
      </c>
      <c r="B231" s="1"/>
      <c r="C231" s="58"/>
      <c r="D231" s="58"/>
      <c r="E231" s="58"/>
      <c r="F231" s="58"/>
      <c r="G231" s="58"/>
      <c r="H231" s="58"/>
      <c r="I231" s="58"/>
      <c r="J231" s="58"/>
      <c r="K231" s="58"/>
      <c r="L231" s="59"/>
      <c r="M231" s="1"/>
      <c r="N231" s="1"/>
      <c r="O231" s="1"/>
    </row>
    <row r="232" spans="1:15" ht="12.75" customHeight="1">
      <c r="A232" s="65"/>
      <c r="B232" s="1"/>
      <c r="C232" s="58"/>
      <c r="D232" s="58"/>
      <c r="E232" s="58"/>
      <c r="F232" s="58"/>
      <c r="G232" s="58"/>
      <c r="H232" s="58"/>
      <c r="I232" s="58"/>
      <c r="J232" s="58"/>
      <c r="K232" s="58"/>
      <c r="L232" s="59"/>
      <c r="M232" s="1"/>
      <c r="N232" s="1"/>
      <c r="O232" s="1"/>
    </row>
    <row r="233" spans="1:15" ht="12.75" customHeight="1">
      <c r="A233" s="1"/>
      <c r="B233" s="1"/>
      <c r="C233" s="58"/>
      <c r="D233" s="58"/>
      <c r="E233" s="58"/>
      <c r="F233" s="58"/>
      <c r="G233" s="58"/>
      <c r="H233" s="58"/>
      <c r="I233" s="58"/>
      <c r="J233" s="58"/>
      <c r="K233" s="58"/>
      <c r="L233" s="59"/>
      <c r="M233" s="1"/>
      <c r="N233" s="1"/>
      <c r="O233" s="1"/>
    </row>
    <row r="234" spans="1:15" ht="12.75" customHeight="1">
      <c r="A234" s="1"/>
      <c r="B234" s="1"/>
      <c r="C234" s="58"/>
      <c r="D234" s="58"/>
      <c r="E234" s="58"/>
      <c r="F234" s="58"/>
      <c r="G234" s="58"/>
      <c r="H234" s="58"/>
      <c r="I234" s="58"/>
      <c r="J234" s="58"/>
      <c r="K234" s="58"/>
      <c r="L234" s="59"/>
      <c r="M234" s="1"/>
      <c r="N234" s="1"/>
      <c r="O234" s="1"/>
    </row>
    <row r="235" spans="1:15" ht="12.75" customHeight="1">
      <c r="A235" s="1"/>
      <c r="B235" s="1"/>
      <c r="C235" s="58"/>
      <c r="D235" s="58"/>
      <c r="E235" s="58"/>
      <c r="F235" s="58"/>
      <c r="G235" s="58"/>
      <c r="H235" s="58"/>
      <c r="I235" s="58"/>
      <c r="J235" s="58"/>
      <c r="K235" s="58"/>
      <c r="L235" s="59"/>
      <c r="M235" s="1"/>
      <c r="N235" s="1"/>
      <c r="O235" s="1"/>
    </row>
    <row r="236" spans="1:15" ht="12.75" customHeight="1">
      <c r="A236" s="1"/>
      <c r="B236" s="1"/>
      <c r="C236" s="58"/>
      <c r="D236" s="58"/>
      <c r="E236" s="58"/>
      <c r="F236" s="58"/>
      <c r="G236" s="58"/>
      <c r="H236" s="58"/>
      <c r="I236" s="58"/>
      <c r="J236" s="58"/>
      <c r="K236" s="58"/>
      <c r="L236" s="59"/>
      <c r="M236" s="1"/>
      <c r="N236" s="1"/>
      <c r="O236" s="1"/>
    </row>
    <row r="237" spans="1:15" ht="12.75" customHeight="1">
      <c r="A237" s="66" t="s">
        <v>220</v>
      </c>
      <c r="B237" s="1"/>
      <c r="C237" s="58"/>
      <c r="D237" s="58"/>
      <c r="E237" s="58"/>
      <c r="F237" s="58"/>
      <c r="G237" s="58"/>
      <c r="H237" s="58"/>
      <c r="I237" s="58"/>
      <c r="J237" s="58"/>
      <c r="K237" s="58"/>
      <c r="L237" s="59"/>
      <c r="M237" s="1"/>
      <c r="N237" s="1"/>
      <c r="O237" s="1"/>
    </row>
    <row r="238" spans="1:15" ht="12.75" customHeight="1">
      <c r="A238" s="67" t="s">
        <v>221</v>
      </c>
      <c r="B238" s="1"/>
      <c r="C238" s="58"/>
      <c r="D238" s="58"/>
      <c r="E238" s="58"/>
      <c r="F238" s="58"/>
      <c r="G238" s="58"/>
      <c r="H238" s="58"/>
      <c r="I238" s="58"/>
      <c r="J238" s="58"/>
      <c r="K238" s="58"/>
      <c r="L238" s="59"/>
      <c r="M238" s="1"/>
      <c r="N238" s="1"/>
      <c r="O238" s="1"/>
    </row>
    <row r="239" spans="1:15" ht="12.75" customHeight="1">
      <c r="A239" s="67" t="s">
        <v>222</v>
      </c>
      <c r="B239" s="1"/>
      <c r="C239" s="58"/>
      <c r="D239" s="58"/>
      <c r="E239" s="58"/>
      <c r="F239" s="58"/>
      <c r="G239" s="58"/>
      <c r="H239" s="58"/>
      <c r="I239" s="58"/>
      <c r="J239" s="58"/>
      <c r="K239" s="58"/>
      <c r="L239" s="59"/>
      <c r="M239" s="1"/>
      <c r="N239" s="1"/>
      <c r="O239" s="1"/>
    </row>
    <row r="240" spans="1:15" ht="12.75" customHeight="1">
      <c r="A240" s="67" t="s">
        <v>223</v>
      </c>
      <c r="B240" s="1"/>
      <c r="C240" s="58"/>
      <c r="D240" s="58"/>
      <c r="E240" s="58"/>
      <c r="F240" s="58"/>
      <c r="G240" s="58"/>
      <c r="H240" s="58"/>
      <c r="I240" s="58"/>
      <c r="J240" s="58"/>
      <c r="K240" s="58"/>
      <c r="L240" s="59"/>
      <c r="M240" s="1"/>
      <c r="N240" s="1"/>
      <c r="O240" s="1"/>
    </row>
    <row r="241" spans="1:15" ht="12.75" customHeight="1">
      <c r="A241" s="67" t="s">
        <v>224</v>
      </c>
      <c r="B241" s="1"/>
      <c r="C241" s="58"/>
      <c r="D241" s="58"/>
      <c r="E241" s="58"/>
      <c r="F241" s="58"/>
      <c r="G241" s="58"/>
      <c r="H241" s="58"/>
      <c r="I241" s="58"/>
      <c r="J241" s="58"/>
      <c r="K241" s="58"/>
      <c r="L241" s="59"/>
      <c r="M241" s="1"/>
      <c r="N241" s="1"/>
      <c r="O241" s="1"/>
    </row>
    <row r="242" spans="1:15" ht="12.75" customHeight="1">
      <c r="A242" s="67" t="s">
        <v>225</v>
      </c>
      <c r="B242" s="1"/>
      <c r="C242" s="58"/>
      <c r="D242" s="58"/>
      <c r="E242" s="58"/>
      <c r="F242" s="58"/>
      <c r="G242" s="58"/>
      <c r="H242" s="58"/>
      <c r="I242" s="58"/>
      <c r="J242" s="58"/>
      <c r="K242" s="58"/>
      <c r="L242" s="59"/>
      <c r="M242" s="1"/>
      <c r="N242" s="1"/>
      <c r="O242" s="1"/>
    </row>
    <row r="243" spans="1:15" ht="12.75" customHeight="1">
      <c r="A243" s="67" t="s">
        <v>226</v>
      </c>
      <c r="B243" s="1"/>
      <c r="C243" s="58"/>
      <c r="D243" s="58"/>
      <c r="E243" s="58"/>
      <c r="F243" s="58"/>
      <c r="G243" s="58"/>
      <c r="H243" s="58"/>
      <c r="I243" s="58"/>
      <c r="J243" s="58"/>
      <c r="K243" s="58"/>
      <c r="L243" s="59"/>
      <c r="M243" s="1"/>
      <c r="N243" s="1"/>
      <c r="O243" s="1"/>
    </row>
    <row r="244" spans="1:15" ht="12.75" customHeight="1">
      <c r="A244" s="67" t="s">
        <v>227</v>
      </c>
      <c r="B244" s="1"/>
      <c r="C244" s="58"/>
      <c r="D244" s="58"/>
      <c r="E244" s="58"/>
      <c r="F244" s="58"/>
      <c r="G244" s="58"/>
      <c r="H244" s="58"/>
      <c r="I244" s="58"/>
      <c r="J244" s="58"/>
      <c r="K244" s="58"/>
      <c r="L244" s="59"/>
      <c r="M244" s="1"/>
      <c r="N244" s="1"/>
      <c r="O244" s="1"/>
    </row>
    <row r="245" spans="1:15" ht="12.75" customHeight="1">
      <c r="A245" s="67" t="s">
        <v>228</v>
      </c>
      <c r="B245" s="1"/>
      <c r="C245" s="58"/>
      <c r="D245" s="58"/>
      <c r="E245" s="58"/>
      <c r="F245" s="58"/>
      <c r="G245" s="58"/>
      <c r="H245" s="58"/>
      <c r="I245" s="58"/>
      <c r="J245" s="58"/>
      <c r="K245" s="58"/>
      <c r="L245" s="59"/>
      <c r="M245" s="1"/>
      <c r="N245" s="1"/>
      <c r="O245" s="1"/>
    </row>
    <row r="246" spans="1:15" ht="12.75" customHeight="1">
      <c r="A246" s="67" t="s">
        <v>229</v>
      </c>
      <c r="B246" s="1"/>
      <c r="C246" s="64"/>
      <c r="D246" s="64"/>
      <c r="E246" s="64"/>
      <c r="F246" s="64"/>
      <c r="G246" s="64"/>
      <c r="H246" s="64"/>
      <c r="I246" s="64"/>
      <c r="J246" s="64"/>
      <c r="K246" s="64"/>
      <c r="L246" s="59"/>
      <c r="M246" s="1"/>
      <c r="N246" s="1"/>
      <c r="O246" s="1"/>
    </row>
    <row r="247" spans="1:15" ht="12.75" customHeight="1">
      <c r="A247" s="1"/>
      <c r="B247" s="1"/>
      <c r="C247" s="58"/>
      <c r="D247" s="58"/>
      <c r="E247" s="58"/>
      <c r="F247" s="58"/>
      <c r="G247" s="58"/>
      <c r="H247" s="58"/>
      <c r="I247" s="58"/>
      <c r="J247" s="58"/>
      <c r="K247" s="58"/>
      <c r="L247" s="59"/>
      <c r="M247" s="1"/>
      <c r="N247" s="1"/>
      <c r="O247" s="1"/>
    </row>
    <row r="248" spans="1:15" ht="12.75" customHeight="1">
      <c r="A248" s="1"/>
      <c r="B248" s="1"/>
      <c r="C248" s="58"/>
      <c r="D248" s="58"/>
      <c r="E248" s="58"/>
      <c r="F248" s="58"/>
      <c r="G248" s="58"/>
      <c r="H248" s="58"/>
      <c r="I248" s="58"/>
      <c r="J248" s="58"/>
      <c r="K248" s="58"/>
      <c r="L248" s="59"/>
      <c r="M248" s="1"/>
      <c r="N248" s="1"/>
      <c r="O248" s="1"/>
    </row>
    <row r="249" spans="1:15" ht="12.75" customHeight="1">
      <c r="A249" s="1"/>
      <c r="B249" s="1"/>
      <c r="C249" s="58"/>
      <c r="D249" s="58"/>
      <c r="E249" s="58"/>
      <c r="F249" s="58"/>
      <c r="G249" s="58"/>
      <c r="H249" s="58"/>
      <c r="I249" s="58"/>
      <c r="J249" s="58"/>
      <c r="K249" s="58"/>
      <c r="L249" s="59"/>
      <c r="M249" s="1"/>
      <c r="N249" s="1"/>
      <c r="O249" s="1"/>
    </row>
    <row r="250" spans="1:15" ht="12.75" customHeight="1">
      <c r="A250" s="1"/>
      <c r="B250" s="1"/>
      <c r="C250" s="58"/>
      <c r="D250" s="58"/>
      <c r="E250" s="58"/>
      <c r="F250" s="58"/>
      <c r="G250" s="58"/>
      <c r="H250" s="58"/>
      <c r="I250" s="58"/>
      <c r="J250" s="58"/>
      <c r="K250" s="58"/>
      <c r="L250" s="59"/>
      <c r="M250" s="1"/>
      <c r="N250" s="1"/>
      <c r="O250" s="1"/>
    </row>
    <row r="251" spans="1:15" ht="12.75" customHeight="1">
      <c r="A251" s="1"/>
      <c r="B251" s="1"/>
      <c r="C251" s="58"/>
      <c r="D251" s="58"/>
      <c r="E251" s="58"/>
      <c r="F251" s="58"/>
      <c r="G251" s="58"/>
      <c r="H251" s="58"/>
      <c r="I251" s="58"/>
      <c r="J251" s="58"/>
      <c r="K251" s="58"/>
      <c r="L251" s="59"/>
      <c r="M251" s="1"/>
      <c r="N251" s="1"/>
      <c r="O251" s="1"/>
    </row>
    <row r="252" spans="1:15" ht="12.75" customHeight="1">
      <c r="A252" s="1"/>
      <c r="B252" s="1"/>
      <c r="C252" s="58"/>
      <c r="D252" s="58"/>
      <c r="E252" s="58"/>
      <c r="F252" s="58"/>
      <c r="G252" s="58"/>
      <c r="H252" s="58"/>
      <c r="I252" s="58"/>
      <c r="J252" s="58"/>
      <c r="K252" s="58"/>
      <c r="L252" s="59"/>
      <c r="M252" s="1"/>
      <c r="N252" s="1"/>
      <c r="O252" s="1"/>
    </row>
    <row r="253" spans="1:15" ht="12.75" customHeight="1">
      <c r="A253" s="1"/>
      <c r="B253" s="1"/>
      <c r="C253" s="58"/>
      <c r="D253" s="58"/>
      <c r="E253" s="58"/>
      <c r="F253" s="58"/>
      <c r="G253" s="58"/>
      <c r="H253" s="58"/>
      <c r="I253" s="58"/>
      <c r="J253" s="58"/>
      <c r="K253" s="58"/>
      <c r="L253" s="59"/>
      <c r="M253" s="1"/>
      <c r="N253" s="1"/>
      <c r="O253" s="1"/>
    </row>
    <row r="254" spans="1:15" ht="12.75" customHeight="1">
      <c r="A254" s="1"/>
      <c r="B254" s="1"/>
      <c r="C254" s="58"/>
      <c r="D254" s="58"/>
      <c r="E254" s="58"/>
      <c r="F254" s="58"/>
      <c r="G254" s="58"/>
      <c r="H254" s="58"/>
      <c r="I254" s="58"/>
      <c r="J254" s="58"/>
      <c r="K254" s="58"/>
      <c r="L254" s="59"/>
      <c r="M254" s="1"/>
      <c r="N254" s="1"/>
      <c r="O254" s="1"/>
    </row>
    <row r="255" spans="1:15" ht="12.75" customHeight="1">
      <c r="A255" s="1"/>
      <c r="B255" s="1"/>
      <c r="C255" s="58"/>
      <c r="D255" s="58"/>
      <c r="E255" s="58"/>
      <c r="F255" s="58"/>
      <c r="G255" s="58"/>
      <c r="H255" s="58"/>
      <c r="I255" s="58"/>
      <c r="J255" s="58"/>
      <c r="K255" s="58"/>
      <c r="L255" s="59"/>
      <c r="M255" s="1"/>
      <c r="N255" s="1"/>
      <c r="O255" s="1"/>
    </row>
    <row r="256" spans="1:15" ht="12.75" customHeight="1">
      <c r="A256" s="1"/>
      <c r="B256" s="1"/>
      <c r="C256" s="58"/>
      <c r="D256" s="58"/>
      <c r="E256" s="58"/>
      <c r="F256" s="58"/>
      <c r="G256" s="58"/>
      <c r="H256" s="58"/>
      <c r="I256" s="58"/>
      <c r="J256" s="58"/>
      <c r="K256" s="58"/>
      <c r="L256" s="59"/>
      <c r="M256" s="1"/>
      <c r="N256" s="1"/>
      <c r="O256" s="1"/>
    </row>
    <row r="257" spans="1:15" ht="12.75" customHeight="1">
      <c r="A257" s="1"/>
      <c r="B257" s="1"/>
      <c r="C257" s="58"/>
      <c r="D257" s="58"/>
      <c r="E257" s="58"/>
      <c r="F257" s="58"/>
      <c r="G257" s="58"/>
      <c r="H257" s="58"/>
      <c r="I257" s="58"/>
      <c r="J257" s="58"/>
      <c r="K257" s="58"/>
      <c r="L257" s="59"/>
      <c r="M257" s="1"/>
      <c r="N257" s="1"/>
      <c r="O257" s="1"/>
    </row>
    <row r="258" spans="1:15" ht="12.75" customHeight="1">
      <c r="A258" s="1"/>
      <c r="B258" s="1"/>
      <c r="C258" s="58"/>
      <c r="D258" s="58"/>
      <c r="E258" s="58"/>
      <c r="F258" s="58"/>
      <c r="G258" s="58"/>
      <c r="H258" s="58"/>
      <c r="I258" s="58"/>
      <c r="J258" s="58"/>
      <c r="K258" s="58"/>
      <c r="L258" s="59"/>
      <c r="M258" s="1"/>
      <c r="N258" s="1"/>
      <c r="O258" s="1"/>
    </row>
    <row r="259" spans="1:15" ht="12.75" customHeight="1">
      <c r="A259" s="1"/>
      <c r="B259" s="1"/>
      <c r="C259" s="58"/>
      <c r="D259" s="58"/>
      <c r="E259" s="58"/>
      <c r="F259" s="58"/>
      <c r="G259" s="58"/>
      <c r="H259" s="58"/>
      <c r="I259" s="58"/>
      <c r="J259" s="58"/>
      <c r="K259" s="58"/>
      <c r="L259" s="59"/>
      <c r="M259" s="1"/>
      <c r="N259" s="1"/>
      <c r="O259" s="1"/>
    </row>
    <row r="260" spans="1:15" ht="12.75" customHeight="1">
      <c r="A260" s="1"/>
      <c r="B260" s="1"/>
      <c r="C260" s="58"/>
      <c r="D260" s="58"/>
      <c r="E260" s="58"/>
      <c r="F260" s="58"/>
      <c r="G260" s="58"/>
      <c r="H260" s="58"/>
      <c r="I260" s="58"/>
      <c r="J260" s="58"/>
      <c r="K260" s="58"/>
      <c r="L260" s="59"/>
      <c r="M260" s="1"/>
      <c r="N260" s="1"/>
      <c r="O260" s="1"/>
    </row>
    <row r="261" spans="1:15" ht="12.75" customHeight="1">
      <c r="A261" s="1"/>
      <c r="B261" s="1"/>
      <c r="C261" s="58"/>
      <c r="D261" s="58"/>
      <c r="E261" s="58"/>
      <c r="F261" s="58"/>
      <c r="G261" s="58"/>
      <c r="H261" s="58"/>
      <c r="I261" s="58"/>
      <c r="J261" s="58"/>
      <c r="K261" s="58"/>
      <c r="L261" s="59"/>
      <c r="M261" s="1"/>
      <c r="N261" s="1"/>
      <c r="O261" s="1"/>
    </row>
    <row r="262" spans="1:15" ht="12.75" customHeight="1">
      <c r="A262" s="1"/>
      <c r="B262" s="1"/>
      <c r="C262" s="58"/>
      <c r="D262" s="58"/>
      <c r="E262" s="58"/>
      <c r="F262" s="58"/>
      <c r="G262" s="58"/>
      <c r="H262" s="58"/>
      <c r="I262" s="58"/>
      <c r="J262" s="58"/>
      <c r="K262" s="58"/>
      <c r="L262" s="59"/>
      <c r="M262" s="1"/>
      <c r="N262" s="1"/>
      <c r="O262" s="1"/>
    </row>
    <row r="263" spans="1:15" ht="12.75" customHeight="1">
      <c r="A263" s="1"/>
      <c r="B263" s="1"/>
      <c r="C263" s="58"/>
      <c r="D263" s="58"/>
      <c r="E263" s="58"/>
      <c r="F263" s="58"/>
      <c r="G263" s="58"/>
      <c r="H263" s="58"/>
      <c r="I263" s="58"/>
      <c r="J263" s="58"/>
      <c r="K263" s="58"/>
      <c r="L263" s="59"/>
      <c r="M263" s="1"/>
      <c r="N263" s="1"/>
      <c r="O263" s="1"/>
    </row>
    <row r="264" spans="1:15" ht="12.75" customHeight="1">
      <c r="A264" s="1"/>
      <c r="B264" s="1"/>
      <c r="C264" s="58"/>
      <c r="D264" s="58"/>
      <c r="E264" s="58"/>
      <c r="F264" s="58"/>
      <c r="G264" s="58"/>
      <c r="H264" s="58"/>
      <c r="I264" s="58"/>
      <c r="J264" s="58"/>
      <c r="K264" s="58"/>
      <c r="L264" s="59"/>
      <c r="M264" s="1"/>
      <c r="N264" s="1"/>
      <c r="O264" s="1"/>
    </row>
    <row r="265" spans="1:15" ht="12.75" customHeight="1">
      <c r="A265" s="1"/>
      <c r="B265" s="1"/>
      <c r="C265" s="58"/>
      <c r="D265" s="58"/>
      <c r="E265" s="58"/>
      <c r="F265" s="58"/>
      <c r="G265" s="58"/>
      <c r="H265" s="58"/>
      <c r="I265" s="58"/>
      <c r="J265" s="58"/>
      <c r="K265" s="58"/>
      <c r="L265" s="59"/>
      <c r="M265" s="1"/>
      <c r="N265" s="1"/>
      <c r="O265" s="1"/>
    </row>
    <row r="266" spans="1:15" ht="12.75" customHeight="1">
      <c r="A266" s="1"/>
      <c r="B266" s="1"/>
      <c r="C266" s="58"/>
      <c r="D266" s="58"/>
      <c r="E266" s="58"/>
      <c r="F266" s="58"/>
      <c r="G266" s="58"/>
      <c r="H266" s="58"/>
      <c r="I266" s="58"/>
      <c r="J266" s="58"/>
      <c r="K266" s="58"/>
      <c r="L266" s="59"/>
      <c r="M266" s="1"/>
      <c r="N266" s="1"/>
      <c r="O266" s="1"/>
    </row>
    <row r="267" spans="1:15" ht="12.75" customHeight="1">
      <c r="A267" s="1"/>
      <c r="B267" s="1"/>
      <c r="C267" s="58"/>
      <c r="D267" s="58"/>
      <c r="E267" s="58"/>
      <c r="F267" s="58"/>
      <c r="G267" s="58"/>
      <c r="H267" s="58"/>
      <c r="I267" s="58"/>
      <c r="J267" s="58"/>
      <c r="K267" s="58"/>
      <c r="L267" s="59"/>
      <c r="M267" s="1"/>
      <c r="N267" s="1"/>
      <c r="O267" s="1"/>
    </row>
    <row r="268" spans="1:15" ht="12.75" customHeight="1">
      <c r="A268" s="1"/>
      <c r="B268" s="1"/>
      <c r="C268" s="58"/>
      <c r="D268" s="58"/>
      <c r="E268" s="58"/>
      <c r="F268" s="58"/>
      <c r="G268" s="58"/>
      <c r="H268" s="58"/>
      <c r="I268" s="58"/>
      <c r="J268" s="58"/>
      <c r="K268" s="58"/>
      <c r="L268" s="59"/>
      <c r="M268" s="1"/>
      <c r="N268" s="1"/>
      <c r="O268" s="1"/>
    </row>
    <row r="269" spans="1:15" ht="12.75" customHeight="1">
      <c r="A269" s="1"/>
      <c r="B269" s="1"/>
      <c r="C269" s="58"/>
      <c r="D269" s="58"/>
      <c r="E269" s="58"/>
      <c r="F269" s="58"/>
      <c r="G269" s="58"/>
      <c r="H269" s="58"/>
      <c r="I269" s="58"/>
      <c r="J269" s="58"/>
      <c r="K269" s="58"/>
      <c r="L269" s="59"/>
      <c r="M269" s="1"/>
      <c r="N269" s="1"/>
      <c r="O269" s="1"/>
    </row>
    <row r="270" spans="1:15" ht="12.75" customHeight="1">
      <c r="A270" s="1"/>
      <c r="B270" s="1"/>
      <c r="C270" s="58"/>
      <c r="D270" s="58"/>
      <c r="E270" s="58"/>
      <c r="F270" s="58"/>
      <c r="G270" s="58"/>
      <c r="H270" s="58"/>
      <c r="I270" s="58"/>
      <c r="J270" s="58"/>
      <c r="K270" s="58"/>
      <c r="L270" s="59"/>
      <c r="M270" s="1"/>
      <c r="N270" s="1"/>
      <c r="O270" s="1"/>
    </row>
    <row r="271" spans="1:15" ht="12.75" customHeight="1">
      <c r="A271" s="1"/>
      <c r="B271" s="1"/>
      <c r="C271" s="58"/>
      <c r="D271" s="58"/>
      <c r="E271" s="58"/>
      <c r="F271" s="58"/>
      <c r="G271" s="58"/>
      <c r="H271" s="58"/>
      <c r="I271" s="58"/>
      <c r="J271" s="58"/>
      <c r="K271" s="58"/>
      <c r="L271" s="59"/>
      <c r="M271" s="1"/>
      <c r="N271" s="1"/>
      <c r="O271" s="1"/>
    </row>
    <row r="272" spans="1:15" ht="12.75" customHeight="1">
      <c r="A272" s="1"/>
      <c r="B272" s="1"/>
      <c r="C272" s="58"/>
      <c r="D272" s="58"/>
      <c r="E272" s="58"/>
      <c r="F272" s="58"/>
      <c r="G272" s="58"/>
      <c r="H272" s="58"/>
      <c r="I272" s="58"/>
      <c r="J272" s="58"/>
      <c r="K272" s="58"/>
      <c r="L272" s="59"/>
      <c r="M272" s="1"/>
      <c r="N272" s="1"/>
      <c r="O272" s="1"/>
    </row>
    <row r="273" spans="1:15" ht="12.75" customHeight="1">
      <c r="A273" s="1"/>
      <c r="B273" s="1"/>
      <c r="C273" s="58"/>
      <c r="D273" s="58"/>
      <c r="E273" s="58"/>
      <c r="F273" s="58"/>
      <c r="G273" s="58"/>
      <c r="H273" s="58"/>
      <c r="I273" s="58"/>
      <c r="J273" s="58"/>
      <c r="K273" s="58"/>
      <c r="L273" s="59"/>
      <c r="M273" s="1"/>
      <c r="N273" s="1"/>
      <c r="O273" s="1"/>
    </row>
    <row r="274" spans="1:15" ht="12.75" customHeight="1">
      <c r="A274" s="1"/>
      <c r="B274" s="1"/>
      <c r="C274" s="58"/>
      <c r="D274" s="58"/>
      <c r="E274" s="58"/>
      <c r="F274" s="58"/>
      <c r="G274" s="58"/>
      <c r="H274" s="58"/>
      <c r="I274" s="58"/>
      <c r="J274" s="58"/>
      <c r="K274" s="58"/>
      <c r="L274" s="59"/>
      <c r="M274" s="1"/>
      <c r="N274" s="1"/>
      <c r="O274" s="1"/>
    </row>
    <row r="275" spans="1:15" ht="12.75" customHeight="1">
      <c r="A275" s="1"/>
      <c r="B275" s="1"/>
      <c r="C275" s="58"/>
      <c r="D275" s="58"/>
      <c r="E275" s="58"/>
      <c r="F275" s="58"/>
      <c r="G275" s="58"/>
      <c r="H275" s="58"/>
      <c r="I275" s="58"/>
      <c r="J275" s="58"/>
      <c r="K275" s="58"/>
      <c r="L275" s="59"/>
      <c r="M275" s="1"/>
      <c r="N275" s="1"/>
      <c r="O275" s="1"/>
    </row>
    <row r="276" spans="1:15" ht="12.75" customHeight="1">
      <c r="A276" s="1"/>
      <c r="B276" s="1"/>
      <c r="C276" s="58"/>
      <c r="D276" s="58"/>
      <c r="E276" s="58"/>
      <c r="F276" s="58"/>
      <c r="G276" s="58"/>
      <c r="H276" s="58"/>
      <c r="I276" s="58"/>
      <c r="J276" s="58"/>
      <c r="K276" s="58"/>
      <c r="L276" s="59"/>
      <c r="M276" s="1"/>
      <c r="N276" s="1"/>
      <c r="O276" s="1"/>
    </row>
    <row r="277" spans="1:15" ht="12.75" customHeight="1">
      <c r="A277" s="1"/>
      <c r="B277" s="1"/>
      <c r="C277" s="58"/>
      <c r="D277" s="58"/>
      <c r="E277" s="58"/>
      <c r="F277" s="58"/>
      <c r="G277" s="58"/>
      <c r="H277" s="58"/>
      <c r="I277" s="58"/>
      <c r="J277" s="58"/>
      <c r="K277" s="58"/>
      <c r="L277" s="59"/>
      <c r="M277" s="1"/>
      <c r="N277" s="1"/>
      <c r="O277" s="1"/>
    </row>
    <row r="278" spans="1:15" ht="12.75" customHeight="1">
      <c r="A278" s="1"/>
      <c r="B278" s="1"/>
      <c r="C278" s="58"/>
      <c r="D278" s="58"/>
      <c r="E278" s="58"/>
      <c r="F278" s="58"/>
      <c r="G278" s="58"/>
      <c r="H278" s="58"/>
      <c r="I278" s="58"/>
      <c r="J278" s="58"/>
      <c r="K278" s="58"/>
      <c r="L278" s="59"/>
      <c r="M278" s="1"/>
      <c r="N278" s="1"/>
      <c r="O278" s="1"/>
    </row>
    <row r="279" spans="1:15" ht="12.75" customHeight="1">
      <c r="A279" s="1"/>
      <c r="B279" s="1"/>
      <c r="C279" s="58"/>
      <c r="D279" s="58"/>
      <c r="E279" s="58"/>
      <c r="F279" s="58"/>
      <c r="G279" s="58"/>
      <c r="H279" s="58"/>
      <c r="I279" s="58"/>
      <c r="J279" s="58"/>
      <c r="K279" s="58"/>
      <c r="L279" s="59"/>
      <c r="M279" s="1"/>
      <c r="N279" s="1"/>
      <c r="O279" s="1"/>
    </row>
    <row r="280" spans="1:15" ht="12.75" customHeight="1">
      <c r="A280" s="1"/>
      <c r="B280" s="1"/>
      <c r="C280" s="58"/>
      <c r="D280" s="58"/>
      <c r="E280" s="58"/>
      <c r="F280" s="58"/>
      <c r="G280" s="58"/>
      <c r="H280" s="58"/>
      <c r="I280" s="58"/>
      <c r="J280" s="58"/>
      <c r="K280" s="58"/>
      <c r="L280" s="59"/>
      <c r="M280" s="1"/>
      <c r="N280" s="1"/>
      <c r="O280" s="1"/>
    </row>
    <row r="281" spans="1:15" ht="12.75" customHeight="1">
      <c r="A281" s="1"/>
      <c r="B281" s="1"/>
      <c r="C281" s="58"/>
      <c r="D281" s="58"/>
      <c r="E281" s="58"/>
      <c r="F281" s="58"/>
      <c r="G281" s="58"/>
      <c r="H281" s="58"/>
      <c r="I281" s="58"/>
      <c r="J281" s="58"/>
      <c r="K281" s="58"/>
      <c r="L281" s="59"/>
      <c r="M281" s="1"/>
      <c r="N281" s="1"/>
      <c r="O281" s="1"/>
    </row>
    <row r="282" spans="1:15" ht="12.75" customHeight="1">
      <c r="A282" s="1"/>
      <c r="B282" s="1"/>
      <c r="C282" s="58"/>
      <c r="D282" s="58"/>
      <c r="E282" s="58"/>
      <c r="F282" s="58"/>
      <c r="G282" s="58"/>
      <c r="H282" s="58"/>
      <c r="I282" s="58"/>
      <c r="J282" s="58"/>
      <c r="K282" s="58"/>
      <c r="L282" s="59"/>
      <c r="M282" s="1"/>
      <c r="N282" s="1"/>
      <c r="O282" s="1"/>
    </row>
    <row r="283" spans="1:15" ht="12.75" customHeight="1">
      <c r="A283" s="1"/>
      <c r="B283" s="1"/>
      <c r="C283" s="58"/>
      <c r="D283" s="58"/>
      <c r="E283" s="58"/>
      <c r="F283" s="58"/>
      <c r="G283" s="58"/>
      <c r="H283" s="58"/>
      <c r="I283" s="58"/>
      <c r="J283" s="58"/>
      <c r="K283" s="58"/>
      <c r="L283" s="59"/>
      <c r="M283" s="1"/>
      <c r="N283" s="1"/>
      <c r="O283" s="1"/>
    </row>
    <row r="284" spans="1:15" ht="12.75" customHeight="1">
      <c r="A284" s="1"/>
      <c r="B284" s="1"/>
      <c r="C284" s="58"/>
      <c r="D284" s="58"/>
      <c r="E284" s="58"/>
      <c r="F284" s="58"/>
      <c r="G284" s="58"/>
      <c r="H284" s="58"/>
      <c r="I284" s="58"/>
      <c r="J284" s="58"/>
      <c r="K284" s="58"/>
      <c r="L284" s="59"/>
      <c r="M284" s="1"/>
      <c r="N284" s="1"/>
      <c r="O284" s="1"/>
    </row>
    <row r="285" spans="1:15" ht="12.75" customHeight="1">
      <c r="A285" s="1"/>
      <c r="B285" s="1"/>
      <c r="C285" s="58"/>
      <c r="D285" s="58"/>
      <c r="E285" s="58"/>
      <c r="F285" s="58"/>
      <c r="G285" s="58"/>
      <c r="H285" s="58"/>
      <c r="I285" s="58"/>
      <c r="J285" s="58"/>
      <c r="K285" s="58"/>
      <c r="L285" s="59"/>
      <c r="M285" s="1"/>
      <c r="N285" s="1"/>
      <c r="O285" s="1"/>
    </row>
    <row r="286" spans="1:15" ht="12.75" customHeight="1">
      <c r="A286" s="1"/>
      <c r="B286" s="1"/>
      <c r="C286" s="58"/>
      <c r="D286" s="58"/>
      <c r="E286" s="58"/>
      <c r="F286" s="58"/>
      <c r="G286" s="58"/>
      <c r="H286" s="58"/>
      <c r="I286" s="58"/>
      <c r="J286" s="58"/>
      <c r="K286" s="58"/>
      <c r="L286" s="59"/>
      <c r="M286" s="1"/>
      <c r="N286" s="1"/>
      <c r="O286" s="1"/>
    </row>
    <row r="287" spans="1:15" ht="12.75" customHeight="1">
      <c r="A287" s="1"/>
      <c r="B287" s="1"/>
      <c r="C287" s="58"/>
      <c r="D287" s="58"/>
      <c r="E287" s="58"/>
      <c r="F287" s="58"/>
      <c r="G287" s="58"/>
      <c r="H287" s="58"/>
      <c r="I287" s="58"/>
      <c r="J287" s="58"/>
      <c r="K287" s="58"/>
      <c r="L287" s="59"/>
      <c r="M287" s="1"/>
      <c r="N287" s="1"/>
      <c r="O287" s="1"/>
    </row>
    <row r="288" spans="1:15" ht="12.75" customHeight="1">
      <c r="A288" s="1"/>
      <c r="B288" s="1"/>
      <c r="C288" s="58"/>
      <c r="D288" s="58"/>
      <c r="E288" s="58"/>
      <c r="F288" s="58"/>
      <c r="G288" s="58"/>
      <c r="H288" s="58"/>
      <c r="I288" s="58"/>
      <c r="J288" s="58"/>
      <c r="K288" s="58"/>
      <c r="L288" s="59"/>
      <c r="M288" s="1"/>
      <c r="N288" s="1"/>
      <c r="O288" s="1"/>
    </row>
    <row r="289" spans="1:15" ht="12.75" customHeight="1">
      <c r="A289" s="1"/>
      <c r="B289" s="1"/>
      <c r="C289" s="58"/>
      <c r="D289" s="58"/>
      <c r="E289" s="58"/>
      <c r="F289" s="58"/>
      <c r="G289" s="58"/>
      <c r="H289" s="58"/>
      <c r="I289" s="58"/>
      <c r="J289" s="58"/>
      <c r="K289" s="58"/>
      <c r="L289" s="59"/>
      <c r="M289" s="1"/>
      <c r="N289" s="1"/>
      <c r="O289" s="1"/>
    </row>
    <row r="290" spans="1:15" ht="12.75" customHeight="1">
      <c r="A290" s="1"/>
      <c r="B290" s="1"/>
      <c r="C290" s="58"/>
      <c r="D290" s="58"/>
      <c r="E290" s="58"/>
      <c r="F290" s="58"/>
      <c r="G290" s="58"/>
      <c r="H290" s="58"/>
      <c r="I290" s="58"/>
      <c r="J290" s="58"/>
      <c r="K290" s="58"/>
      <c r="L290" s="59"/>
      <c r="M290" s="1"/>
      <c r="N290" s="1"/>
      <c r="O290" s="1"/>
    </row>
    <row r="291" spans="1:15" ht="12.75" customHeight="1">
      <c r="A291" s="1"/>
      <c r="B291" s="1"/>
      <c r="C291" s="58"/>
      <c r="D291" s="58"/>
      <c r="E291" s="58"/>
      <c r="F291" s="58"/>
      <c r="G291" s="58"/>
      <c r="H291" s="58"/>
      <c r="I291" s="58"/>
      <c r="J291" s="58"/>
      <c r="K291" s="58"/>
      <c r="L291" s="59"/>
      <c r="M291" s="1"/>
      <c r="N291" s="1"/>
      <c r="O291" s="1"/>
    </row>
    <row r="292" spans="1:15" ht="12.75" customHeight="1">
      <c r="A292" s="1"/>
      <c r="B292" s="1"/>
      <c r="C292" s="58"/>
      <c r="D292" s="58"/>
      <c r="E292" s="58"/>
      <c r="F292" s="58"/>
      <c r="G292" s="58"/>
      <c r="H292" s="58"/>
      <c r="I292" s="58"/>
      <c r="J292" s="58"/>
      <c r="K292" s="58"/>
      <c r="L292" s="59"/>
      <c r="M292" s="1"/>
      <c r="N292" s="1"/>
      <c r="O292" s="1"/>
    </row>
    <row r="293" spans="1:15" ht="12.75" customHeight="1">
      <c r="A293" s="1"/>
      <c r="B293" s="1"/>
      <c r="C293" s="58"/>
      <c r="D293" s="58"/>
      <c r="E293" s="58"/>
      <c r="F293" s="58"/>
      <c r="G293" s="58"/>
      <c r="H293" s="58"/>
      <c r="I293" s="58"/>
      <c r="J293" s="58"/>
      <c r="K293" s="58"/>
      <c r="L293" s="59"/>
      <c r="M293" s="1"/>
      <c r="N293" s="1"/>
      <c r="O293" s="1"/>
    </row>
    <row r="294" spans="1:15" ht="12.75" customHeight="1">
      <c r="A294" s="1"/>
      <c r="B294" s="1"/>
      <c r="C294" s="64"/>
      <c r="D294" s="64"/>
      <c r="E294" s="64"/>
      <c r="F294" s="64"/>
      <c r="G294" s="64"/>
      <c r="H294" s="64"/>
      <c r="I294" s="64"/>
      <c r="J294" s="64"/>
      <c r="K294" s="64"/>
      <c r="L294" s="59"/>
      <c r="M294" s="1"/>
      <c r="N294" s="1"/>
      <c r="O294" s="1"/>
    </row>
    <row r="295" spans="1:15" ht="12.75" customHeight="1">
      <c r="A295" s="1"/>
      <c r="B295" s="1"/>
      <c r="C295" s="58"/>
      <c r="D295" s="58"/>
      <c r="E295" s="58"/>
      <c r="F295" s="58"/>
      <c r="G295" s="58"/>
      <c r="H295" s="58"/>
      <c r="I295" s="58"/>
      <c r="J295" s="58"/>
      <c r="K295" s="58"/>
      <c r="L295" s="59"/>
      <c r="M295" s="1"/>
      <c r="N295" s="1"/>
      <c r="O295" s="1"/>
    </row>
    <row r="296" spans="1:15" ht="12.75" customHeight="1">
      <c r="A296" s="1"/>
      <c r="B296" s="1"/>
      <c r="C296" s="58"/>
      <c r="D296" s="58"/>
      <c r="E296" s="58"/>
      <c r="F296" s="58"/>
      <c r="G296" s="58"/>
      <c r="H296" s="58"/>
      <c r="I296" s="58"/>
      <c r="J296" s="58"/>
      <c r="K296" s="58"/>
      <c r="L296" s="59"/>
      <c r="M296" s="1"/>
      <c r="N296" s="1"/>
      <c r="O296" s="1"/>
    </row>
    <row r="297" spans="1:15" ht="12.75" customHeight="1">
      <c r="A297" s="1"/>
      <c r="B297" s="1"/>
      <c r="C297" s="58"/>
      <c r="D297" s="58"/>
      <c r="E297" s="58"/>
      <c r="F297" s="58"/>
      <c r="G297" s="58"/>
      <c r="H297" s="58"/>
      <c r="I297" s="58"/>
      <c r="J297" s="58"/>
      <c r="K297" s="58"/>
      <c r="L297" s="59"/>
      <c r="M297" s="1"/>
      <c r="N297" s="1"/>
      <c r="O297" s="1"/>
    </row>
    <row r="298" spans="1:15" ht="12.75" customHeight="1">
      <c r="A298" s="1"/>
      <c r="B298" s="1"/>
      <c r="C298" s="58"/>
      <c r="D298" s="58"/>
      <c r="E298" s="58"/>
      <c r="F298" s="58"/>
      <c r="G298" s="58"/>
      <c r="H298" s="58"/>
      <c r="I298" s="58"/>
      <c r="J298" s="58"/>
      <c r="K298" s="58"/>
      <c r="L298" s="59"/>
      <c r="M298" s="1"/>
      <c r="N298" s="1"/>
      <c r="O298" s="1"/>
    </row>
    <row r="299" spans="1:15" ht="12.75" customHeight="1">
      <c r="A299" s="1"/>
      <c r="B299" s="1"/>
      <c r="C299" s="58"/>
      <c r="D299" s="58"/>
      <c r="E299" s="58"/>
      <c r="F299" s="58"/>
      <c r="G299" s="58"/>
      <c r="H299" s="58"/>
      <c r="I299" s="58"/>
      <c r="J299" s="58"/>
      <c r="K299" s="58"/>
      <c r="L299" s="59"/>
      <c r="M299" s="1"/>
      <c r="N299" s="1"/>
      <c r="O299" s="1"/>
    </row>
    <row r="300" spans="1:15" ht="12.75" customHeight="1">
      <c r="A300" s="1"/>
      <c r="B300" s="1"/>
      <c r="C300" s="58"/>
      <c r="D300" s="58"/>
      <c r="E300" s="58"/>
      <c r="F300" s="58"/>
      <c r="G300" s="58"/>
      <c r="H300" s="58"/>
      <c r="I300" s="58"/>
      <c r="J300" s="58"/>
      <c r="K300" s="58"/>
      <c r="L300" s="59"/>
      <c r="M300" s="1"/>
      <c r="N300" s="1"/>
      <c r="O300" s="1"/>
    </row>
    <row r="301" spans="1:15" ht="12.75" customHeight="1">
      <c r="A301" s="1"/>
      <c r="B301" s="1"/>
      <c r="C301" s="58"/>
      <c r="D301" s="58"/>
      <c r="E301" s="58"/>
      <c r="F301" s="58"/>
      <c r="G301" s="58"/>
      <c r="H301" s="58"/>
      <c r="I301" s="58"/>
      <c r="J301" s="58"/>
      <c r="K301" s="58"/>
      <c r="L301" s="59"/>
      <c r="M301" s="1"/>
      <c r="N301" s="1"/>
      <c r="O301" s="1"/>
    </row>
    <row r="302" spans="1:15" ht="12.75" customHeight="1">
      <c r="A302" s="1"/>
      <c r="B302" s="1"/>
      <c r="C302" s="58"/>
      <c r="D302" s="58"/>
      <c r="E302" s="58"/>
      <c r="F302" s="58"/>
      <c r="G302" s="58"/>
      <c r="H302" s="58"/>
      <c r="I302" s="58"/>
      <c r="J302" s="58"/>
      <c r="K302" s="58"/>
      <c r="L302" s="59"/>
      <c r="M302" s="1"/>
      <c r="N302" s="1"/>
      <c r="O302" s="1"/>
    </row>
    <row r="303" spans="1:15" ht="12.75" customHeight="1">
      <c r="A303" s="1"/>
      <c r="B303" s="1"/>
      <c r="C303" s="58"/>
      <c r="D303" s="58"/>
      <c r="E303" s="58"/>
      <c r="F303" s="58"/>
      <c r="G303" s="58"/>
      <c r="H303" s="58"/>
      <c r="I303" s="58"/>
      <c r="J303" s="58"/>
      <c r="K303" s="58"/>
      <c r="L303" s="59"/>
      <c r="M303" s="1"/>
      <c r="N303" s="1"/>
      <c r="O303" s="1"/>
    </row>
    <row r="304" spans="1:15" ht="12.75" customHeight="1">
      <c r="A304" s="1"/>
      <c r="B304" s="1"/>
      <c r="C304" s="58"/>
      <c r="D304" s="58"/>
      <c r="E304" s="58"/>
      <c r="F304" s="58"/>
      <c r="G304" s="58"/>
      <c r="H304" s="58"/>
      <c r="I304" s="58"/>
      <c r="J304" s="58"/>
      <c r="K304" s="58"/>
      <c r="L304" s="59"/>
      <c r="M304" s="1"/>
      <c r="N304" s="1"/>
      <c r="O304" s="1"/>
    </row>
    <row r="305" spans="1:15" ht="12.75" customHeight="1">
      <c r="A305" s="1"/>
      <c r="B305" s="1"/>
      <c r="C305" s="58"/>
      <c r="D305" s="58"/>
      <c r="E305" s="58"/>
      <c r="F305" s="58"/>
      <c r="G305" s="58"/>
      <c r="H305" s="58"/>
      <c r="I305" s="58"/>
      <c r="J305" s="58"/>
      <c r="K305" s="58"/>
      <c r="L305" s="59"/>
      <c r="M305" s="1"/>
      <c r="N305" s="1"/>
      <c r="O305" s="1"/>
    </row>
    <row r="306" spans="1:15" ht="12.75" customHeight="1">
      <c r="A306" s="1"/>
      <c r="B306" s="1"/>
      <c r="C306" s="58"/>
      <c r="D306" s="58"/>
      <c r="E306" s="58"/>
      <c r="F306" s="58"/>
      <c r="G306" s="58"/>
      <c r="H306" s="58"/>
      <c r="I306" s="58"/>
      <c r="J306" s="58"/>
      <c r="K306" s="58"/>
      <c r="L306" s="59"/>
      <c r="M306" s="1"/>
      <c r="N306" s="1"/>
      <c r="O306" s="1"/>
    </row>
    <row r="307" spans="1:15" ht="12.75" customHeight="1">
      <c r="A307" s="1"/>
      <c r="B307" s="1"/>
      <c r="C307" s="58"/>
      <c r="D307" s="58"/>
      <c r="E307" s="58"/>
      <c r="F307" s="58"/>
      <c r="G307" s="58"/>
      <c r="H307" s="58"/>
      <c r="I307" s="58"/>
      <c r="J307" s="58"/>
      <c r="K307" s="58"/>
      <c r="L307" s="59"/>
      <c r="M307" s="1"/>
      <c r="N307" s="1"/>
      <c r="O307" s="1"/>
    </row>
    <row r="308" spans="1:15" ht="12.75" customHeight="1">
      <c r="A308" s="1"/>
      <c r="B308" s="1"/>
      <c r="C308" s="58"/>
      <c r="D308" s="58"/>
      <c r="E308" s="58"/>
      <c r="F308" s="58"/>
      <c r="G308" s="58"/>
      <c r="H308" s="58"/>
      <c r="I308" s="58"/>
      <c r="J308" s="58"/>
      <c r="K308" s="58"/>
      <c r="L308" s="59"/>
      <c r="M308" s="1"/>
      <c r="N308" s="1"/>
      <c r="O308" s="1"/>
    </row>
    <row r="309" spans="1:15" ht="12.75" customHeight="1">
      <c r="A309" s="1"/>
      <c r="B309" s="1"/>
      <c r="C309" s="58"/>
      <c r="D309" s="58"/>
      <c r="E309" s="58"/>
      <c r="F309" s="58"/>
      <c r="G309" s="58"/>
      <c r="H309" s="58"/>
      <c r="I309" s="58"/>
      <c r="J309" s="58"/>
      <c r="K309" s="58"/>
      <c r="L309" s="59"/>
      <c r="M309" s="1"/>
      <c r="N309" s="1"/>
      <c r="O309" s="1"/>
    </row>
    <row r="310" spans="1:15" ht="12.75" customHeight="1">
      <c r="A310" s="1"/>
      <c r="B310" s="1"/>
      <c r="C310" s="58"/>
      <c r="D310" s="58"/>
      <c r="E310" s="58"/>
      <c r="F310" s="58"/>
      <c r="G310" s="58"/>
      <c r="H310" s="58"/>
      <c r="I310" s="58"/>
      <c r="J310" s="58"/>
      <c r="K310" s="58"/>
      <c r="L310" s="59"/>
      <c r="M310" s="1"/>
      <c r="N310" s="1"/>
      <c r="O310" s="1"/>
    </row>
    <row r="311" spans="1:15" ht="12.75" customHeight="1">
      <c r="A311" s="1"/>
      <c r="B311" s="1"/>
      <c r="C311" s="58"/>
      <c r="D311" s="58"/>
      <c r="E311" s="58"/>
      <c r="F311" s="58"/>
      <c r="G311" s="58"/>
      <c r="H311" s="58"/>
      <c r="I311" s="58"/>
      <c r="J311" s="58"/>
      <c r="K311" s="58"/>
      <c r="L311" s="59"/>
      <c r="M311" s="1"/>
      <c r="N311" s="1"/>
      <c r="O311" s="1"/>
    </row>
    <row r="312" spans="1:15" ht="12.75" customHeight="1">
      <c r="A312" s="1"/>
      <c r="B312" s="1"/>
      <c r="C312" s="58"/>
      <c r="D312" s="58"/>
      <c r="E312" s="58"/>
      <c r="F312" s="58"/>
      <c r="G312" s="58"/>
      <c r="H312" s="58"/>
      <c r="I312" s="58"/>
      <c r="J312" s="58"/>
      <c r="K312" s="58"/>
      <c r="L312" s="59"/>
      <c r="M312" s="1"/>
      <c r="N312" s="1"/>
      <c r="O312" s="1"/>
    </row>
    <row r="313" spans="1:15" ht="12.75" customHeight="1">
      <c r="A313" s="1"/>
      <c r="B313" s="1"/>
      <c r="C313" s="58"/>
      <c r="D313" s="58"/>
      <c r="E313" s="58"/>
      <c r="F313" s="58"/>
      <c r="G313" s="58"/>
      <c r="H313" s="58"/>
      <c r="I313" s="58"/>
      <c r="J313" s="58"/>
      <c r="K313" s="58"/>
      <c r="L313" s="59"/>
      <c r="M313" s="1"/>
      <c r="N313" s="1"/>
      <c r="O313" s="1"/>
    </row>
    <row r="314" spans="1:15" ht="12.75" customHeight="1">
      <c r="A314" s="1"/>
      <c r="B314" s="1"/>
      <c r="C314" s="58"/>
      <c r="D314" s="58"/>
      <c r="E314" s="58"/>
      <c r="F314" s="58"/>
      <c r="G314" s="58"/>
      <c r="H314" s="58"/>
      <c r="I314" s="58"/>
      <c r="J314" s="58"/>
      <c r="K314" s="58"/>
      <c r="L314" s="59"/>
      <c r="M314" s="1"/>
      <c r="N314" s="1"/>
      <c r="O314" s="1"/>
    </row>
    <row r="315" spans="1:15" ht="12.75" customHeight="1">
      <c r="A315" s="1"/>
      <c r="B315" s="1"/>
      <c r="C315" s="58"/>
      <c r="D315" s="58"/>
      <c r="E315" s="58"/>
      <c r="F315" s="58"/>
      <c r="G315" s="58"/>
      <c r="H315" s="58"/>
      <c r="I315" s="58"/>
      <c r="J315" s="58"/>
      <c r="K315" s="58"/>
      <c r="L315" s="59"/>
      <c r="M315" s="1"/>
      <c r="N315" s="1"/>
      <c r="O315" s="1"/>
    </row>
    <row r="316" spans="1:15" ht="12.75" customHeight="1">
      <c r="A316" s="1"/>
      <c r="B316" s="1"/>
      <c r="C316" s="58"/>
      <c r="D316" s="58"/>
      <c r="E316" s="58"/>
      <c r="F316" s="58"/>
      <c r="G316" s="58"/>
      <c r="H316" s="58"/>
      <c r="I316" s="58"/>
      <c r="J316" s="58"/>
      <c r="K316" s="58"/>
      <c r="L316" s="59"/>
      <c r="M316" s="1"/>
      <c r="N316" s="1"/>
      <c r="O316" s="1"/>
    </row>
    <row r="317" spans="1:15" ht="12.75" customHeight="1">
      <c r="A317" s="1"/>
      <c r="B317" s="1"/>
      <c r="C317" s="58"/>
      <c r="D317" s="58"/>
      <c r="E317" s="58"/>
      <c r="F317" s="58"/>
      <c r="G317" s="58"/>
      <c r="H317" s="58"/>
      <c r="I317" s="58"/>
      <c r="J317" s="58"/>
      <c r="K317" s="58"/>
      <c r="L317" s="59"/>
      <c r="M317" s="1"/>
      <c r="N317" s="1"/>
      <c r="O317" s="1"/>
    </row>
    <row r="318" spans="1:15" ht="12.75" customHeight="1">
      <c r="A318" s="1"/>
      <c r="B318" s="1"/>
      <c r="C318" s="58"/>
      <c r="D318" s="58"/>
      <c r="E318" s="58"/>
      <c r="F318" s="58"/>
      <c r="G318" s="58"/>
      <c r="H318" s="58"/>
      <c r="I318" s="58"/>
      <c r="J318" s="58"/>
      <c r="K318" s="58"/>
      <c r="L318" s="59"/>
      <c r="M318" s="1"/>
      <c r="N318" s="1"/>
      <c r="O318" s="1"/>
    </row>
    <row r="319" spans="1:15" ht="12.75" customHeight="1">
      <c r="A319" s="1"/>
      <c r="B319" s="1"/>
      <c r="C319" s="58"/>
      <c r="D319" s="58"/>
      <c r="E319" s="58"/>
      <c r="F319" s="58"/>
      <c r="G319" s="58"/>
      <c r="H319" s="58"/>
      <c r="I319" s="58"/>
      <c r="J319" s="58"/>
      <c r="K319" s="58"/>
      <c r="L319" s="59"/>
      <c r="M319" s="1"/>
      <c r="N319" s="1"/>
      <c r="O319" s="1"/>
    </row>
    <row r="320" spans="1:15" ht="12.75" customHeight="1">
      <c r="A320" s="1"/>
      <c r="B320" s="1"/>
      <c r="C320" s="58"/>
      <c r="D320" s="58"/>
      <c r="E320" s="58"/>
      <c r="F320" s="58"/>
      <c r="G320" s="58"/>
      <c r="H320" s="58"/>
      <c r="I320" s="58"/>
      <c r="J320" s="58"/>
      <c r="K320" s="58"/>
      <c r="L320" s="59"/>
      <c r="M320" s="1"/>
      <c r="N320" s="1"/>
      <c r="O320" s="1"/>
    </row>
    <row r="321" spans="1:15" ht="12.75" customHeight="1">
      <c r="A321" s="1"/>
      <c r="B321" s="1"/>
      <c r="C321" s="58"/>
      <c r="D321" s="58"/>
      <c r="E321" s="58"/>
      <c r="F321" s="58"/>
      <c r="G321" s="58"/>
      <c r="H321" s="58"/>
      <c r="I321" s="58"/>
      <c r="J321" s="58"/>
      <c r="K321" s="58"/>
      <c r="L321" s="59"/>
      <c r="M321" s="1"/>
      <c r="N321" s="1"/>
      <c r="O321" s="1"/>
    </row>
    <row r="322" spans="1:15" ht="12.75" customHeight="1">
      <c r="A322" s="1"/>
      <c r="B322" s="1"/>
      <c r="C322" s="58"/>
      <c r="D322" s="58"/>
      <c r="E322" s="58"/>
      <c r="F322" s="58"/>
      <c r="G322" s="58"/>
      <c r="H322" s="58"/>
      <c r="I322" s="58"/>
      <c r="J322" s="58"/>
      <c r="K322" s="58"/>
      <c r="L322" s="59"/>
      <c r="M322" s="1"/>
      <c r="N322" s="1"/>
      <c r="O322" s="1"/>
    </row>
    <row r="323" spans="1:15" ht="12.75" customHeight="1">
      <c r="A323" s="1"/>
      <c r="B323" s="1"/>
      <c r="C323" s="58"/>
      <c r="D323" s="58"/>
      <c r="E323" s="58"/>
      <c r="F323" s="58"/>
      <c r="G323" s="58"/>
      <c r="H323" s="58"/>
      <c r="I323" s="58"/>
      <c r="J323" s="58"/>
      <c r="K323" s="58"/>
      <c r="L323" s="59"/>
      <c r="M323" s="1"/>
      <c r="N323" s="1"/>
      <c r="O323" s="1"/>
    </row>
    <row r="324" spans="1:15" ht="12.75" customHeight="1">
      <c r="A324" s="1"/>
      <c r="B324" s="1"/>
      <c r="C324" s="58"/>
      <c r="D324" s="58"/>
      <c r="E324" s="58"/>
      <c r="F324" s="58"/>
      <c r="G324" s="58"/>
      <c r="H324" s="58"/>
      <c r="I324" s="58"/>
      <c r="J324" s="58"/>
      <c r="K324" s="58"/>
      <c r="L324" s="59"/>
      <c r="M324" s="1"/>
      <c r="N324" s="1"/>
      <c r="O324" s="1"/>
    </row>
    <row r="325" spans="1:15" ht="12.75" customHeight="1">
      <c r="A325" s="1"/>
      <c r="B325" s="1"/>
      <c r="C325" s="58"/>
      <c r="D325" s="58"/>
      <c r="E325" s="58"/>
      <c r="F325" s="58"/>
      <c r="G325" s="58"/>
      <c r="H325" s="58"/>
      <c r="I325" s="58"/>
      <c r="J325" s="58"/>
      <c r="K325" s="58"/>
      <c r="L325" s="59"/>
      <c r="M325" s="1"/>
      <c r="N325" s="1"/>
      <c r="O325" s="1"/>
    </row>
    <row r="326" spans="1:15" ht="12.75" customHeight="1">
      <c r="A326" s="1"/>
      <c r="B326" s="1"/>
      <c r="C326" s="58"/>
      <c r="D326" s="58"/>
      <c r="E326" s="58"/>
      <c r="F326" s="58"/>
      <c r="G326" s="58"/>
      <c r="H326" s="58"/>
      <c r="I326" s="58"/>
      <c r="J326" s="58"/>
      <c r="K326" s="58"/>
      <c r="L326" s="59"/>
      <c r="M326" s="1"/>
      <c r="N326" s="1"/>
      <c r="O326" s="1"/>
    </row>
    <row r="327" spans="1:15" ht="12.75" customHeight="1">
      <c r="A327" s="1"/>
      <c r="B327" s="1"/>
      <c r="C327" s="58"/>
      <c r="D327" s="58"/>
      <c r="E327" s="58"/>
      <c r="F327" s="58"/>
      <c r="G327" s="58"/>
      <c r="H327" s="58"/>
      <c r="I327" s="58"/>
      <c r="J327" s="58"/>
      <c r="K327" s="58"/>
      <c r="L327" s="59"/>
      <c r="M327" s="1"/>
      <c r="N327" s="1"/>
      <c r="O327" s="1"/>
    </row>
    <row r="328" spans="1:15" ht="12.75" customHeight="1">
      <c r="A328" s="1"/>
      <c r="B328" s="1"/>
      <c r="C328" s="58"/>
      <c r="D328" s="58"/>
      <c r="E328" s="58"/>
      <c r="F328" s="58"/>
      <c r="G328" s="58"/>
      <c r="H328" s="58"/>
      <c r="I328" s="58"/>
      <c r="J328" s="58"/>
      <c r="K328" s="58"/>
      <c r="L328" s="59"/>
      <c r="M328" s="1"/>
      <c r="N328" s="1"/>
      <c r="O328" s="1"/>
    </row>
    <row r="329" spans="1:15" ht="12.75" customHeight="1">
      <c r="A329" s="1"/>
      <c r="B329" s="1"/>
      <c r="C329" s="58"/>
      <c r="D329" s="58"/>
      <c r="E329" s="58"/>
      <c r="F329" s="58"/>
      <c r="G329" s="58"/>
      <c r="H329" s="58"/>
      <c r="I329" s="58"/>
      <c r="J329" s="58"/>
      <c r="K329" s="58"/>
      <c r="L329" s="59"/>
      <c r="M329" s="1"/>
      <c r="N329" s="1"/>
      <c r="O329" s="1"/>
    </row>
    <row r="330" spans="1:15" ht="12.75" customHeight="1">
      <c r="A330" s="1"/>
      <c r="B330" s="1"/>
      <c r="C330" s="58"/>
      <c r="D330" s="58"/>
      <c r="E330" s="58"/>
      <c r="F330" s="58"/>
      <c r="G330" s="58"/>
      <c r="H330" s="58"/>
      <c r="I330" s="58"/>
      <c r="J330" s="58"/>
      <c r="K330" s="58"/>
      <c r="L330" s="59"/>
      <c r="M330" s="1"/>
      <c r="N330" s="1"/>
      <c r="O330" s="1"/>
    </row>
    <row r="331" spans="1:15" ht="12.75" customHeight="1">
      <c r="A331" s="1"/>
      <c r="B331" s="1"/>
      <c r="C331" s="58"/>
      <c r="D331" s="58"/>
      <c r="E331" s="58"/>
      <c r="F331" s="58"/>
      <c r="G331" s="58"/>
      <c r="H331" s="58"/>
      <c r="I331" s="58"/>
      <c r="J331" s="58"/>
      <c r="K331" s="58"/>
      <c r="L331" s="59"/>
      <c r="M331" s="1"/>
      <c r="N331" s="1"/>
      <c r="O331" s="1"/>
    </row>
    <row r="332" spans="1:15" ht="12.75" customHeight="1">
      <c r="A332" s="1"/>
      <c r="B332" s="1"/>
      <c r="C332" s="58"/>
      <c r="D332" s="58"/>
      <c r="E332" s="58"/>
      <c r="F332" s="58"/>
      <c r="G332" s="58"/>
      <c r="H332" s="58"/>
      <c r="I332" s="58"/>
      <c r="J332" s="58"/>
      <c r="K332" s="58"/>
      <c r="L332" s="59"/>
      <c r="M332" s="1"/>
      <c r="N332" s="1"/>
      <c r="O332" s="1"/>
    </row>
    <row r="333" spans="1:15" ht="12.75" customHeight="1">
      <c r="A333" s="1"/>
      <c r="B333" s="1"/>
      <c r="C333" s="58"/>
      <c r="D333" s="58"/>
      <c r="E333" s="58"/>
      <c r="F333" s="58"/>
      <c r="G333" s="58"/>
      <c r="H333" s="58"/>
      <c r="I333" s="58"/>
      <c r="J333" s="58"/>
      <c r="K333" s="58"/>
      <c r="L333" s="59"/>
      <c r="M333" s="1"/>
      <c r="N333" s="1"/>
      <c r="O333" s="1"/>
    </row>
    <row r="334" spans="1:15" ht="12.75" customHeight="1">
      <c r="A334" s="1"/>
      <c r="B334" s="1"/>
      <c r="C334" s="58"/>
      <c r="D334" s="58"/>
      <c r="E334" s="58"/>
      <c r="F334" s="58"/>
      <c r="G334" s="58"/>
      <c r="H334" s="58"/>
      <c r="I334" s="58"/>
      <c r="J334" s="58"/>
      <c r="K334" s="58"/>
      <c r="L334" s="59"/>
      <c r="M334" s="1"/>
      <c r="N334" s="1"/>
      <c r="O334" s="1"/>
    </row>
    <row r="335" spans="1:15" ht="12.75" customHeight="1">
      <c r="A335" s="1"/>
      <c r="B335" s="1"/>
      <c r="C335" s="64"/>
      <c r="D335" s="64"/>
      <c r="E335" s="58"/>
      <c r="F335" s="58"/>
      <c r="G335" s="58"/>
      <c r="H335" s="64"/>
      <c r="I335" s="64"/>
      <c r="J335" s="64"/>
      <c r="K335" s="64"/>
      <c r="L335" s="59"/>
      <c r="M335" s="1"/>
      <c r="N335" s="1"/>
      <c r="O335" s="1"/>
    </row>
    <row r="336" spans="1:15" ht="12.75" customHeight="1">
      <c r="A336" s="1"/>
      <c r="B336" s="1"/>
      <c r="C336" s="58"/>
      <c r="D336" s="58"/>
      <c r="E336" s="58"/>
      <c r="F336" s="58"/>
      <c r="G336" s="58"/>
      <c r="H336" s="58"/>
      <c r="I336" s="58"/>
      <c r="J336" s="58"/>
      <c r="K336" s="58"/>
      <c r="L336" s="59"/>
      <c r="M336" s="1"/>
      <c r="N336" s="1"/>
      <c r="O336" s="1"/>
    </row>
    <row r="337" spans="1:15" ht="12.75" customHeight="1">
      <c r="A337" s="1"/>
      <c r="B337" s="1"/>
      <c r="C337" s="58"/>
      <c r="D337" s="58"/>
      <c r="E337" s="58"/>
      <c r="F337" s="58"/>
      <c r="G337" s="58"/>
      <c r="H337" s="58"/>
      <c r="I337" s="58"/>
      <c r="J337" s="58"/>
      <c r="K337" s="58"/>
      <c r="L337" s="59"/>
      <c r="M337" s="1"/>
      <c r="N337" s="1"/>
      <c r="O337" s="1"/>
    </row>
    <row r="338" spans="1:15" ht="12.75" customHeight="1">
      <c r="A338" s="1"/>
      <c r="B338" s="1"/>
      <c r="C338" s="58"/>
      <c r="D338" s="58"/>
      <c r="E338" s="58"/>
      <c r="F338" s="58"/>
      <c r="G338" s="58"/>
      <c r="H338" s="58"/>
      <c r="I338" s="58"/>
      <c r="J338" s="58"/>
      <c r="K338" s="58"/>
      <c r="L338" s="59"/>
      <c r="M338" s="1"/>
      <c r="N338" s="1"/>
      <c r="O338" s="1"/>
    </row>
    <row r="339" spans="1:15" ht="12.75" customHeight="1">
      <c r="A339" s="1"/>
      <c r="B339" s="1"/>
      <c r="C339" s="58"/>
      <c r="D339" s="58"/>
      <c r="E339" s="58"/>
      <c r="F339" s="58"/>
      <c r="G339" s="58"/>
      <c r="H339" s="58"/>
      <c r="I339" s="58"/>
      <c r="J339" s="58"/>
      <c r="K339" s="58"/>
      <c r="L339" s="59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8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8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8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8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8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8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8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8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8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8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8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8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8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8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8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8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8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8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8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8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8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8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8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8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8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8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8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8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8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8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8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8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8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8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8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8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8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8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8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8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8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8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8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8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8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8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8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8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8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8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8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8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8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8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8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8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8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8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8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8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8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8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8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8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8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8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8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8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8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8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8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8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8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8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8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8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8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8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8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8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8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8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8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8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8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8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8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8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8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8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8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8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8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8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8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8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8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8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8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8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8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8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8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8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8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8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48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48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48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48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48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48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48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48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48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48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48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48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48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48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48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48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48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48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48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48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48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48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48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48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48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48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48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48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48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48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48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48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48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48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48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48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48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48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48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48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48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48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48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48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48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48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48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48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48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48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48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48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48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48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48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0"/>
  <sheetViews>
    <sheetView zoomScale="85" zoomScaleNormal="85" workbookViewId="0">
      <pane ySplit="10" topLeftCell="A11" activePane="bottomLeft" state="frozen"/>
      <selection pane="bottomLeft" activeCell="B12" sqref="B12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57"/>
      <c r="B1" s="458"/>
      <c r="C1" s="68"/>
      <c r="D1" s="68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2.75" customHeight="1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</row>
    <row r="4" spans="1:15" ht="12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330" t="s">
        <v>286</v>
      </c>
      <c r="M5" s="1"/>
      <c r="N5" s="1"/>
      <c r="O5" s="1"/>
    </row>
    <row r="6" spans="1:15" ht="12.75" customHeight="1">
      <c r="A6" s="69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44697</v>
      </c>
      <c r="L6" s="1"/>
      <c r="M6" s="1"/>
      <c r="N6" s="1"/>
      <c r="O6" s="1"/>
    </row>
    <row r="7" spans="1:15" ht="12.75" customHeight="1">
      <c r="B7" s="1"/>
      <c r="C7" s="1" t="s">
        <v>287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6"/>
      <c r="B8" s="5"/>
      <c r="C8" s="5"/>
      <c r="D8" s="5"/>
      <c r="E8" s="5"/>
      <c r="F8" s="5"/>
      <c r="G8" s="70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50" t="s">
        <v>16</v>
      </c>
      <c r="B9" s="452" t="s">
        <v>18</v>
      </c>
      <c r="C9" s="456" t="s">
        <v>20</v>
      </c>
      <c r="D9" s="456" t="s">
        <v>21</v>
      </c>
      <c r="E9" s="447" t="s">
        <v>22</v>
      </c>
      <c r="F9" s="448"/>
      <c r="G9" s="449"/>
      <c r="H9" s="447" t="s">
        <v>23</v>
      </c>
      <c r="I9" s="448"/>
      <c r="J9" s="449"/>
      <c r="K9" s="23"/>
      <c r="L9" s="24"/>
      <c r="M9" s="50"/>
      <c r="N9" s="1"/>
      <c r="O9" s="1"/>
    </row>
    <row r="10" spans="1:15" ht="42.75" customHeight="1">
      <c r="A10" s="454"/>
      <c r="B10" s="455"/>
      <c r="C10" s="455"/>
      <c r="D10" s="455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6" t="s">
        <v>32</v>
      </c>
      <c r="M10" s="52" t="s">
        <v>230</v>
      </c>
      <c r="N10" s="1"/>
      <c r="O10" s="1"/>
    </row>
    <row r="11" spans="1:15" ht="12" customHeight="1">
      <c r="A11" s="30">
        <v>1</v>
      </c>
      <c r="B11" s="325" t="s">
        <v>288</v>
      </c>
      <c r="C11" s="316">
        <v>17988.849999999999</v>
      </c>
      <c r="D11" s="317">
        <v>18117.183333333334</v>
      </c>
      <c r="E11" s="317">
        <v>17734.366666666669</v>
      </c>
      <c r="F11" s="317">
        <v>17479.883333333335</v>
      </c>
      <c r="G11" s="317">
        <v>17097.066666666669</v>
      </c>
      <c r="H11" s="317">
        <v>18371.666666666668</v>
      </c>
      <c r="I11" s="317">
        <v>18754.483333333334</v>
      </c>
      <c r="J11" s="317">
        <v>19008.966666666667</v>
      </c>
      <c r="K11" s="316">
        <v>18500</v>
      </c>
      <c r="L11" s="316">
        <v>17862.7</v>
      </c>
      <c r="M11" s="316">
        <v>2.2540000000000001E-2</v>
      </c>
      <c r="N11" s="1"/>
      <c r="O11" s="1"/>
    </row>
    <row r="12" spans="1:15" ht="12" customHeight="1">
      <c r="A12" s="30">
        <v>2</v>
      </c>
      <c r="B12" s="326" t="s">
        <v>293</v>
      </c>
      <c r="C12" s="316">
        <v>424.5</v>
      </c>
      <c r="D12" s="317">
        <v>423.58333333333331</v>
      </c>
      <c r="E12" s="317">
        <v>418.16666666666663</v>
      </c>
      <c r="F12" s="317">
        <v>411.83333333333331</v>
      </c>
      <c r="G12" s="317">
        <v>406.41666666666663</v>
      </c>
      <c r="H12" s="317">
        <v>429.91666666666663</v>
      </c>
      <c r="I12" s="317">
        <v>435.33333333333326</v>
      </c>
      <c r="J12" s="317">
        <v>441.66666666666663</v>
      </c>
      <c r="K12" s="316">
        <v>429</v>
      </c>
      <c r="L12" s="316">
        <v>417.25</v>
      </c>
      <c r="M12" s="316">
        <v>0.71755999999999998</v>
      </c>
      <c r="N12" s="1"/>
      <c r="O12" s="1"/>
    </row>
    <row r="13" spans="1:15" ht="12" customHeight="1">
      <c r="A13" s="30">
        <v>3</v>
      </c>
      <c r="B13" s="326" t="s">
        <v>39</v>
      </c>
      <c r="C13" s="316">
        <v>751.95</v>
      </c>
      <c r="D13" s="317">
        <v>756.11666666666667</v>
      </c>
      <c r="E13" s="317">
        <v>740.83333333333337</v>
      </c>
      <c r="F13" s="317">
        <v>729.7166666666667</v>
      </c>
      <c r="G13" s="317">
        <v>714.43333333333339</v>
      </c>
      <c r="H13" s="317">
        <v>767.23333333333335</v>
      </c>
      <c r="I13" s="317">
        <v>782.51666666666665</v>
      </c>
      <c r="J13" s="317">
        <v>793.63333333333333</v>
      </c>
      <c r="K13" s="316">
        <v>771.4</v>
      </c>
      <c r="L13" s="316">
        <v>745</v>
      </c>
      <c r="M13" s="316">
        <v>8.0479199999999995</v>
      </c>
      <c r="N13" s="1"/>
      <c r="O13" s="1"/>
    </row>
    <row r="14" spans="1:15" ht="12" customHeight="1">
      <c r="A14" s="30">
        <v>4</v>
      </c>
      <c r="B14" s="326" t="s">
        <v>294</v>
      </c>
      <c r="C14" s="316">
        <v>2075.85</v>
      </c>
      <c r="D14" s="317">
        <v>2100.8166666666671</v>
      </c>
      <c r="E14" s="317">
        <v>2001.6333333333341</v>
      </c>
      <c r="F14" s="317">
        <v>1927.416666666667</v>
      </c>
      <c r="G14" s="317">
        <v>1828.233333333334</v>
      </c>
      <c r="H14" s="317">
        <v>2175.0333333333342</v>
      </c>
      <c r="I14" s="317">
        <v>2274.2166666666676</v>
      </c>
      <c r="J14" s="317">
        <v>2348.4333333333343</v>
      </c>
      <c r="K14" s="316">
        <v>2200</v>
      </c>
      <c r="L14" s="316">
        <v>2026.6</v>
      </c>
      <c r="M14" s="316">
        <v>1.1351599999999999</v>
      </c>
      <c r="N14" s="1"/>
      <c r="O14" s="1"/>
    </row>
    <row r="15" spans="1:15" ht="12" customHeight="1">
      <c r="A15" s="30">
        <v>5</v>
      </c>
      <c r="B15" s="326" t="s">
        <v>289</v>
      </c>
      <c r="C15" s="316">
        <v>2290.6</v>
      </c>
      <c r="D15" s="317">
        <v>2281.1166666666663</v>
      </c>
      <c r="E15" s="317">
        <v>2254.6833333333325</v>
      </c>
      <c r="F15" s="317">
        <v>2218.766666666666</v>
      </c>
      <c r="G15" s="317">
        <v>2192.3333333333321</v>
      </c>
      <c r="H15" s="317">
        <v>2317.0333333333328</v>
      </c>
      <c r="I15" s="317">
        <v>2343.4666666666662</v>
      </c>
      <c r="J15" s="317">
        <v>2379.3833333333332</v>
      </c>
      <c r="K15" s="316">
        <v>2307.5500000000002</v>
      </c>
      <c r="L15" s="316">
        <v>2245.1999999999998</v>
      </c>
      <c r="M15" s="316">
        <v>2.3453599999999999</v>
      </c>
      <c r="N15" s="1"/>
      <c r="O15" s="1"/>
    </row>
    <row r="16" spans="1:15" ht="12" customHeight="1">
      <c r="A16" s="30">
        <v>6</v>
      </c>
      <c r="B16" s="326" t="s">
        <v>238</v>
      </c>
      <c r="C16" s="316">
        <v>16544.650000000001</v>
      </c>
      <c r="D16" s="317">
        <v>16632.883333333335</v>
      </c>
      <c r="E16" s="317">
        <v>16322.76666666667</v>
      </c>
      <c r="F16" s="317">
        <v>16100.883333333335</v>
      </c>
      <c r="G16" s="317">
        <v>15790.76666666667</v>
      </c>
      <c r="H16" s="317">
        <v>16854.76666666667</v>
      </c>
      <c r="I16" s="317">
        <v>17164.883333333331</v>
      </c>
      <c r="J16" s="317">
        <v>17386.76666666667</v>
      </c>
      <c r="K16" s="316">
        <v>16943</v>
      </c>
      <c r="L16" s="316">
        <v>16411</v>
      </c>
      <c r="M16" s="316">
        <v>0.10015</v>
      </c>
      <c r="N16" s="1"/>
      <c r="O16" s="1"/>
    </row>
    <row r="17" spans="1:15" ht="12" customHeight="1">
      <c r="A17" s="30">
        <v>7</v>
      </c>
      <c r="B17" s="326" t="s">
        <v>242</v>
      </c>
      <c r="C17" s="316">
        <v>100.05</v>
      </c>
      <c r="D17" s="317">
        <v>101.53333333333335</v>
      </c>
      <c r="E17" s="317">
        <v>98.116666666666688</v>
      </c>
      <c r="F17" s="317">
        <v>96.183333333333337</v>
      </c>
      <c r="G17" s="317">
        <v>92.76666666666668</v>
      </c>
      <c r="H17" s="317">
        <v>103.4666666666667</v>
      </c>
      <c r="I17" s="317">
        <v>106.88333333333335</v>
      </c>
      <c r="J17" s="317">
        <v>108.81666666666671</v>
      </c>
      <c r="K17" s="316">
        <v>104.95</v>
      </c>
      <c r="L17" s="316">
        <v>99.6</v>
      </c>
      <c r="M17" s="316">
        <v>65.188180000000003</v>
      </c>
      <c r="N17" s="1"/>
      <c r="O17" s="1"/>
    </row>
    <row r="18" spans="1:15" ht="12" customHeight="1">
      <c r="A18" s="30">
        <v>8</v>
      </c>
      <c r="B18" s="326" t="s">
        <v>41</v>
      </c>
      <c r="C18" s="316">
        <v>264.2</v>
      </c>
      <c r="D18" s="317">
        <v>262.2</v>
      </c>
      <c r="E18" s="317">
        <v>256.39999999999998</v>
      </c>
      <c r="F18" s="317">
        <v>248.6</v>
      </c>
      <c r="G18" s="317">
        <v>242.79999999999998</v>
      </c>
      <c r="H18" s="317">
        <v>270</v>
      </c>
      <c r="I18" s="317">
        <v>275.80000000000007</v>
      </c>
      <c r="J18" s="317">
        <v>283.59999999999997</v>
      </c>
      <c r="K18" s="316">
        <v>268</v>
      </c>
      <c r="L18" s="316">
        <v>254.4</v>
      </c>
      <c r="M18" s="316">
        <v>19.805810000000001</v>
      </c>
      <c r="N18" s="1"/>
      <c r="O18" s="1"/>
    </row>
    <row r="19" spans="1:15" ht="12" customHeight="1">
      <c r="A19" s="30">
        <v>9</v>
      </c>
      <c r="B19" s="326" t="s">
        <v>43</v>
      </c>
      <c r="C19" s="316">
        <v>2113.3000000000002</v>
      </c>
      <c r="D19" s="317">
        <v>2136.35</v>
      </c>
      <c r="E19" s="317">
        <v>2076</v>
      </c>
      <c r="F19" s="317">
        <v>2038.7000000000003</v>
      </c>
      <c r="G19" s="317">
        <v>1978.3500000000004</v>
      </c>
      <c r="H19" s="317">
        <v>2173.6499999999996</v>
      </c>
      <c r="I19" s="317">
        <v>2233.9999999999991</v>
      </c>
      <c r="J19" s="317">
        <v>2271.2999999999993</v>
      </c>
      <c r="K19" s="316">
        <v>2196.6999999999998</v>
      </c>
      <c r="L19" s="316">
        <v>2099.0500000000002</v>
      </c>
      <c r="M19" s="316">
        <v>4.3175100000000004</v>
      </c>
      <c r="N19" s="1"/>
      <c r="O19" s="1"/>
    </row>
    <row r="20" spans="1:15" ht="12" customHeight="1">
      <c r="A20" s="30">
        <v>10</v>
      </c>
      <c r="B20" s="326" t="s">
        <v>45</v>
      </c>
      <c r="C20" s="316">
        <v>2054.15</v>
      </c>
      <c r="D20" s="317">
        <v>2074.8166666666666</v>
      </c>
      <c r="E20" s="317">
        <v>2014.6333333333332</v>
      </c>
      <c r="F20" s="317">
        <v>1975.1166666666666</v>
      </c>
      <c r="G20" s="317">
        <v>1914.9333333333332</v>
      </c>
      <c r="H20" s="317">
        <v>2114.333333333333</v>
      </c>
      <c r="I20" s="317">
        <v>2174.5166666666664</v>
      </c>
      <c r="J20" s="317">
        <v>2214.0333333333333</v>
      </c>
      <c r="K20" s="316">
        <v>2135</v>
      </c>
      <c r="L20" s="316">
        <v>2035.3</v>
      </c>
      <c r="M20" s="316">
        <v>15.47617</v>
      </c>
      <c r="N20" s="1"/>
      <c r="O20" s="1"/>
    </row>
    <row r="21" spans="1:15" ht="12" customHeight="1">
      <c r="A21" s="30">
        <v>11</v>
      </c>
      <c r="B21" s="326" t="s">
        <v>239</v>
      </c>
      <c r="C21" s="316">
        <v>2171.5500000000002</v>
      </c>
      <c r="D21" s="317">
        <v>2274.0333333333333</v>
      </c>
      <c r="E21" s="317">
        <v>2003.0666666666666</v>
      </c>
      <c r="F21" s="317">
        <v>1834.5833333333335</v>
      </c>
      <c r="G21" s="317">
        <v>1563.6166666666668</v>
      </c>
      <c r="H21" s="317">
        <v>2442.5166666666664</v>
      </c>
      <c r="I21" s="317">
        <v>2713.4833333333327</v>
      </c>
      <c r="J21" s="317">
        <v>2881.9666666666662</v>
      </c>
      <c r="K21" s="316">
        <v>2545</v>
      </c>
      <c r="L21" s="316">
        <v>2105.5500000000002</v>
      </c>
      <c r="M21" s="316">
        <v>17.22448</v>
      </c>
      <c r="N21" s="1"/>
      <c r="O21" s="1"/>
    </row>
    <row r="22" spans="1:15" ht="12" customHeight="1">
      <c r="A22" s="30">
        <v>12</v>
      </c>
      <c r="B22" s="326" t="s">
        <v>46</v>
      </c>
      <c r="C22" s="316">
        <v>705.9</v>
      </c>
      <c r="D22" s="317">
        <v>714.5333333333333</v>
      </c>
      <c r="E22" s="317">
        <v>693.16666666666663</v>
      </c>
      <c r="F22" s="317">
        <v>680.43333333333328</v>
      </c>
      <c r="G22" s="317">
        <v>659.06666666666661</v>
      </c>
      <c r="H22" s="317">
        <v>727.26666666666665</v>
      </c>
      <c r="I22" s="317">
        <v>748.63333333333344</v>
      </c>
      <c r="J22" s="317">
        <v>761.36666666666667</v>
      </c>
      <c r="K22" s="316">
        <v>735.9</v>
      </c>
      <c r="L22" s="316">
        <v>701.8</v>
      </c>
      <c r="M22" s="316">
        <v>72.478089999999995</v>
      </c>
      <c r="N22" s="1"/>
      <c r="O22" s="1"/>
    </row>
    <row r="23" spans="1:15" ht="12.75" customHeight="1">
      <c r="A23" s="30">
        <v>13</v>
      </c>
      <c r="B23" s="326" t="s">
        <v>241</v>
      </c>
      <c r="C23" s="316">
        <v>2190.6</v>
      </c>
      <c r="D23" s="317">
        <v>2199.4333333333334</v>
      </c>
      <c r="E23" s="317">
        <v>2102.4666666666667</v>
      </c>
      <c r="F23" s="317">
        <v>2014.3333333333335</v>
      </c>
      <c r="G23" s="317">
        <v>1917.3666666666668</v>
      </c>
      <c r="H23" s="317">
        <v>2287.5666666666666</v>
      </c>
      <c r="I23" s="317">
        <v>2384.5333333333338</v>
      </c>
      <c r="J23" s="317">
        <v>2472.6666666666665</v>
      </c>
      <c r="K23" s="316">
        <v>2296.4</v>
      </c>
      <c r="L23" s="316">
        <v>2111.3000000000002</v>
      </c>
      <c r="M23" s="316">
        <v>3.9436</v>
      </c>
      <c r="N23" s="1"/>
      <c r="O23" s="1"/>
    </row>
    <row r="24" spans="1:15" ht="12.75" customHeight="1">
      <c r="A24" s="30">
        <v>14</v>
      </c>
      <c r="B24" s="326" t="s">
        <v>295</v>
      </c>
      <c r="C24" s="316">
        <v>273.3</v>
      </c>
      <c r="D24" s="317">
        <v>275.7</v>
      </c>
      <c r="E24" s="317">
        <v>269.14999999999998</v>
      </c>
      <c r="F24" s="317">
        <v>265</v>
      </c>
      <c r="G24" s="317">
        <v>258.45</v>
      </c>
      <c r="H24" s="317">
        <v>279.84999999999997</v>
      </c>
      <c r="I24" s="317">
        <v>286.40000000000003</v>
      </c>
      <c r="J24" s="317">
        <v>290.54999999999995</v>
      </c>
      <c r="K24" s="316">
        <v>282.25</v>
      </c>
      <c r="L24" s="316">
        <v>271.55</v>
      </c>
      <c r="M24" s="316">
        <v>0.64419999999999999</v>
      </c>
      <c r="N24" s="1"/>
      <c r="O24" s="1"/>
    </row>
    <row r="25" spans="1:15" ht="12.75" customHeight="1">
      <c r="A25" s="30">
        <v>15</v>
      </c>
      <c r="B25" s="326" t="s">
        <v>296</v>
      </c>
      <c r="C25" s="316">
        <v>190.85</v>
      </c>
      <c r="D25" s="317">
        <v>192.1</v>
      </c>
      <c r="E25" s="317">
        <v>185.75</v>
      </c>
      <c r="F25" s="317">
        <v>180.65</v>
      </c>
      <c r="G25" s="317">
        <v>174.3</v>
      </c>
      <c r="H25" s="317">
        <v>197.2</v>
      </c>
      <c r="I25" s="317">
        <v>203.54999999999995</v>
      </c>
      <c r="J25" s="317">
        <v>208.64999999999998</v>
      </c>
      <c r="K25" s="316">
        <v>198.45</v>
      </c>
      <c r="L25" s="316">
        <v>187</v>
      </c>
      <c r="M25" s="316">
        <v>3.9908100000000002</v>
      </c>
      <c r="N25" s="1"/>
      <c r="O25" s="1"/>
    </row>
    <row r="26" spans="1:15" ht="12.75" customHeight="1">
      <c r="A26" s="30">
        <v>16</v>
      </c>
      <c r="B26" s="326" t="s">
        <v>297</v>
      </c>
      <c r="C26" s="316">
        <v>1034.3</v>
      </c>
      <c r="D26" s="317">
        <v>1036.1000000000001</v>
      </c>
      <c r="E26" s="317">
        <v>1009.7000000000003</v>
      </c>
      <c r="F26" s="317">
        <v>985.10000000000014</v>
      </c>
      <c r="G26" s="317">
        <v>958.70000000000027</v>
      </c>
      <c r="H26" s="317">
        <v>1060.7000000000003</v>
      </c>
      <c r="I26" s="317">
        <v>1087.1000000000004</v>
      </c>
      <c r="J26" s="317">
        <v>1111.7000000000003</v>
      </c>
      <c r="K26" s="316">
        <v>1062.5</v>
      </c>
      <c r="L26" s="316">
        <v>1011.5</v>
      </c>
      <c r="M26" s="316">
        <v>3.1976499999999999</v>
      </c>
      <c r="N26" s="1"/>
      <c r="O26" s="1"/>
    </row>
    <row r="27" spans="1:15" ht="12.75" customHeight="1">
      <c r="A27" s="30">
        <v>17</v>
      </c>
      <c r="B27" s="326" t="s">
        <v>291</v>
      </c>
      <c r="C27" s="316">
        <v>1813.55</v>
      </c>
      <c r="D27" s="317">
        <v>1810.05</v>
      </c>
      <c r="E27" s="317">
        <v>1790.1</v>
      </c>
      <c r="F27" s="317">
        <v>1766.6499999999999</v>
      </c>
      <c r="G27" s="317">
        <v>1746.6999999999998</v>
      </c>
      <c r="H27" s="317">
        <v>1833.5</v>
      </c>
      <c r="I27" s="317">
        <v>1853.4500000000003</v>
      </c>
      <c r="J27" s="317">
        <v>1876.9</v>
      </c>
      <c r="K27" s="316">
        <v>1830</v>
      </c>
      <c r="L27" s="316">
        <v>1786.6</v>
      </c>
      <c r="M27" s="316">
        <v>0.60346999999999995</v>
      </c>
      <c r="N27" s="1"/>
      <c r="O27" s="1"/>
    </row>
    <row r="28" spans="1:15" ht="12.75" customHeight="1">
      <c r="A28" s="30">
        <v>18</v>
      </c>
      <c r="B28" s="326" t="s">
        <v>243</v>
      </c>
      <c r="C28" s="316">
        <v>1713.05</v>
      </c>
      <c r="D28" s="317">
        <v>1705.45</v>
      </c>
      <c r="E28" s="317">
        <v>1682</v>
      </c>
      <c r="F28" s="317">
        <v>1650.95</v>
      </c>
      <c r="G28" s="317">
        <v>1627.5</v>
      </c>
      <c r="H28" s="317">
        <v>1736.5</v>
      </c>
      <c r="I28" s="317">
        <v>1759.9500000000003</v>
      </c>
      <c r="J28" s="317">
        <v>1791</v>
      </c>
      <c r="K28" s="316">
        <v>1728.9</v>
      </c>
      <c r="L28" s="316">
        <v>1674.4</v>
      </c>
      <c r="M28" s="316">
        <v>0.66208999999999996</v>
      </c>
      <c r="N28" s="1"/>
      <c r="O28" s="1"/>
    </row>
    <row r="29" spans="1:15" ht="12.75" customHeight="1">
      <c r="A29" s="30">
        <v>19</v>
      </c>
      <c r="B29" s="326" t="s">
        <v>298</v>
      </c>
      <c r="C29" s="316">
        <v>68.3</v>
      </c>
      <c r="D29" s="317">
        <v>68.383333333333326</v>
      </c>
      <c r="E29" s="317">
        <v>67.116666666666646</v>
      </c>
      <c r="F29" s="317">
        <v>65.933333333333323</v>
      </c>
      <c r="G29" s="317">
        <v>64.666666666666643</v>
      </c>
      <c r="H29" s="317">
        <v>69.566666666666649</v>
      </c>
      <c r="I29" s="317">
        <v>70.833333333333329</v>
      </c>
      <c r="J29" s="317">
        <v>72.016666666666652</v>
      </c>
      <c r="K29" s="316">
        <v>69.650000000000006</v>
      </c>
      <c r="L29" s="316">
        <v>67.2</v>
      </c>
      <c r="M29" s="316">
        <v>1.3232699999999999</v>
      </c>
      <c r="N29" s="1"/>
      <c r="O29" s="1"/>
    </row>
    <row r="30" spans="1:15" ht="12.75" customHeight="1">
      <c r="A30" s="30">
        <v>20</v>
      </c>
      <c r="B30" s="326" t="s">
        <v>48</v>
      </c>
      <c r="C30" s="316">
        <v>2905.75</v>
      </c>
      <c r="D30" s="317">
        <v>2997.15</v>
      </c>
      <c r="E30" s="317">
        <v>2790.6000000000004</v>
      </c>
      <c r="F30" s="317">
        <v>2675.4500000000003</v>
      </c>
      <c r="G30" s="317">
        <v>2468.9000000000005</v>
      </c>
      <c r="H30" s="317">
        <v>3112.3</v>
      </c>
      <c r="I30" s="317">
        <v>3318.8500000000004</v>
      </c>
      <c r="J30" s="317">
        <v>3434</v>
      </c>
      <c r="K30" s="316">
        <v>3203.7</v>
      </c>
      <c r="L30" s="316">
        <v>2882</v>
      </c>
      <c r="M30" s="316">
        <v>4.76396</v>
      </c>
      <c r="N30" s="1"/>
      <c r="O30" s="1"/>
    </row>
    <row r="31" spans="1:15" ht="12.75" customHeight="1">
      <c r="A31" s="30">
        <v>21</v>
      </c>
      <c r="B31" s="326" t="s">
        <v>299</v>
      </c>
      <c r="C31" s="316">
        <v>3037.1</v>
      </c>
      <c r="D31" s="317">
        <v>3041.2833333333333</v>
      </c>
      <c r="E31" s="317">
        <v>2996.8166666666666</v>
      </c>
      <c r="F31" s="317">
        <v>2956.5333333333333</v>
      </c>
      <c r="G31" s="317">
        <v>2912.0666666666666</v>
      </c>
      <c r="H31" s="317">
        <v>3081.5666666666666</v>
      </c>
      <c r="I31" s="317">
        <v>3126.0333333333328</v>
      </c>
      <c r="J31" s="317">
        <v>3166.3166666666666</v>
      </c>
      <c r="K31" s="316">
        <v>3085.75</v>
      </c>
      <c r="L31" s="316">
        <v>3001</v>
      </c>
      <c r="M31" s="316">
        <v>0.51102000000000003</v>
      </c>
      <c r="N31" s="1"/>
      <c r="O31" s="1"/>
    </row>
    <row r="32" spans="1:15" ht="12.75" customHeight="1">
      <c r="A32" s="30">
        <v>22</v>
      </c>
      <c r="B32" s="326" t="s">
        <v>300</v>
      </c>
      <c r="C32" s="316">
        <v>22.25</v>
      </c>
      <c r="D32" s="317">
        <v>22.366666666666664</v>
      </c>
      <c r="E32" s="317">
        <v>21.733333333333327</v>
      </c>
      <c r="F32" s="317">
        <v>21.216666666666665</v>
      </c>
      <c r="G32" s="317">
        <v>20.583333333333329</v>
      </c>
      <c r="H32" s="317">
        <v>22.883333333333326</v>
      </c>
      <c r="I32" s="317">
        <v>23.516666666666659</v>
      </c>
      <c r="J32" s="317">
        <v>24.033333333333324</v>
      </c>
      <c r="K32" s="316">
        <v>23</v>
      </c>
      <c r="L32" s="316">
        <v>21.85</v>
      </c>
      <c r="M32" s="316">
        <v>116.39155</v>
      </c>
      <c r="N32" s="1"/>
      <c r="O32" s="1"/>
    </row>
    <row r="33" spans="1:15" ht="12.75" customHeight="1">
      <c r="A33" s="30">
        <v>23</v>
      </c>
      <c r="B33" s="326" t="s">
        <v>50</v>
      </c>
      <c r="C33" s="316">
        <v>506.7</v>
      </c>
      <c r="D33" s="317">
        <v>508.0333333333333</v>
      </c>
      <c r="E33" s="317">
        <v>500.76666666666665</v>
      </c>
      <c r="F33" s="317">
        <v>494.83333333333337</v>
      </c>
      <c r="G33" s="317">
        <v>487.56666666666672</v>
      </c>
      <c r="H33" s="317">
        <v>513.96666666666658</v>
      </c>
      <c r="I33" s="317">
        <v>521.23333333333323</v>
      </c>
      <c r="J33" s="317">
        <v>527.16666666666652</v>
      </c>
      <c r="K33" s="316">
        <v>515.29999999999995</v>
      </c>
      <c r="L33" s="316">
        <v>502.1</v>
      </c>
      <c r="M33" s="316">
        <v>4.0001300000000004</v>
      </c>
      <c r="N33" s="1"/>
      <c r="O33" s="1"/>
    </row>
    <row r="34" spans="1:15" ht="12.75" customHeight="1">
      <c r="A34" s="30">
        <v>24</v>
      </c>
      <c r="B34" s="326" t="s">
        <v>301</v>
      </c>
      <c r="C34" s="316">
        <v>3379.45</v>
      </c>
      <c r="D34" s="317">
        <v>3339.65</v>
      </c>
      <c r="E34" s="317">
        <v>3229.3</v>
      </c>
      <c r="F34" s="317">
        <v>3079.15</v>
      </c>
      <c r="G34" s="317">
        <v>2968.8</v>
      </c>
      <c r="H34" s="317">
        <v>3489.8</v>
      </c>
      <c r="I34" s="317">
        <v>3600.1499999999996</v>
      </c>
      <c r="J34" s="317">
        <v>3750.3</v>
      </c>
      <c r="K34" s="316">
        <v>3450</v>
      </c>
      <c r="L34" s="316">
        <v>3189.5</v>
      </c>
      <c r="M34" s="316">
        <v>0.63502999999999998</v>
      </c>
      <c r="N34" s="1"/>
      <c r="O34" s="1"/>
    </row>
    <row r="35" spans="1:15" ht="12.75" customHeight="1">
      <c r="A35" s="30">
        <v>25</v>
      </c>
      <c r="B35" s="326" t="s">
        <v>51</v>
      </c>
      <c r="C35" s="316">
        <v>359.1</v>
      </c>
      <c r="D35" s="317">
        <v>364.58333333333331</v>
      </c>
      <c r="E35" s="317">
        <v>350.61666666666662</v>
      </c>
      <c r="F35" s="317">
        <v>342.13333333333333</v>
      </c>
      <c r="G35" s="317">
        <v>328.16666666666663</v>
      </c>
      <c r="H35" s="317">
        <v>373.06666666666661</v>
      </c>
      <c r="I35" s="317">
        <v>387.0333333333333</v>
      </c>
      <c r="J35" s="317">
        <v>395.51666666666659</v>
      </c>
      <c r="K35" s="316">
        <v>378.55</v>
      </c>
      <c r="L35" s="316">
        <v>356.1</v>
      </c>
      <c r="M35" s="316">
        <v>101.95371</v>
      </c>
      <c r="N35" s="1"/>
      <c r="O35" s="1"/>
    </row>
    <row r="36" spans="1:15" ht="12.75" customHeight="1">
      <c r="A36" s="30">
        <v>26</v>
      </c>
      <c r="B36" s="326" t="s">
        <v>848</v>
      </c>
      <c r="C36" s="316">
        <v>1311.55</v>
      </c>
      <c r="D36" s="317">
        <v>1328.0333333333333</v>
      </c>
      <c r="E36" s="317">
        <v>1250.5166666666667</v>
      </c>
      <c r="F36" s="317">
        <v>1189.4833333333333</v>
      </c>
      <c r="G36" s="317">
        <v>1111.9666666666667</v>
      </c>
      <c r="H36" s="317">
        <v>1389.0666666666666</v>
      </c>
      <c r="I36" s="317">
        <v>1466.583333333333</v>
      </c>
      <c r="J36" s="317">
        <v>1527.6166666666666</v>
      </c>
      <c r="K36" s="316">
        <v>1405.55</v>
      </c>
      <c r="L36" s="316">
        <v>1267</v>
      </c>
      <c r="M36" s="316">
        <v>14.435829999999999</v>
      </c>
      <c r="N36" s="1"/>
      <c r="O36" s="1"/>
    </row>
    <row r="37" spans="1:15" ht="12.75" customHeight="1">
      <c r="A37" s="30">
        <v>27</v>
      </c>
      <c r="B37" s="326" t="s">
        <v>810</v>
      </c>
      <c r="C37" s="316">
        <v>801.25</v>
      </c>
      <c r="D37" s="317">
        <v>821.88333333333321</v>
      </c>
      <c r="E37" s="317">
        <v>765.1666666666664</v>
      </c>
      <c r="F37" s="317">
        <v>729.08333333333314</v>
      </c>
      <c r="G37" s="317">
        <v>672.36666666666633</v>
      </c>
      <c r="H37" s="317">
        <v>857.96666666666647</v>
      </c>
      <c r="I37" s="317">
        <v>914.68333333333317</v>
      </c>
      <c r="J37" s="317">
        <v>950.76666666666654</v>
      </c>
      <c r="K37" s="316">
        <v>878.6</v>
      </c>
      <c r="L37" s="316">
        <v>785.8</v>
      </c>
      <c r="M37" s="316">
        <v>2.9201700000000002</v>
      </c>
      <c r="N37" s="1"/>
      <c r="O37" s="1"/>
    </row>
    <row r="38" spans="1:15" ht="12.75" customHeight="1">
      <c r="A38" s="30">
        <v>28</v>
      </c>
      <c r="B38" s="326" t="s">
        <v>292</v>
      </c>
      <c r="C38" s="316">
        <v>870.6</v>
      </c>
      <c r="D38" s="317">
        <v>865.2833333333333</v>
      </c>
      <c r="E38" s="317">
        <v>830.56666666666661</v>
      </c>
      <c r="F38" s="317">
        <v>790.5333333333333</v>
      </c>
      <c r="G38" s="317">
        <v>755.81666666666661</v>
      </c>
      <c r="H38" s="317">
        <v>905.31666666666661</v>
      </c>
      <c r="I38" s="317">
        <v>940.0333333333333</v>
      </c>
      <c r="J38" s="317">
        <v>980.06666666666661</v>
      </c>
      <c r="K38" s="316">
        <v>900</v>
      </c>
      <c r="L38" s="316">
        <v>825.25</v>
      </c>
      <c r="M38" s="316">
        <v>5.0079500000000001</v>
      </c>
      <c r="N38" s="1"/>
      <c r="O38" s="1"/>
    </row>
    <row r="39" spans="1:15" ht="12.75" customHeight="1">
      <c r="A39" s="30">
        <v>29</v>
      </c>
      <c r="B39" s="326" t="s">
        <v>52</v>
      </c>
      <c r="C39" s="316">
        <v>741.55</v>
      </c>
      <c r="D39" s="317">
        <v>742.06666666666661</v>
      </c>
      <c r="E39" s="317">
        <v>732.53333333333319</v>
      </c>
      <c r="F39" s="317">
        <v>723.51666666666654</v>
      </c>
      <c r="G39" s="317">
        <v>713.98333333333312</v>
      </c>
      <c r="H39" s="317">
        <v>751.08333333333326</v>
      </c>
      <c r="I39" s="317">
        <v>760.61666666666656</v>
      </c>
      <c r="J39" s="317">
        <v>769.63333333333333</v>
      </c>
      <c r="K39" s="316">
        <v>751.6</v>
      </c>
      <c r="L39" s="316">
        <v>733.05</v>
      </c>
      <c r="M39" s="316">
        <v>3.9020700000000001</v>
      </c>
      <c r="N39" s="1"/>
      <c r="O39" s="1"/>
    </row>
    <row r="40" spans="1:15" ht="12.75" customHeight="1">
      <c r="A40" s="30">
        <v>30</v>
      </c>
      <c r="B40" s="326" t="s">
        <v>53</v>
      </c>
      <c r="C40" s="316">
        <v>3547.8</v>
      </c>
      <c r="D40" s="317">
        <v>3596.9</v>
      </c>
      <c r="E40" s="317">
        <v>3480.9</v>
      </c>
      <c r="F40" s="317">
        <v>3414</v>
      </c>
      <c r="G40" s="317">
        <v>3298</v>
      </c>
      <c r="H40" s="317">
        <v>3663.8</v>
      </c>
      <c r="I40" s="317">
        <v>3779.8</v>
      </c>
      <c r="J40" s="317">
        <v>3846.7000000000003</v>
      </c>
      <c r="K40" s="316">
        <v>3712.9</v>
      </c>
      <c r="L40" s="316">
        <v>3530</v>
      </c>
      <c r="M40" s="316">
        <v>9.5790799999999994</v>
      </c>
      <c r="N40" s="1"/>
      <c r="O40" s="1"/>
    </row>
    <row r="41" spans="1:15" ht="12.75" customHeight="1">
      <c r="A41" s="30">
        <v>31</v>
      </c>
      <c r="B41" s="326" t="s">
        <v>54</v>
      </c>
      <c r="C41" s="316">
        <v>200.65</v>
      </c>
      <c r="D41" s="317">
        <v>201.03333333333333</v>
      </c>
      <c r="E41" s="317">
        <v>193.61666666666667</v>
      </c>
      <c r="F41" s="317">
        <v>186.58333333333334</v>
      </c>
      <c r="G41" s="317">
        <v>179.16666666666669</v>
      </c>
      <c r="H41" s="317">
        <v>208.06666666666666</v>
      </c>
      <c r="I41" s="317">
        <v>215.48333333333335</v>
      </c>
      <c r="J41" s="317">
        <v>222.51666666666665</v>
      </c>
      <c r="K41" s="316">
        <v>208.45</v>
      </c>
      <c r="L41" s="316">
        <v>194</v>
      </c>
      <c r="M41" s="316">
        <v>97.350269999999995</v>
      </c>
      <c r="N41" s="1"/>
      <c r="O41" s="1"/>
    </row>
    <row r="42" spans="1:15" ht="12.75" customHeight="1">
      <c r="A42" s="30">
        <v>32</v>
      </c>
      <c r="B42" s="326" t="s">
        <v>302</v>
      </c>
      <c r="C42" s="316">
        <v>405</v>
      </c>
      <c r="D42" s="317">
        <v>402.05</v>
      </c>
      <c r="E42" s="317">
        <v>393.6</v>
      </c>
      <c r="F42" s="317">
        <v>382.2</v>
      </c>
      <c r="G42" s="317">
        <v>373.75</v>
      </c>
      <c r="H42" s="317">
        <v>413.45000000000005</v>
      </c>
      <c r="I42" s="317">
        <v>421.9</v>
      </c>
      <c r="J42" s="317">
        <v>433.30000000000007</v>
      </c>
      <c r="K42" s="316">
        <v>410.5</v>
      </c>
      <c r="L42" s="316">
        <v>390.65</v>
      </c>
      <c r="M42" s="316">
        <v>2.2662300000000002</v>
      </c>
      <c r="N42" s="1"/>
      <c r="O42" s="1"/>
    </row>
    <row r="43" spans="1:15" ht="12.75" customHeight="1">
      <c r="A43" s="30">
        <v>33</v>
      </c>
      <c r="B43" s="326" t="s">
        <v>303</v>
      </c>
      <c r="C43" s="316">
        <v>73.25</v>
      </c>
      <c r="D43" s="317">
        <v>73.466666666666669</v>
      </c>
      <c r="E43" s="317">
        <v>71.533333333333331</v>
      </c>
      <c r="F43" s="317">
        <v>69.816666666666663</v>
      </c>
      <c r="G43" s="317">
        <v>67.883333333333326</v>
      </c>
      <c r="H43" s="317">
        <v>75.183333333333337</v>
      </c>
      <c r="I43" s="317">
        <v>77.116666666666674</v>
      </c>
      <c r="J43" s="317">
        <v>78.833333333333343</v>
      </c>
      <c r="K43" s="316">
        <v>75.400000000000006</v>
      </c>
      <c r="L43" s="316">
        <v>71.75</v>
      </c>
      <c r="M43" s="316">
        <v>6.6817900000000003</v>
      </c>
      <c r="N43" s="1"/>
      <c r="O43" s="1"/>
    </row>
    <row r="44" spans="1:15" ht="12.75" customHeight="1">
      <c r="A44" s="30">
        <v>34</v>
      </c>
      <c r="B44" s="326" t="s">
        <v>55</v>
      </c>
      <c r="C44" s="316">
        <v>122.6</v>
      </c>
      <c r="D44" s="317">
        <v>122.43333333333334</v>
      </c>
      <c r="E44" s="317">
        <v>118.66666666666667</v>
      </c>
      <c r="F44" s="317">
        <v>114.73333333333333</v>
      </c>
      <c r="G44" s="317">
        <v>110.96666666666667</v>
      </c>
      <c r="H44" s="317">
        <v>126.36666666666667</v>
      </c>
      <c r="I44" s="317">
        <v>130.13333333333333</v>
      </c>
      <c r="J44" s="317">
        <v>134.06666666666666</v>
      </c>
      <c r="K44" s="316">
        <v>126.2</v>
      </c>
      <c r="L44" s="316">
        <v>118.5</v>
      </c>
      <c r="M44" s="316">
        <v>269.43740000000003</v>
      </c>
      <c r="N44" s="1"/>
      <c r="O44" s="1"/>
    </row>
    <row r="45" spans="1:15" ht="12.75" customHeight="1">
      <c r="A45" s="30">
        <v>35</v>
      </c>
      <c r="B45" s="326" t="s">
        <v>57</v>
      </c>
      <c r="C45" s="316">
        <v>3064</v>
      </c>
      <c r="D45" s="317">
        <v>3071.85</v>
      </c>
      <c r="E45" s="317">
        <v>3027.45</v>
      </c>
      <c r="F45" s="317">
        <v>2990.9</v>
      </c>
      <c r="G45" s="317">
        <v>2946.5</v>
      </c>
      <c r="H45" s="317">
        <v>3108.3999999999996</v>
      </c>
      <c r="I45" s="317">
        <v>3152.8</v>
      </c>
      <c r="J45" s="317">
        <v>3189.3499999999995</v>
      </c>
      <c r="K45" s="316">
        <v>3116.25</v>
      </c>
      <c r="L45" s="316">
        <v>3035.3</v>
      </c>
      <c r="M45" s="316">
        <v>11.21729</v>
      </c>
      <c r="N45" s="1"/>
      <c r="O45" s="1"/>
    </row>
    <row r="46" spans="1:15" ht="12.75" customHeight="1">
      <c r="A46" s="30">
        <v>36</v>
      </c>
      <c r="B46" s="326" t="s">
        <v>304</v>
      </c>
      <c r="C46" s="316">
        <v>171.4</v>
      </c>
      <c r="D46" s="317">
        <v>169.70000000000002</v>
      </c>
      <c r="E46" s="317">
        <v>166.70000000000005</v>
      </c>
      <c r="F46" s="317">
        <v>162.00000000000003</v>
      </c>
      <c r="G46" s="317">
        <v>159.00000000000006</v>
      </c>
      <c r="H46" s="317">
        <v>174.40000000000003</v>
      </c>
      <c r="I46" s="317">
        <v>177.39999999999998</v>
      </c>
      <c r="J46" s="317">
        <v>182.10000000000002</v>
      </c>
      <c r="K46" s="316">
        <v>172.7</v>
      </c>
      <c r="L46" s="316">
        <v>165</v>
      </c>
      <c r="M46" s="316">
        <v>2.49919</v>
      </c>
      <c r="N46" s="1"/>
      <c r="O46" s="1"/>
    </row>
    <row r="47" spans="1:15" ht="12.75" customHeight="1">
      <c r="A47" s="30">
        <v>37</v>
      </c>
      <c r="B47" s="326" t="s">
        <v>306</v>
      </c>
      <c r="C47" s="316">
        <v>1728.95</v>
      </c>
      <c r="D47" s="317">
        <v>1749.0833333333333</v>
      </c>
      <c r="E47" s="317">
        <v>1693.6166666666666</v>
      </c>
      <c r="F47" s="317">
        <v>1658.2833333333333</v>
      </c>
      <c r="G47" s="317">
        <v>1602.8166666666666</v>
      </c>
      <c r="H47" s="317">
        <v>1784.4166666666665</v>
      </c>
      <c r="I47" s="317">
        <v>1839.8833333333332</v>
      </c>
      <c r="J47" s="317">
        <v>1875.2166666666665</v>
      </c>
      <c r="K47" s="316">
        <v>1804.55</v>
      </c>
      <c r="L47" s="316">
        <v>1713.75</v>
      </c>
      <c r="M47" s="316">
        <v>6.5952299999999999</v>
      </c>
      <c r="N47" s="1"/>
      <c r="O47" s="1"/>
    </row>
    <row r="48" spans="1:15" ht="12.75" customHeight="1">
      <c r="A48" s="30">
        <v>38</v>
      </c>
      <c r="B48" s="326" t="s">
        <v>305</v>
      </c>
      <c r="C48" s="316">
        <v>2517.3000000000002</v>
      </c>
      <c r="D48" s="317">
        <v>2506.0666666666671</v>
      </c>
      <c r="E48" s="317">
        <v>2472.3333333333339</v>
      </c>
      <c r="F48" s="317">
        <v>2427.3666666666668</v>
      </c>
      <c r="G48" s="317">
        <v>2393.6333333333337</v>
      </c>
      <c r="H48" s="317">
        <v>2551.0333333333342</v>
      </c>
      <c r="I48" s="317">
        <v>2584.7666666666669</v>
      </c>
      <c r="J48" s="317">
        <v>2629.7333333333345</v>
      </c>
      <c r="K48" s="316">
        <v>2539.8000000000002</v>
      </c>
      <c r="L48" s="316">
        <v>2461.1</v>
      </c>
      <c r="M48" s="316">
        <v>0.10793999999999999</v>
      </c>
      <c r="N48" s="1"/>
      <c r="O48" s="1"/>
    </row>
    <row r="49" spans="1:15" ht="12.75" customHeight="1">
      <c r="A49" s="30">
        <v>39</v>
      </c>
      <c r="B49" s="326" t="s">
        <v>240</v>
      </c>
      <c r="C49" s="316">
        <v>2369.1</v>
      </c>
      <c r="D49" s="317">
        <v>2390.0333333333333</v>
      </c>
      <c r="E49" s="317">
        <v>2290.0666666666666</v>
      </c>
      <c r="F49" s="317">
        <v>2211.0333333333333</v>
      </c>
      <c r="G49" s="317">
        <v>2111.0666666666666</v>
      </c>
      <c r="H49" s="317">
        <v>2469.0666666666666</v>
      </c>
      <c r="I49" s="317">
        <v>2569.0333333333328</v>
      </c>
      <c r="J49" s="317">
        <v>2648.0666666666666</v>
      </c>
      <c r="K49" s="316">
        <v>2490</v>
      </c>
      <c r="L49" s="316">
        <v>2311</v>
      </c>
      <c r="M49" s="316">
        <v>5.5423499999999999</v>
      </c>
      <c r="N49" s="1"/>
      <c r="O49" s="1"/>
    </row>
    <row r="50" spans="1:15" ht="12.75" customHeight="1">
      <c r="A50" s="30">
        <v>40</v>
      </c>
      <c r="B50" s="326" t="s">
        <v>307</v>
      </c>
      <c r="C50" s="316">
        <v>8266.4</v>
      </c>
      <c r="D50" s="317">
        <v>8279.6333333333332</v>
      </c>
      <c r="E50" s="317">
        <v>8063.2666666666664</v>
      </c>
      <c r="F50" s="317">
        <v>7860.1333333333332</v>
      </c>
      <c r="G50" s="317">
        <v>7643.7666666666664</v>
      </c>
      <c r="H50" s="317">
        <v>8482.7666666666664</v>
      </c>
      <c r="I50" s="317">
        <v>8699.1333333333314</v>
      </c>
      <c r="J50" s="317">
        <v>8902.2666666666664</v>
      </c>
      <c r="K50" s="316">
        <v>8496</v>
      </c>
      <c r="L50" s="316">
        <v>8076.5</v>
      </c>
      <c r="M50" s="316">
        <v>0.40494999999999998</v>
      </c>
      <c r="N50" s="1"/>
      <c r="O50" s="1"/>
    </row>
    <row r="51" spans="1:15" ht="12.75" customHeight="1">
      <c r="A51" s="30">
        <v>41</v>
      </c>
      <c r="B51" s="326" t="s">
        <v>59</v>
      </c>
      <c r="C51" s="316">
        <v>1293.6500000000001</v>
      </c>
      <c r="D51" s="317">
        <v>1300.75</v>
      </c>
      <c r="E51" s="317">
        <v>1275.1500000000001</v>
      </c>
      <c r="F51" s="317">
        <v>1256.6500000000001</v>
      </c>
      <c r="G51" s="317">
        <v>1231.0500000000002</v>
      </c>
      <c r="H51" s="317">
        <v>1319.25</v>
      </c>
      <c r="I51" s="317">
        <v>1344.85</v>
      </c>
      <c r="J51" s="317">
        <v>1363.35</v>
      </c>
      <c r="K51" s="316">
        <v>1326.35</v>
      </c>
      <c r="L51" s="316">
        <v>1282.25</v>
      </c>
      <c r="M51" s="316">
        <v>41.281399999999998</v>
      </c>
      <c r="N51" s="1"/>
      <c r="O51" s="1"/>
    </row>
    <row r="52" spans="1:15" ht="12.75" customHeight="1">
      <c r="A52" s="30">
        <v>42</v>
      </c>
      <c r="B52" s="326" t="s">
        <v>60</v>
      </c>
      <c r="C52" s="316">
        <v>562.54999999999995</v>
      </c>
      <c r="D52" s="317">
        <v>567.05000000000007</v>
      </c>
      <c r="E52" s="317">
        <v>551.60000000000014</v>
      </c>
      <c r="F52" s="317">
        <v>540.65000000000009</v>
      </c>
      <c r="G52" s="317">
        <v>525.20000000000016</v>
      </c>
      <c r="H52" s="317">
        <v>578.00000000000011</v>
      </c>
      <c r="I52" s="317">
        <v>593.45000000000016</v>
      </c>
      <c r="J52" s="317">
        <v>604.40000000000009</v>
      </c>
      <c r="K52" s="316">
        <v>582.5</v>
      </c>
      <c r="L52" s="316">
        <v>556.1</v>
      </c>
      <c r="M52" s="316">
        <v>18.20308</v>
      </c>
      <c r="N52" s="1"/>
      <c r="O52" s="1"/>
    </row>
    <row r="53" spans="1:15" ht="12.75" customHeight="1">
      <c r="A53" s="30">
        <v>43</v>
      </c>
      <c r="B53" s="326" t="s">
        <v>308</v>
      </c>
      <c r="C53" s="316">
        <v>458.4</v>
      </c>
      <c r="D53" s="317">
        <v>457.41666666666669</v>
      </c>
      <c r="E53" s="317">
        <v>438.83333333333337</v>
      </c>
      <c r="F53" s="317">
        <v>419.26666666666671</v>
      </c>
      <c r="G53" s="317">
        <v>400.68333333333339</v>
      </c>
      <c r="H53" s="317">
        <v>476.98333333333335</v>
      </c>
      <c r="I53" s="317">
        <v>495.56666666666672</v>
      </c>
      <c r="J53" s="317">
        <v>515.13333333333333</v>
      </c>
      <c r="K53" s="316">
        <v>476</v>
      </c>
      <c r="L53" s="316">
        <v>437.85</v>
      </c>
      <c r="M53" s="316">
        <v>21.636769999999999</v>
      </c>
      <c r="N53" s="1"/>
      <c r="O53" s="1"/>
    </row>
    <row r="54" spans="1:15" ht="12.75" customHeight="1">
      <c r="A54" s="30">
        <v>44</v>
      </c>
      <c r="B54" s="326" t="s">
        <v>61</v>
      </c>
      <c r="C54" s="316">
        <v>635.95000000000005</v>
      </c>
      <c r="D54" s="317">
        <v>642.91666666666663</v>
      </c>
      <c r="E54" s="317">
        <v>626.43333333333328</v>
      </c>
      <c r="F54" s="317">
        <v>616.91666666666663</v>
      </c>
      <c r="G54" s="317">
        <v>600.43333333333328</v>
      </c>
      <c r="H54" s="317">
        <v>652.43333333333328</v>
      </c>
      <c r="I54" s="317">
        <v>668.91666666666663</v>
      </c>
      <c r="J54" s="317">
        <v>678.43333333333328</v>
      </c>
      <c r="K54" s="316">
        <v>659.4</v>
      </c>
      <c r="L54" s="316">
        <v>633.4</v>
      </c>
      <c r="M54" s="316">
        <v>96.186269999999993</v>
      </c>
      <c r="N54" s="1"/>
      <c r="O54" s="1"/>
    </row>
    <row r="55" spans="1:15" ht="12.75" customHeight="1">
      <c r="A55" s="30">
        <v>45</v>
      </c>
      <c r="B55" s="326" t="s">
        <v>62</v>
      </c>
      <c r="C55" s="316">
        <v>3642.1</v>
      </c>
      <c r="D55" s="317">
        <v>3665.3833333333337</v>
      </c>
      <c r="E55" s="317">
        <v>3594.7666666666673</v>
      </c>
      <c r="F55" s="317">
        <v>3547.4333333333338</v>
      </c>
      <c r="G55" s="317">
        <v>3476.8166666666675</v>
      </c>
      <c r="H55" s="317">
        <v>3712.7166666666672</v>
      </c>
      <c r="I55" s="317">
        <v>3783.333333333333</v>
      </c>
      <c r="J55" s="317">
        <v>3830.666666666667</v>
      </c>
      <c r="K55" s="316">
        <v>3736</v>
      </c>
      <c r="L55" s="316">
        <v>3618.05</v>
      </c>
      <c r="M55" s="316">
        <v>6.3321800000000001</v>
      </c>
      <c r="N55" s="1"/>
      <c r="O55" s="1"/>
    </row>
    <row r="56" spans="1:15" ht="12.75" customHeight="1">
      <c r="A56" s="30">
        <v>46</v>
      </c>
      <c r="B56" s="326" t="s">
        <v>312</v>
      </c>
      <c r="C56" s="316">
        <v>148.4</v>
      </c>
      <c r="D56" s="317">
        <v>147.86666666666667</v>
      </c>
      <c r="E56" s="317">
        <v>142.63333333333335</v>
      </c>
      <c r="F56" s="317">
        <v>136.86666666666667</v>
      </c>
      <c r="G56" s="317">
        <v>131.63333333333335</v>
      </c>
      <c r="H56" s="317">
        <v>153.63333333333335</v>
      </c>
      <c r="I56" s="317">
        <v>158.8666666666667</v>
      </c>
      <c r="J56" s="317">
        <v>164.63333333333335</v>
      </c>
      <c r="K56" s="316">
        <v>153.1</v>
      </c>
      <c r="L56" s="316">
        <v>142.1</v>
      </c>
      <c r="M56" s="316">
        <v>7.3064400000000003</v>
      </c>
      <c r="N56" s="1"/>
      <c r="O56" s="1"/>
    </row>
    <row r="57" spans="1:15" ht="12.75" customHeight="1">
      <c r="A57" s="30">
        <v>47</v>
      </c>
      <c r="B57" s="326" t="s">
        <v>313</v>
      </c>
      <c r="C57" s="316">
        <v>905.65</v>
      </c>
      <c r="D57" s="317">
        <v>912.23333333333323</v>
      </c>
      <c r="E57" s="317">
        <v>883.41666666666652</v>
      </c>
      <c r="F57" s="317">
        <v>861.18333333333328</v>
      </c>
      <c r="G57" s="317">
        <v>832.36666666666656</v>
      </c>
      <c r="H57" s="317">
        <v>934.46666666666647</v>
      </c>
      <c r="I57" s="317">
        <v>963.2833333333333</v>
      </c>
      <c r="J57" s="317">
        <v>985.51666666666642</v>
      </c>
      <c r="K57" s="316">
        <v>941.05</v>
      </c>
      <c r="L57" s="316">
        <v>890</v>
      </c>
      <c r="M57" s="316">
        <v>0.45906999999999998</v>
      </c>
      <c r="N57" s="1"/>
      <c r="O57" s="1"/>
    </row>
    <row r="58" spans="1:15" ht="12.75" customHeight="1">
      <c r="A58" s="30">
        <v>48</v>
      </c>
      <c r="B58" s="326" t="s">
        <v>64</v>
      </c>
      <c r="C58" s="316">
        <v>12608.3</v>
      </c>
      <c r="D58" s="317">
        <v>12806.016666666668</v>
      </c>
      <c r="E58" s="317">
        <v>12377.283333333336</v>
      </c>
      <c r="F58" s="317">
        <v>12146.266666666668</v>
      </c>
      <c r="G58" s="317">
        <v>11717.533333333336</v>
      </c>
      <c r="H58" s="317">
        <v>13037.033333333336</v>
      </c>
      <c r="I58" s="317">
        <v>13465.76666666667</v>
      </c>
      <c r="J58" s="317">
        <v>13696.783333333336</v>
      </c>
      <c r="K58" s="316">
        <v>13234.75</v>
      </c>
      <c r="L58" s="316">
        <v>12575</v>
      </c>
      <c r="M58" s="316">
        <v>3.4876399999999999</v>
      </c>
      <c r="N58" s="1"/>
      <c r="O58" s="1"/>
    </row>
    <row r="59" spans="1:15" ht="12" customHeight="1">
      <c r="A59" s="30">
        <v>49</v>
      </c>
      <c r="B59" s="326" t="s">
        <v>245</v>
      </c>
      <c r="C59" s="316">
        <v>4940</v>
      </c>
      <c r="D59" s="317">
        <v>4930.1166666666668</v>
      </c>
      <c r="E59" s="317">
        <v>4879.7833333333338</v>
      </c>
      <c r="F59" s="317">
        <v>4819.5666666666666</v>
      </c>
      <c r="G59" s="317">
        <v>4769.2333333333336</v>
      </c>
      <c r="H59" s="317">
        <v>4990.3333333333339</v>
      </c>
      <c r="I59" s="317">
        <v>5040.6666666666661</v>
      </c>
      <c r="J59" s="317">
        <v>5100.8833333333341</v>
      </c>
      <c r="K59" s="316">
        <v>4980.45</v>
      </c>
      <c r="L59" s="316">
        <v>4869.8999999999996</v>
      </c>
      <c r="M59" s="316">
        <v>0.32275999999999999</v>
      </c>
      <c r="N59" s="1"/>
      <c r="O59" s="1"/>
    </row>
    <row r="60" spans="1:15" ht="12.75" customHeight="1">
      <c r="A60" s="30">
        <v>50</v>
      </c>
      <c r="B60" s="326" t="s">
        <v>65</v>
      </c>
      <c r="C60" s="316">
        <v>5515.75</v>
      </c>
      <c r="D60" s="317">
        <v>5588.25</v>
      </c>
      <c r="E60" s="317">
        <v>5427.5</v>
      </c>
      <c r="F60" s="317">
        <v>5339.25</v>
      </c>
      <c r="G60" s="317">
        <v>5178.5</v>
      </c>
      <c r="H60" s="317">
        <v>5676.5</v>
      </c>
      <c r="I60" s="317">
        <v>5837.25</v>
      </c>
      <c r="J60" s="317">
        <v>5925.5</v>
      </c>
      <c r="K60" s="316">
        <v>5749</v>
      </c>
      <c r="L60" s="316">
        <v>5500</v>
      </c>
      <c r="M60" s="316">
        <v>21.053149999999999</v>
      </c>
      <c r="N60" s="1"/>
      <c r="O60" s="1"/>
    </row>
    <row r="61" spans="1:15" ht="12.75" customHeight="1">
      <c r="A61" s="30">
        <v>51</v>
      </c>
      <c r="B61" s="326" t="s">
        <v>314</v>
      </c>
      <c r="C61" s="316">
        <v>2974.2</v>
      </c>
      <c r="D61" s="317">
        <v>3033.4</v>
      </c>
      <c r="E61" s="317">
        <v>2891.8</v>
      </c>
      <c r="F61" s="317">
        <v>2809.4</v>
      </c>
      <c r="G61" s="317">
        <v>2667.8</v>
      </c>
      <c r="H61" s="317">
        <v>3115.8</v>
      </c>
      <c r="I61" s="317">
        <v>3257.3999999999996</v>
      </c>
      <c r="J61" s="317">
        <v>3339.8</v>
      </c>
      <c r="K61" s="316">
        <v>3175</v>
      </c>
      <c r="L61" s="316">
        <v>2951</v>
      </c>
      <c r="M61" s="316">
        <v>1.31281</v>
      </c>
      <c r="N61" s="1"/>
      <c r="O61" s="1"/>
    </row>
    <row r="62" spans="1:15" ht="12.75" customHeight="1">
      <c r="A62" s="30">
        <v>52</v>
      </c>
      <c r="B62" s="326" t="s">
        <v>66</v>
      </c>
      <c r="C62" s="316">
        <v>1888.05</v>
      </c>
      <c r="D62" s="317">
        <v>1906.4666666666665</v>
      </c>
      <c r="E62" s="317">
        <v>1863.4833333333329</v>
      </c>
      <c r="F62" s="317">
        <v>1838.9166666666665</v>
      </c>
      <c r="G62" s="317">
        <v>1795.9333333333329</v>
      </c>
      <c r="H62" s="317">
        <v>1931.0333333333328</v>
      </c>
      <c r="I62" s="317">
        <v>1974.0166666666664</v>
      </c>
      <c r="J62" s="317">
        <v>1998.5833333333328</v>
      </c>
      <c r="K62" s="316">
        <v>1949.45</v>
      </c>
      <c r="L62" s="316">
        <v>1881.9</v>
      </c>
      <c r="M62" s="316">
        <v>2.5980799999999999</v>
      </c>
      <c r="N62" s="1"/>
      <c r="O62" s="1"/>
    </row>
    <row r="63" spans="1:15" ht="12.75" customHeight="1">
      <c r="A63" s="30">
        <v>53</v>
      </c>
      <c r="B63" s="326" t="s">
        <v>315</v>
      </c>
      <c r="C63" s="316">
        <v>392.8</v>
      </c>
      <c r="D63" s="317">
        <v>393.75</v>
      </c>
      <c r="E63" s="317">
        <v>385.6</v>
      </c>
      <c r="F63" s="317">
        <v>378.40000000000003</v>
      </c>
      <c r="G63" s="317">
        <v>370.25000000000006</v>
      </c>
      <c r="H63" s="317">
        <v>400.95</v>
      </c>
      <c r="I63" s="317">
        <v>409.09999999999997</v>
      </c>
      <c r="J63" s="317">
        <v>416.29999999999995</v>
      </c>
      <c r="K63" s="316">
        <v>401.9</v>
      </c>
      <c r="L63" s="316">
        <v>386.55</v>
      </c>
      <c r="M63" s="316">
        <v>36.346359999999997</v>
      </c>
      <c r="N63" s="1"/>
      <c r="O63" s="1"/>
    </row>
    <row r="64" spans="1:15" ht="12.75" customHeight="1">
      <c r="A64" s="30">
        <v>54</v>
      </c>
      <c r="B64" s="326" t="s">
        <v>67</v>
      </c>
      <c r="C64" s="316">
        <v>317.45</v>
      </c>
      <c r="D64" s="317">
        <v>319.75</v>
      </c>
      <c r="E64" s="317">
        <v>306.75</v>
      </c>
      <c r="F64" s="317">
        <v>296.05</v>
      </c>
      <c r="G64" s="317">
        <v>283.05</v>
      </c>
      <c r="H64" s="317">
        <v>330.45</v>
      </c>
      <c r="I64" s="317">
        <v>343.45</v>
      </c>
      <c r="J64" s="317">
        <v>354.15</v>
      </c>
      <c r="K64" s="316">
        <v>332.75</v>
      </c>
      <c r="L64" s="316">
        <v>309.05</v>
      </c>
      <c r="M64" s="316">
        <v>203.82548</v>
      </c>
      <c r="N64" s="1"/>
      <c r="O64" s="1"/>
    </row>
    <row r="65" spans="1:15" ht="12.75" customHeight="1">
      <c r="A65" s="30">
        <v>55</v>
      </c>
      <c r="B65" s="326" t="s">
        <v>68</v>
      </c>
      <c r="C65" s="316">
        <v>95</v>
      </c>
      <c r="D65" s="317">
        <v>96.100000000000009</v>
      </c>
      <c r="E65" s="317">
        <v>92.90000000000002</v>
      </c>
      <c r="F65" s="317">
        <v>90.800000000000011</v>
      </c>
      <c r="G65" s="317">
        <v>87.600000000000023</v>
      </c>
      <c r="H65" s="317">
        <v>98.200000000000017</v>
      </c>
      <c r="I65" s="317">
        <v>101.4</v>
      </c>
      <c r="J65" s="317">
        <v>103.50000000000001</v>
      </c>
      <c r="K65" s="316">
        <v>99.3</v>
      </c>
      <c r="L65" s="316">
        <v>94</v>
      </c>
      <c r="M65" s="316">
        <v>318.56214999999997</v>
      </c>
      <c r="N65" s="1"/>
      <c r="O65" s="1"/>
    </row>
    <row r="66" spans="1:15" ht="12.75" customHeight="1">
      <c r="A66" s="30">
        <v>56</v>
      </c>
      <c r="B66" s="326" t="s">
        <v>246</v>
      </c>
      <c r="C66" s="316">
        <v>42.1</v>
      </c>
      <c r="D66" s="317">
        <v>42.366666666666667</v>
      </c>
      <c r="E66" s="317">
        <v>41.283333333333331</v>
      </c>
      <c r="F66" s="317">
        <v>40.466666666666661</v>
      </c>
      <c r="G66" s="317">
        <v>39.383333333333326</v>
      </c>
      <c r="H66" s="317">
        <v>43.183333333333337</v>
      </c>
      <c r="I66" s="317">
        <v>44.266666666666666</v>
      </c>
      <c r="J66" s="317">
        <v>45.083333333333343</v>
      </c>
      <c r="K66" s="316">
        <v>43.45</v>
      </c>
      <c r="L66" s="316">
        <v>41.55</v>
      </c>
      <c r="M66" s="316">
        <v>38.171340000000001</v>
      </c>
      <c r="N66" s="1"/>
      <c r="O66" s="1"/>
    </row>
    <row r="67" spans="1:15" ht="12.75" customHeight="1">
      <c r="A67" s="30">
        <v>57</v>
      </c>
      <c r="B67" s="326" t="s">
        <v>309</v>
      </c>
      <c r="C67" s="316">
        <v>2453.15</v>
      </c>
      <c r="D67" s="317">
        <v>2434.9500000000003</v>
      </c>
      <c r="E67" s="317">
        <v>2395.2000000000007</v>
      </c>
      <c r="F67" s="317">
        <v>2337.2500000000005</v>
      </c>
      <c r="G67" s="317">
        <v>2297.5000000000009</v>
      </c>
      <c r="H67" s="317">
        <v>2492.9000000000005</v>
      </c>
      <c r="I67" s="317">
        <v>2532.6499999999996</v>
      </c>
      <c r="J67" s="317">
        <v>2590.6000000000004</v>
      </c>
      <c r="K67" s="316">
        <v>2474.6999999999998</v>
      </c>
      <c r="L67" s="316">
        <v>2377</v>
      </c>
      <c r="M67" s="316">
        <v>0.40676000000000001</v>
      </c>
      <c r="N67" s="1"/>
      <c r="O67" s="1"/>
    </row>
    <row r="68" spans="1:15" ht="12.75" customHeight="1">
      <c r="A68" s="30">
        <v>58</v>
      </c>
      <c r="B68" s="326" t="s">
        <v>69</v>
      </c>
      <c r="C68" s="316">
        <v>1679.3</v>
      </c>
      <c r="D68" s="317">
        <v>1692.6666666666667</v>
      </c>
      <c r="E68" s="317">
        <v>1654.8333333333335</v>
      </c>
      <c r="F68" s="317">
        <v>1630.3666666666668</v>
      </c>
      <c r="G68" s="317">
        <v>1592.5333333333335</v>
      </c>
      <c r="H68" s="317">
        <v>1717.1333333333334</v>
      </c>
      <c r="I68" s="317">
        <v>1754.9666666666669</v>
      </c>
      <c r="J68" s="317">
        <v>1779.4333333333334</v>
      </c>
      <c r="K68" s="316">
        <v>1730.5</v>
      </c>
      <c r="L68" s="316">
        <v>1668.2</v>
      </c>
      <c r="M68" s="316">
        <v>2.1015799999999998</v>
      </c>
      <c r="N68" s="1"/>
      <c r="O68" s="1"/>
    </row>
    <row r="69" spans="1:15" ht="12.75" customHeight="1">
      <c r="A69" s="30">
        <v>59</v>
      </c>
      <c r="B69" s="326" t="s">
        <v>317</v>
      </c>
      <c r="C69" s="316">
        <v>4519</v>
      </c>
      <c r="D69" s="317">
        <v>4533.2833333333338</v>
      </c>
      <c r="E69" s="317">
        <v>4455.7166666666672</v>
      </c>
      <c r="F69" s="317">
        <v>4392.4333333333334</v>
      </c>
      <c r="G69" s="317">
        <v>4314.8666666666668</v>
      </c>
      <c r="H69" s="317">
        <v>4596.5666666666675</v>
      </c>
      <c r="I69" s="317">
        <v>4674.133333333335</v>
      </c>
      <c r="J69" s="317">
        <v>4737.4166666666679</v>
      </c>
      <c r="K69" s="316">
        <v>4610.8500000000004</v>
      </c>
      <c r="L69" s="316">
        <v>4470</v>
      </c>
      <c r="M69" s="316">
        <v>2.9669999999999998E-2</v>
      </c>
      <c r="N69" s="1"/>
      <c r="O69" s="1"/>
    </row>
    <row r="70" spans="1:15" ht="12.75" customHeight="1">
      <c r="A70" s="30">
        <v>60</v>
      </c>
      <c r="B70" s="326" t="s">
        <v>247</v>
      </c>
      <c r="C70" s="316">
        <v>918.7</v>
      </c>
      <c r="D70" s="317">
        <v>923.06666666666661</v>
      </c>
      <c r="E70" s="317">
        <v>906.13333333333321</v>
      </c>
      <c r="F70" s="317">
        <v>893.56666666666661</v>
      </c>
      <c r="G70" s="317">
        <v>876.63333333333321</v>
      </c>
      <c r="H70" s="317">
        <v>935.63333333333321</v>
      </c>
      <c r="I70" s="317">
        <v>952.56666666666661</v>
      </c>
      <c r="J70" s="317">
        <v>965.13333333333321</v>
      </c>
      <c r="K70" s="316">
        <v>940</v>
      </c>
      <c r="L70" s="316">
        <v>910.5</v>
      </c>
      <c r="M70" s="316">
        <v>0.62304999999999999</v>
      </c>
      <c r="N70" s="1"/>
      <c r="O70" s="1"/>
    </row>
    <row r="71" spans="1:15" ht="12.75" customHeight="1">
      <c r="A71" s="30">
        <v>61</v>
      </c>
      <c r="B71" s="326" t="s">
        <v>318</v>
      </c>
      <c r="C71" s="316">
        <v>665.15</v>
      </c>
      <c r="D71" s="317">
        <v>673.11666666666667</v>
      </c>
      <c r="E71" s="317">
        <v>642.93333333333339</v>
      </c>
      <c r="F71" s="317">
        <v>620.7166666666667</v>
      </c>
      <c r="G71" s="317">
        <v>590.53333333333342</v>
      </c>
      <c r="H71" s="317">
        <v>695.33333333333337</v>
      </c>
      <c r="I71" s="317">
        <v>725.51666666666654</v>
      </c>
      <c r="J71" s="317">
        <v>747.73333333333335</v>
      </c>
      <c r="K71" s="316">
        <v>703.3</v>
      </c>
      <c r="L71" s="316">
        <v>650.9</v>
      </c>
      <c r="M71" s="316">
        <v>23.296710000000001</v>
      </c>
      <c r="N71" s="1"/>
      <c r="O71" s="1"/>
    </row>
    <row r="72" spans="1:15" ht="12.75" customHeight="1">
      <c r="A72" s="30">
        <v>62</v>
      </c>
      <c r="B72" s="326" t="s">
        <v>71</v>
      </c>
      <c r="C72" s="316">
        <v>218.75</v>
      </c>
      <c r="D72" s="317">
        <v>220.51666666666665</v>
      </c>
      <c r="E72" s="317">
        <v>215.33333333333331</v>
      </c>
      <c r="F72" s="317">
        <v>211.91666666666666</v>
      </c>
      <c r="G72" s="317">
        <v>206.73333333333332</v>
      </c>
      <c r="H72" s="317">
        <v>223.93333333333331</v>
      </c>
      <c r="I72" s="317">
        <v>229.11666666666665</v>
      </c>
      <c r="J72" s="317">
        <v>232.5333333333333</v>
      </c>
      <c r="K72" s="316">
        <v>225.7</v>
      </c>
      <c r="L72" s="316">
        <v>217.1</v>
      </c>
      <c r="M72" s="316">
        <v>40.394289999999998</v>
      </c>
      <c r="N72" s="1"/>
      <c r="O72" s="1"/>
    </row>
    <row r="73" spans="1:15" ht="12.75" customHeight="1">
      <c r="A73" s="30">
        <v>63</v>
      </c>
      <c r="B73" s="326" t="s">
        <v>310</v>
      </c>
      <c r="C73" s="316">
        <v>1350.9</v>
      </c>
      <c r="D73" s="317">
        <v>1366.9666666666665</v>
      </c>
      <c r="E73" s="317">
        <v>1328.9333333333329</v>
      </c>
      <c r="F73" s="317">
        <v>1306.9666666666665</v>
      </c>
      <c r="G73" s="317">
        <v>1268.9333333333329</v>
      </c>
      <c r="H73" s="317">
        <v>1388.9333333333329</v>
      </c>
      <c r="I73" s="317">
        <v>1426.9666666666662</v>
      </c>
      <c r="J73" s="317">
        <v>1448.9333333333329</v>
      </c>
      <c r="K73" s="316">
        <v>1405</v>
      </c>
      <c r="L73" s="316">
        <v>1345</v>
      </c>
      <c r="M73" s="316">
        <v>0.85431000000000001</v>
      </c>
      <c r="N73" s="1"/>
      <c r="O73" s="1"/>
    </row>
    <row r="74" spans="1:15" ht="12.75" customHeight="1">
      <c r="A74" s="30">
        <v>64</v>
      </c>
      <c r="B74" s="326" t="s">
        <v>72</v>
      </c>
      <c r="C74" s="316">
        <v>656.5</v>
      </c>
      <c r="D74" s="317">
        <v>660.58333333333337</v>
      </c>
      <c r="E74" s="317">
        <v>647.66666666666674</v>
      </c>
      <c r="F74" s="317">
        <v>638.83333333333337</v>
      </c>
      <c r="G74" s="317">
        <v>625.91666666666674</v>
      </c>
      <c r="H74" s="317">
        <v>669.41666666666674</v>
      </c>
      <c r="I74" s="317">
        <v>682.33333333333348</v>
      </c>
      <c r="J74" s="317">
        <v>691.16666666666674</v>
      </c>
      <c r="K74" s="316">
        <v>673.5</v>
      </c>
      <c r="L74" s="316">
        <v>651.75</v>
      </c>
      <c r="M74" s="316">
        <v>3.6691500000000001</v>
      </c>
      <c r="N74" s="1"/>
      <c r="O74" s="1"/>
    </row>
    <row r="75" spans="1:15" ht="12.75" customHeight="1">
      <c r="A75" s="30">
        <v>65</v>
      </c>
      <c r="B75" s="326" t="s">
        <v>73</v>
      </c>
      <c r="C75" s="316">
        <v>629.04999999999995</v>
      </c>
      <c r="D75" s="317">
        <v>630.63333333333333</v>
      </c>
      <c r="E75" s="317">
        <v>609.56666666666661</v>
      </c>
      <c r="F75" s="317">
        <v>590.08333333333326</v>
      </c>
      <c r="G75" s="317">
        <v>569.01666666666654</v>
      </c>
      <c r="H75" s="317">
        <v>650.11666666666667</v>
      </c>
      <c r="I75" s="317">
        <v>671.18333333333351</v>
      </c>
      <c r="J75" s="317">
        <v>690.66666666666674</v>
      </c>
      <c r="K75" s="316">
        <v>651.70000000000005</v>
      </c>
      <c r="L75" s="316">
        <v>611.15</v>
      </c>
      <c r="M75" s="316">
        <v>21.23113</v>
      </c>
      <c r="N75" s="1"/>
      <c r="O75" s="1"/>
    </row>
    <row r="76" spans="1:15" ht="12.75" customHeight="1">
      <c r="A76" s="30">
        <v>66</v>
      </c>
      <c r="B76" s="326" t="s">
        <v>319</v>
      </c>
      <c r="C76" s="316">
        <v>12434.3</v>
      </c>
      <c r="D76" s="317">
        <v>12728.433333333334</v>
      </c>
      <c r="E76" s="317">
        <v>11956.866666666669</v>
      </c>
      <c r="F76" s="317">
        <v>11479.433333333334</v>
      </c>
      <c r="G76" s="317">
        <v>10707.866666666669</v>
      </c>
      <c r="H76" s="317">
        <v>13205.866666666669</v>
      </c>
      <c r="I76" s="317">
        <v>13977.433333333334</v>
      </c>
      <c r="J76" s="317">
        <v>14454.866666666669</v>
      </c>
      <c r="K76" s="316">
        <v>13500</v>
      </c>
      <c r="L76" s="316">
        <v>12251</v>
      </c>
      <c r="M76" s="316">
        <v>5.2389999999999999E-2</v>
      </c>
      <c r="N76" s="1"/>
      <c r="O76" s="1"/>
    </row>
    <row r="77" spans="1:15" ht="12.75" customHeight="1">
      <c r="A77" s="30">
        <v>67</v>
      </c>
      <c r="B77" s="326" t="s">
        <v>75</v>
      </c>
      <c r="C77" s="316">
        <v>689.9</v>
      </c>
      <c r="D77" s="317">
        <v>695.88333333333333</v>
      </c>
      <c r="E77" s="317">
        <v>678.76666666666665</v>
      </c>
      <c r="F77" s="317">
        <v>667.63333333333333</v>
      </c>
      <c r="G77" s="317">
        <v>650.51666666666665</v>
      </c>
      <c r="H77" s="317">
        <v>707.01666666666665</v>
      </c>
      <c r="I77" s="317">
        <v>724.13333333333321</v>
      </c>
      <c r="J77" s="317">
        <v>735.26666666666665</v>
      </c>
      <c r="K77" s="316">
        <v>713</v>
      </c>
      <c r="L77" s="316">
        <v>684.75</v>
      </c>
      <c r="M77" s="316">
        <v>119.38252</v>
      </c>
      <c r="N77" s="1"/>
      <c r="O77" s="1"/>
    </row>
    <row r="78" spans="1:15" ht="12.75" customHeight="1">
      <c r="A78" s="30">
        <v>68</v>
      </c>
      <c r="B78" s="326" t="s">
        <v>76</v>
      </c>
      <c r="C78" s="316">
        <v>46.3</v>
      </c>
      <c r="D78" s="317">
        <v>46.733333333333327</v>
      </c>
      <c r="E78" s="317">
        <v>45.616666666666653</v>
      </c>
      <c r="F78" s="317">
        <v>44.933333333333323</v>
      </c>
      <c r="G78" s="317">
        <v>43.816666666666649</v>
      </c>
      <c r="H78" s="317">
        <v>47.416666666666657</v>
      </c>
      <c r="I78" s="317">
        <v>48.533333333333331</v>
      </c>
      <c r="J78" s="317">
        <v>49.216666666666661</v>
      </c>
      <c r="K78" s="316">
        <v>47.85</v>
      </c>
      <c r="L78" s="316">
        <v>46.05</v>
      </c>
      <c r="M78" s="316">
        <v>282.07461000000001</v>
      </c>
      <c r="N78" s="1"/>
      <c r="O78" s="1"/>
    </row>
    <row r="79" spans="1:15" ht="12.75" customHeight="1">
      <c r="A79" s="30">
        <v>69</v>
      </c>
      <c r="B79" s="326" t="s">
        <v>77</v>
      </c>
      <c r="C79" s="316">
        <v>326.14999999999998</v>
      </c>
      <c r="D79" s="317">
        <v>328.40000000000003</v>
      </c>
      <c r="E79" s="317">
        <v>321.25000000000006</v>
      </c>
      <c r="F79" s="317">
        <v>316.35000000000002</v>
      </c>
      <c r="G79" s="317">
        <v>309.20000000000005</v>
      </c>
      <c r="H79" s="317">
        <v>333.30000000000007</v>
      </c>
      <c r="I79" s="317">
        <v>340.45000000000005</v>
      </c>
      <c r="J79" s="317">
        <v>345.35000000000008</v>
      </c>
      <c r="K79" s="316">
        <v>335.55</v>
      </c>
      <c r="L79" s="316">
        <v>323.5</v>
      </c>
      <c r="M79" s="316">
        <v>6.9141500000000002</v>
      </c>
      <c r="N79" s="1"/>
      <c r="O79" s="1"/>
    </row>
    <row r="80" spans="1:15" ht="12.75" customHeight="1">
      <c r="A80" s="30">
        <v>70</v>
      </c>
      <c r="B80" s="326" t="s">
        <v>320</v>
      </c>
      <c r="C80" s="316">
        <v>953.15</v>
      </c>
      <c r="D80" s="317">
        <v>949.18333333333339</v>
      </c>
      <c r="E80" s="317">
        <v>928.41666666666674</v>
      </c>
      <c r="F80" s="317">
        <v>903.68333333333339</v>
      </c>
      <c r="G80" s="317">
        <v>882.91666666666674</v>
      </c>
      <c r="H80" s="317">
        <v>973.91666666666674</v>
      </c>
      <c r="I80" s="317">
        <v>994.68333333333339</v>
      </c>
      <c r="J80" s="317">
        <v>1019.4166666666667</v>
      </c>
      <c r="K80" s="316">
        <v>969.95</v>
      </c>
      <c r="L80" s="316">
        <v>924.45</v>
      </c>
      <c r="M80" s="316">
        <v>1.12456</v>
      </c>
      <c r="N80" s="1"/>
      <c r="O80" s="1"/>
    </row>
    <row r="81" spans="1:15" ht="12.75" customHeight="1">
      <c r="A81" s="30">
        <v>71</v>
      </c>
      <c r="B81" s="326" t="s">
        <v>322</v>
      </c>
      <c r="C81" s="316">
        <v>6996.05</v>
      </c>
      <c r="D81" s="317">
        <v>7027.9333333333334</v>
      </c>
      <c r="E81" s="317">
        <v>6905.8666666666668</v>
      </c>
      <c r="F81" s="317">
        <v>6815.6833333333334</v>
      </c>
      <c r="G81" s="317">
        <v>6693.6166666666668</v>
      </c>
      <c r="H81" s="317">
        <v>7118.1166666666668</v>
      </c>
      <c r="I81" s="317">
        <v>7240.1833333333343</v>
      </c>
      <c r="J81" s="317">
        <v>7330.3666666666668</v>
      </c>
      <c r="K81" s="316">
        <v>7150</v>
      </c>
      <c r="L81" s="316">
        <v>6937.75</v>
      </c>
      <c r="M81" s="316">
        <v>0.28094000000000002</v>
      </c>
      <c r="N81" s="1"/>
      <c r="O81" s="1"/>
    </row>
    <row r="82" spans="1:15" ht="12.75" customHeight="1">
      <c r="A82" s="30">
        <v>72</v>
      </c>
      <c r="B82" s="326" t="s">
        <v>323</v>
      </c>
      <c r="C82" s="316">
        <v>989.85</v>
      </c>
      <c r="D82" s="317">
        <v>1008.2166666666667</v>
      </c>
      <c r="E82" s="317">
        <v>964.63333333333344</v>
      </c>
      <c r="F82" s="317">
        <v>939.41666666666674</v>
      </c>
      <c r="G82" s="317">
        <v>895.83333333333348</v>
      </c>
      <c r="H82" s="317">
        <v>1033.4333333333334</v>
      </c>
      <c r="I82" s="317">
        <v>1077.0166666666664</v>
      </c>
      <c r="J82" s="317">
        <v>1102.2333333333333</v>
      </c>
      <c r="K82" s="316">
        <v>1051.8</v>
      </c>
      <c r="L82" s="316">
        <v>983</v>
      </c>
      <c r="M82" s="316">
        <v>0.52929000000000004</v>
      </c>
      <c r="N82" s="1"/>
      <c r="O82" s="1"/>
    </row>
    <row r="83" spans="1:15" ht="12.75" customHeight="1">
      <c r="A83" s="30">
        <v>73</v>
      </c>
      <c r="B83" s="326" t="s">
        <v>78</v>
      </c>
      <c r="C83" s="316">
        <v>13098.7</v>
      </c>
      <c r="D83" s="317">
        <v>13206.866666666667</v>
      </c>
      <c r="E83" s="317">
        <v>12914.483333333334</v>
      </c>
      <c r="F83" s="317">
        <v>12730.266666666666</v>
      </c>
      <c r="G83" s="317">
        <v>12437.883333333333</v>
      </c>
      <c r="H83" s="317">
        <v>13391.083333333334</v>
      </c>
      <c r="I83" s="317">
        <v>13683.466666666669</v>
      </c>
      <c r="J83" s="317">
        <v>13867.683333333334</v>
      </c>
      <c r="K83" s="316">
        <v>13499.25</v>
      </c>
      <c r="L83" s="316">
        <v>13022.65</v>
      </c>
      <c r="M83" s="316">
        <v>0.28821000000000002</v>
      </c>
      <c r="N83" s="1"/>
      <c r="O83" s="1"/>
    </row>
    <row r="84" spans="1:15" ht="12.75" customHeight="1">
      <c r="A84" s="30">
        <v>74</v>
      </c>
      <c r="B84" s="326" t="s">
        <v>80</v>
      </c>
      <c r="C84" s="316">
        <v>336.95</v>
      </c>
      <c r="D84" s="317">
        <v>339.41666666666669</v>
      </c>
      <c r="E84" s="317">
        <v>333.53333333333336</v>
      </c>
      <c r="F84" s="317">
        <v>330.11666666666667</v>
      </c>
      <c r="G84" s="317">
        <v>324.23333333333335</v>
      </c>
      <c r="H84" s="317">
        <v>342.83333333333337</v>
      </c>
      <c r="I84" s="317">
        <v>348.7166666666667</v>
      </c>
      <c r="J84" s="317">
        <v>352.13333333333338</v>
      </c>
      <c r="K84" s="316">
        <v>345.3</v>
      </c>
      <c r="L84" s="316">
        <v>336</v>
      </c>
      <c r="M84" s="316">
        <v>22.577960000000001</v>
      </c>
      <c r="N84" s="1"/>
      <c r="O84" s="1"/>
    </row>
    <row r="85" spans="1:15" ht="12.75" customHeight="1">
      <c r="A85" s="30">
        <v>75</v>
      </c>
      <c r="B85" s="326" t="s">
        <v>324</v>
      </c>
      <c r="C85" s="316">
        <v>407.9</v>
      </c>
      <c r="D85" s="317">
        <v>406.7833333333333</v>
      </c>
      <c r="E85" s="317">
        <v>392.26666666666659</v>
      </c>
      <c r="F85" s="317">
        <v>376.63333333333327</v>
      </c>
      <c r="G85" s="317">
        <v>362.11666666666656</v>
      </c>
      <c r="H85" s="317">
        <v>422.41666666666663</v>
      </c>
      <c r="I85" s="317">
        <v>436.93333333333328</v>
      </c>
      <c r="J85" s="317">
        <v>452.56666666666666</v>
      </c>
      <c r="K85" s="316">
        <v>421.3</v>
      </c>
      <c r="L85" s="316">
        <v>391.15</v>
      </c>
      <c r="M85" s="316">
        <v>4.3099699999999999</v>
      </c>
      <c r="N85" s="1"/>
      <c r="O85" s="1"/>
    </row>
    <row r="86" spans="1:15" ht="12.75" customHeight="1">
      <c r="A86" s="30">
        <v>76</v>
      </c>
      <c r="B86" s="326" t="s">
        <v>81</v>
      </c>
      <c r="C86" s="316">
        <v>3278.5</v>
      </c>
      <c r="D86" s="317">
        <v>3274.8333333333335</v>
      </c>
      <c r="E86" s="317">
        <v>3228.666666666667</v>
      </c>
      <c r="F86" s="317">
        <v>3178.8333333333335</v>
      </c>
      <c r="G86" s="317">
        <v>3132.666666666667</v>
      </c>
      <c r="H86" s="317">
        <v>3324.666666666667</v>
      </c>
      <c r="I86" s="317">
        <v>3370.8333333333339</v>
      </c>
      <c r="J86" s="317">
        <v>3420.666666666667</v>
      </c>
      <c r="K86" s="316">
        <v>3321</v>
      </c>
      <c r="L86" s="316">
        <v>3225</v>
      </c>
      <c r="M86" s="316">
        <v>3.2675700000000001</v>
      </c>
      <c r="N86" s="1"/>
      <c r="O86" s="1"/>
    </row>
    <row r="87" spans="1:15" ht="12.75" customHeight="1">
      <c r="A87" s="30">
        <v>77</v>
      </c>
      <c r="B87" s="326" t="s">
        <v>311</v>
      </c>
      <c r="C87" s="316">
        <v>707.2</v>
      </c>
      <c r="D87" s="317">
        <v>718.1</v>
      </c>
      <c r="E87" s="317">
        <v>690.2</v>
      </c>
      <c r="F87" s="317">
        <v>673.2</v>
      </c>
      <c r="G87" s="317">
        <v>645.30000000000007</v>
      </c>
      <c r="H87" s="317">
        <v>735.1</v>
      </c>
      <c r="I87" s="317">
        <v>762.99999999999989</v>
      </c>
      <c r="J87" s="317">
        <v>780</v>
      </c>
      <c r="K87" s="316">
        <v>746</v>
      </c>
      <c r="L87" s="316">
        <v>701.1</v>
      </c>
      <c r="M87" s="316">
        <v>13.26154</v>
      </c>
      <c r="N87" s="1"/>
      <c r="O87" s="1"/>
    </row>
    <row r="88" spans="1:15" ht="12.75" customHeight="1">
      <c r="A88" s="30">
        <v>78</v>
      </c>
      <c r="B88" s="326" t="s">
        <v>321</v>
      </c>
      <c r="C88" s="316">
        <v>357.95</v>
      </c>
      <c r="D88" s="317">
        <v>363.05</v>
      </c>
      <c r="E88" s="317">
        <v>350.1</v>
      </c>
      <c r="F88" s="317">
        <v>342.25</v>
      </c>
      <c r="G88" s="317">
        <v>329.3</v>
      </c>
      <c r="H88" s="317">
        <v>370.90000000000003</v>
      </c>
      <c r="I88" s="317">
        <v>383.84999999999997</v>
      </c>
      <c r="J88" s="317">
        <v>391.70000000000005</v>
      </c>
      <c r="K88" s="316">
        <v>376</v>
      </c>
      <c r="L88" s="316">
        <v>355.2</v>
      </c>
      <c r="M88" s="316">
        <v>17.071909999999999</v>
      </c>
      <c r="N88" s="1"/>
      <c r="O88" s="1"/>
    </row>
    <row r="89" spans="1:15" ht="12.75" customHeight="1">
      <c r="A89" s="30">
        <v>79</v>
      </c>
      <c r="B89" s="326" t="s">
        <v>412</v>
      </c>
      <c r="C89" s="316">
        <v>571.70000000000005</v>
      </c>
      <c r="D89" s="317">
        <v>577.85</v>
      </c>
      <c r="E89" s="317">
        <v>556.5</v>
      </c>
      <c r="F89" s="317">
        <v>541.29999999999995</v>
      </c>
      <c r="G89" s="317">
        <v>519.94999999999993</v>
      </c>
      <c r="H89" s="317">
        <v>593.05000000000007</v>
      </c>
      <c r="I89" s="317">
        <v>614.4000000000002</v>
      </c>
      <c r="J89" s="317">
        <v>629.60000000000014</v>
      </c>
      <c r="K89" s="316">
        <v>599.20000000000005</v>
      </c>
      <c r="L89" s="316">
        <v>562.65</v>
      </c>
      <c r="M89" s="316">
        <v>8.2254100000000001</v>
      </c>
      <c r="N89" s="1"/>
      <c r="O89" s="1"/>
    </row>
    <row r="90" spans="1:15" ht="12.75" customHeight="1">
      <c r="A90" s="30">
        <v>80</v>
      </c>
      <c r="B90" s="326" t="s">
        <v>342</v>
      </c>
      <c r="C90" s="316">
        <v>2150</v>
      </c>
      <c r="D90" s="317">
        <v>2174</v>
      </c>
      <c r="E90" s="317">
        <v>2116</v>
      </c>
      <c r="F90" s="317">
        <v>2082</v>
      </c>
      <c r="G90" s="317">
        <v>2024</v>
      </c>
      <c r="H90" s="317">
        <v>2208</v>
      </c>
      <c r="I90" s="317">
        <v>2266</v>
      </c>
      <c r="J90" s="317">
        <v>2300</v>
      </c>
      <c r="K90" s="316">
        <v>2232</v>
      </c>
      <c r="L90" s="316">
        <v>2140</v>
      </c>
      <c r="M90" s="316">
        <v>2.2674300000000001</v>
      </c>
      <c r="N90" s="1"/>
      <c r="O90" s="1"/>
    </row>
    <row r="91" spans="1:15" ht="12.75" customHeight="1">
      <c r="A91" s="30">
        <v>81</v>
      </c>
      <c r="B91" s="326" t="s">
        <v>82</v>
      </c>
      <c r="C91" s="316">
        <v>193.3</v>
      </c>
      <c r="D91" s="317">
        <v>195.95000000000002</v>
      </c>
      <c r="E91" s="317">
        <v>189.45000000000005</v>
      </c>
      <c r="F91" s="317">
        <v>185.60000000000002</v>
      </c>
      <c r="G91" s="317">
        <v>179.10000000000005</v>
      </c>
      <c r="H91" s="317">
        <v>199.80000000000004</v>
      </c>
      <c r="I91" s="317">
        <v>206.29999999999998</v>
      </c>
      <c r="J91" s="317">
        <v>210.15000000000003</v>
      </c>
      <c r="K91" s="316">
        <v>202.45</v>
      </c>
      <c r="L91" s="316">
        <v>192.1</v>
      </c>
      <c r="M91" s="316">
        <v>132.71190999999999</v>
      </c>
      <c r="N91" s="1"/>
      <c r="O91" s="1"/>
    </row>
    <row r="92" spans="1:15" ht="12.75" customHeight="1">
      <c r="A92" s="30">
        <v>82</v>
      </c>
      <c r="B92" s="326" t="s">
        <v>328</v>
      </c>
      <c r="C92" s="316">
        <v>495.7</v>
      </c>
      <c r="D92" s="317">
        <v>491.96666666666664</v>
      </c>
      <c r="E92" s="317">
        <v>469.0333333333333</v>
      </c>
      <c r="F92" s="317">
        <v>442.36666666666667</v>
      </c>
      <c r="G92" s="317">
        <v>419.43333333333334</v>
      </c>
      <c r="H92" s="317">
        <v>518.63333333333321</v>
      </c>
      <c r="I92" s="317">
        <v>541.56666666666661</v>
      </c>
      <c r="J92" s="317">
        <v>568.23333333333323</v>
      </c>
      <c r="K92" s="316">
        <v>514.9</v>
      </c>
      <c r="L92" s="316">
        <v>465.3</v>
      </c>
      <c r="M92" s="316">
        <v>21.067779999999999</v>
      </c>
      <c r="N92" s="1"/>
      <c r="O92" s="1"/>
    </row>
    <row r="93" spans="1:15" ht="12.75" customHeight="1">
      <c r="A93" s="30">
        <v>83</v>
      </c>
      <c r="B93" s="326" t="s">
        <v>329</v>
      </c>
      <c r="C93" s="316">
        <v>707.55</v>
      </c>
      <c r="D93" s="317">
        <v>697.93333333333328</v>
      </c>
      <c r="E93" s="317">
        <v>678.96666666666658</v>
      </c>
      <c r="F93" s="317">
        <v>650.38333333333333</v>
      </c>
      <c r="G93" s="317">
        <v>631.41666666666663</v>
      </c>
      <c r="H93" s="317">
        <v>726.51666666666654</v>
      </c>
      <c r="I93" s="317">
        <v>745.48333333333323</v>
      </c>
      <c r="J93" s="317">
        <v>774.06666666666649</v>
      </c>
      <c r="K93" s="316">
        <v>716.9</v>
      </c>
      <c r="L93" s="316">
        <v>669.35</v>
      </c>
      <c r="M93" s="316">
        <v>2.5374699999999999</v>
      </c>
      <c r="N93" s="1"/>
      <c r="O93" s="1"/>
    </row>
    <row r="94" spans="1:15" ht="12.75" customHeight="1">
      <c r="A94" s="30">
        <v>84</v>
      </c>
      <c r="B94" s="326" t="s">
        <v>331</v>
      </c>
      <c r="C94" s="316">
        <v>730.5</v>
      </c>
      <c r="D94" s="317">
        <v>730.51666666666677</v>
      </c>
      <c r="E94" s="317">
        <v>717.03333333333353</v>
      </c>
      <c r="F94" s="317">
        <v>703.56666666666672</v>
      </c>
      <c r="G94" s="317">
        <v>690.08333333333348</v>
      </c>
      <c r="H94" s="317">
        <v>743.98333333333358</v>
      </c>
      <c r="I94" s="317">
        <v>757.46666666666692</v>
      </c>
      <c r="J94" s="317">
        <v>770.93333333333362</v>
      </c>
      <c r="K94" s="316">
        <v>744</v>
      </c>
      <c r="L94" s="316">
        <v>717.05</v>
      </c>
      <c r="M94" s="316">
        <v>0.99173999999999995</v>
      </c>
      <c r="N94" s="1"/>
      <c r="O94" s="1"/>
    </row>
    <row r="95" spans="1:15" ht="12.75" customHeight="1">
      <c r="A95" s="30">
        <v>85</v>
      </c>
      <c r="B95" s="326" t="s">
        <v>249</v>
      </c>
      <c r="C95" s="316">
        <v>101.3</v>
      </c>
      <c r="D95" s="317">
        <v>101.61666666666667</v>
      </c>
      <c r="E95" s="317">
        <v>100.73333333333335</v>
      </c>
      <c r="F95" s="317">
        <v>100.16666666666667</v>
      </c>
      <c r="G95" s="317">
        <v>99.283333333333346</v>
      </c>
      <c r="H95" s="317">
        <v>102.18333333333335</v>
      </c>
      <c r="I95" s="317">
        <v>103.06666666666668</v>
      </c>
      <c r="J95" s="317">
        <v>103.63333333333335</v>
      </c>
      <c r="K95" s="316">
        <v>102.5</v>
      </c>
      <c r="L95" s="316">
        <v>101.05</v>
      </c>
      <c r="M95" s="316">
        <v>4.8160299999999996</v>
      </c>
      <c r="N95" s="1"/>
      <c r="O95" s="1"/>
    </row>
    <row r="96" spans="1:15" ht="12.75" customHeight="1">
      <c r="A96" s="30">
        <v>86</v>
      </c>
      <c r="B96" s="326" t="s">
        <v>325</v>
      </c>
      <c r="C96" s="316">
        <v>330.25</v>
      </c>
      <c r="D96" s="317">
        <v>329.55</v>
      </c>
      <c r="E96" s="317">
        <v>324.95000000000005</v>
      </c>
      <c r="F96" s="317">
        <v>319.65000000000003</v>
      </c>
      <c r="G96" s="317">
        <v>315.05000000000007</v>
      </c>
      <c r="H96" s="317">
        <v>334.85</v>
      </c>
      <c r="I96" s="317">
        <v>339.45000000000005</v>
      </c>
      <c r="J96" s="317">
        <v>344.75</v>
      </c>
      <c r="K96" s="316">
        <v>334.15</v>
      </c>
      <c r="L96" s="316">
        <v>324.25</v>
      </c>
      <c r="M96" s="316">
        <v>2.3519000000000001</v>
      </c>
      <c r="N96" s="1"/>
      <c r="O96" s="1"/>
    </row>
    <row r="97" spans="1:15" ht="12.75" customHeight="1">
      <c r="A97" s="30">
        <v>87</v>
      </c>
      <c r="B97" s="326" t="s">
        <v>334</v>
      </c>
      <c r="C97" s="316">
        <v>1088.8499999999999</v>
      </c>
      <c r="D97" s="317">
        <v>1097.9333333333334</v>
      </c>
      <c r="E97" s="317">
        <v>1070.9166666666667</v>
      </c>
      <c r="F97" s="317">
        <v>1052.9833333333333</v>
      </c>
      <c r="G97" s="317">
        <v>1025.9666666666667</v>
      </c>
      <c r="H97" s="317">
        <v>1115.8666666666668</v>
      </c>
      <c r="I97" s="317">
        <v>1142.8833333333332</v>
      </c>
      <c r="J97" s="317">
        <v>1160.8166666666668</v>
      </c>
      <c r="K97" s="316">
        <v>1124.95</v>
      </c>
      <c r="L97" s="316">
        <v>1080</v>
      </c>
      <c r="M97" s="316">
        <v>8.1970600000000005</v>
      </c>
      <c r="N97" s="1"/>
      <c r="O97" s="1"/>
    </row>
    <row r="98" spans="1:15" ht="12.75" customHeight="1">
      <c r="A98" s="30">
        <v>88</v>
      </c>
      <c r="B98" s="326" t="s">
        <v>332</v>
      </c>
      <c r="C98" s="316">
        <v>1029.0999999999999</v>
      </c>
      <c r="D98" s="317">
        <v>1026.7166666666665</v>
      </c>
      <c r="E98" s="317">
        <v>1008.9333333333329</v>
      </c>
      <c r="F98" s="317">
        <v>988.76666666666642</v>
      </c>
      <c r="G98" s="317">
        <v>970.98333333333289</v>
      </c>
      <c r="H98" s="317">
        <v>1046.883333333333</v>
      </c>
      <c r="I98" s="317">
        <v>1064.6666666666663</v>
      </c>
      <c r="J98" s="317">
        <v>1084.833333333333</v>
      </c>
      <c r="K98" s="316">
        <v>1044.5</v>
      </c>
      <c r="L98" s="316">
        <v>1006.55</v>
      </c>
      <c r="M98" s="316">
        <v>1.4773799999999999</v>
      </c>
      <c r="N98" s="1"/>
      <c r="O98" s="1"/>
    </row>
    <row r="99" spans="1:15" ht="12.75" customHeight="1">
      <c r="A99" s="30">
        <v>89</v>
      </c>
      <c r="B99" s="326" t="s">
        <v>333</v>
      </c>
      <c r="C99" s="316">
        <v>17</v>
      </c>
      <c r="D99" s="317">
        <v>17.033333333333331</v>
      </c>
      <c r="E99" s="317">
        <v>16.666666666666664</v>
      </c>
      <c r="F99" s="317">
        <v>16.333333333333332</v>
      </c>
      <c r="G99" s="317">
        <v>15.966666666666665</v>
      </c>
      <c r="H99" s="317">
        <v>17.366666666666664</v>
      </c>
      <c r="I99" s="317">
        <v>17.733333333333331</v>
      </c>
      <c r="J99" s="317">
        <v>18.066666666666663</v>
      </c>
      <c r="K99" s="316">
        <v>17.399999999999999</v>
      </c>
      <c r="L99" s="316">
        <v>16.7</v>
      </c>
      <c r="M99" s="316">
        <v>26.145489999999999</v>
      </c>
      <c r="N99" s="1"/>
      <c r="O99" s="1"/>
    </row>
    <row r="100" spans="1:15" ht="12.75" customHeight="1">
      <c r="A100" s="30">
        <v>90</v>
      </c>
      <c r="B100" s="326" t="s">
        <v>335</v>
      </c>
      <c r="C100" s="316">
        <v>503.75</v>
      </c>
      <c r="D100" s="317">
        <v>515.16666666666663</v>
      </c>
      <c r="E100" s="317">
        <v>489.63333333333321</v>
      </c>
      <c r="F100" s="317">
        <v>475.51666666666659</v>
      </c>
      <c r="G100" s="317">
        <v>449.98333333333318</v>
      </c>
      <c r="H100" s="317">
        <v>529.2833333333333</v>
      </c>
      <c r="I100" s="317">
        <v>554.81666666666683</v>
      </c>
      <c r="J100" s="317">
        <v>568.93333333333328</v>
      </c>
      <c r="K100" s="316">
        <v>540.70000000000005</v>
      </c>
      <c r="L100" s="316">
        <v>501.05</v>
      </c>
      <c r="M100" s="316">
        <v>1.0662</v>
      </c>
      <c r="N100" s="1"/>
      <c r="O100" s="1"/>
    </row>
    <row r="101" spans="1:15" ht="12.75" customHeight="1">
      <c r="A101" s="30">
        <v>91</v>
      </c>
      <c r="B101" s="326" t="s">
        <v>336</v>
      </c>
      <c r="C101" s="316">
        <v>695.75</v>
      </c>
      <c r="D101" s="317">
        <v>701.88333333333333</v>
      </c>
      <c r="E101" s="317">
        <v>684.11666666666667</v>
      </c>
      <c r="F101" s="317">
        <v>672.48333333333335</v>
      </c>
      <c r="G101" s="317">
        <v>654.7166666666667</v>
      </c>
      <c r="H101" s="317">
        <v>713.51666666666665</v>
      </c>
      <c r="I101" s="317">
        <v>731.2833333333333</v>
      </c>
      <c r="J101" s="317">
        <v>742.91666666666663</v>
      </c>
      <c r="K101" s="316">
        <v>719.65</v>
      </c>
      <c r="L101" s="316">
        <v>690.25</v>
      </c>
      <c r="M101" s="316">
        <v>1.64462</v>
      </c>
      <c r="N101" s="1"/>
      <c r="O101" s="1"/>
    </row>
    <row r="102" spans="1:15" ht="12.75" customHeight="1">
      <c r="A102" s="30">
        <v>92</v>
      </c>
      <c r="B102" s="326" t="s">
        <v>337</v>
      </c>
      <c r="C102" s="316">
        <v>3915.05</v>
      </c>
      <c r="D102" s="317">
        <v>3968.85</v>
      </c>
      <c r="E102" s="317">
        <v>3787.8</v>
      </c>
      <c r="F102" s="317">
        <v>3660.55</v>
      </c>
      <c r="G102" s="317">
        <v>3479.5000000000005</v>
      </c>
      <c r="H102" s="317">
        <v>4096.1000000000004</v>
      </c>
      <c r="I102" s="317">
        <v>4277.1499999999996</v>
      </c>
      <c r="J102" s="317">
        <v>4404.3999999999996</v>
      </c>
      <c r="K102" s="316">
        <v>4149.8999999999996</v>
      </c>
      <c r="L102" s="316">
        <v>3841.6</v>
      </c>
      <c r="M102" s="316">
        <v>0.3387</v>
      </c>
      <c r="N102" s="1"/>
      <c r="O102" s="1"/>
    </row>
    <row r="103" spans="1:15" ht="12.75" customHeight="1">
      <c r="A103" s="30">
        <v>93</v>
      </c>
      <c r="B103" s="326" t="s">
        <v>248</v>
      </c>
      <c r="C103" s="316">
        <v>78.55</v>
      </c>
      <c r="D103" s="317">
        <v>79.399999999999991</v>
      </c>
      <c r="E103" s="317">
        <v>77.34999999999998</v>
      </c>
      <c r="F103" s="317">
        <v>76.149999999999991</v>
      </c>
      <c r="G103" s="317">
        <v>74.09999999999998</v>
      </c>
      <c r="H103" s="317">
        <v>80.59999999999998</v>
      </c>
      <c r="I103" s="317">
        <v>82.649999999999991</v>
      </c>
      <c r="J103" s="317">
        <v>83.84999999999998</v>
      </c>
      <c r="K103" s="316">
        <v>81.45</v>
      </c>
      <c r="L103" s="316">
        <v>78.2</v>
      </c>
      <c r="M103" s="316">
        <v>11.986000000000001</v>
      </c>
      <c r="N103" s="1"/>
      <c r="O103" s="1"/>
    </row>
    <row r="104" spans="1:15" ht="12.75" customHeight="1">
      <c r="A104" s="30">
        <v>94</v>
      </c>
      <c r="B104" s="326" t="s">
        <v>330</v>
      </c>
      <c r="C104" s="316">
        <v>636.70000000000005</v>
      </c>
      <c r="D104" s="317">
        <v>642.9666666666667</v>
      </c>
      <c r="E104" s="317">
        <v>618.93333333333339</v>
      </c>
      <c r="F104" s="317">
        <v>601.16666666666674</v>
      </c>
      <c r="G104" s="317">
        <v>577.13333333333344</v>
      </c>
      <c r="H104" s="317">
        <v>660.73333333333335</v>
      </c>
      <c r="I104" s="317">
        <v>684.76666666666665</v>
      </c>
      <c r="J104" s="317">
        <v>702.5333333333333</v>
      </c>
      <c r="K104" s="316">
        <v>667</v>
      </c>
      <c r="L104" s="316">
        <v>625.20000000000005</v>
      </c>
      <c r="M104" s="316">
        <v>0.47001999999999999</v>
      </c>
      <c r="N104" s="1"/>
      <c r="O104" s="1"/>
    </row>
    <row r="105" spans="1:15" ht="12.75" customHeight="1">
      <c r="A105" s="30">
        <v>95</v>
      </c>
      <c r="B105" s="326" t="s">
        <v>827</v>
      </c>
      <c r="C105" s="316">
        <v>166.4</v>
      </c>
      <c r="D105" s="317">
        <v>166.78333333333333</v>
      </c>
      <c r="E105" s="317">
        <v>163.61666666666667</v>
      </c>
      <c r="F105" s="317">
        <v>160.83333333333334</v>
      </c>
      <c r="G105" s="317">
        <v>157.66666666666669</v>
      </c>
      <c r="H105" s="317">
        <v>169.56666666666666</v>
      </c>
      <c r="I105" s="317">
        <v>172.73333333333335</v>
      </c>
      <c r="J105" s="317">
        <v>175.51666666666665</v>
      </c>
      <c r="K105" s="316">
        <v>169.95</v>
      </c>
      <c r="L105" s="316">
        <v>164</v>
      </c>
      <c r="M105" s="316">
        <v>17.451160000000002</v>
      </c>
      <c r="N105" s="1"/>
      <c r="O105" s="1"/>
    </row>
    <row r="106" spans="1:15" ht="12.75" customHeight="1">
      <c r="A106" s="30">
        <v>96</v>
      </c>
      <c r="B106" s="326" t="s">
        <v>338</v>
      </c>
      <c r="C106" s="316">
        <v>289.05</v>
      </c>
      <c r="D106" s="317">
        <v>290.31666666666666</v>
      </c>
      <c r="E106" s="317">
        <v>284.63333333333333</v>
      </c>
      <c r="F106" s="317">
        <v>280.21666666666664</v>
      </c>
      <c r="G106" s="317">
        <v>274.5333333333333</v>
      </c>
      <c r="H106" s="317">
        <v>294.73333333333335</v>
      </c>
      <c r="I106" s="317">
        <v>300.41666666666663</v>
      </c>
      <c r="J106" s="317">
        <v>304.83333333333337</v>
      </c>
      <c r="K106" s="316">
        <v>296</v>
      </c>
      <c r="L106" s="316">
        <v>285.89999999999998</v>
      </c>
      <c r="M106" s="316">
        <v>2.0032700000000001</v>
      </c>
      <c r="N106" s="1"/>
      <c r="O106" s="1"/>
    </row>
    <row r="107" spans="1:15" ht="12.75" customHeight="1">
      <c r="A107" s="30">
        <v>97</v>
      </c>
      <c r="B107" s="326" t="s">
        <v>339</v>
      </c>
      <c r="C107" s="316">
        <v>391.3</v>
      </c>
      <c r="D107" s="317">
        <v>400.93333333333334</v>
      </c>
      <c r="E107" s="317">
        <v>376.41666666666669</v>
      </c>
      <c r="F107" s="317">
        <v>361.53333333333336</v>
      </c>
      <c r="G107" s="317">
        <v>337.01666666666671</v>
      </c>
      <c r="H107" s="317">
        <v>415.81666666666666</v>
      </c>
      <c r="I107" s="317">
        <v>440.33333333333331</v>
      </c>
      <c r="J107" s="317">
        <v>455.21666666666664</v>
      </c>
      <c r="K107" s="316">
        <v>425.45</v>
      </c>
      <c r="L107" s="316">
        <v>386.05</v>
      </c>
      <c r="M107" s="316">
        <v>19.53558</v>
      </c>
      <c r="N107" s="1"/>
      <c r="O107" s="1"/>
    </row>
    <row r="108" spans="1:15" ht="12.75" customHeight="1">
      <c r="A108" s="30">
        <v>98</v>
      </c>
      <c r="B108" s="326" t="s">
        <v>83</v>
      </c>
      <c r="C108" s="316">
        <v>632.04999999999995</v>
      </c>
      <c r="D108" s="317">
        <v>634.11666666666667</v>
      </c>
      <c r="E108" s="317">
        <v>613.93333333333339</v>
      </c>
      <c r="F108" s="317">
        <v>595.81666666666672</v>
      </c>
      <c r="G108" s="317">
        <v>575.63333333333344</v>
      </c>
      <c r="H108" s="317">
        <v>652.23333333333335</v>
      </c>
      <c r="I108" s="317">
        <v>672.41666666666652</v>
      </c>
      <c r="J108" s="317">
        <v>690.5333333333333</v>
      </c>
      <c r="K108" s="316">
        <v>654.29999999999995</v>
      </c>
      <c r="L108" s="316">
        <v>616</v>
      </c>
      <c r="M108" s="316">
        <v>37.016460000000002</v>
      </c>
      <c r="N108" s="1"/>
      <c r="O108" s="1"/>
    </row>
    <row r="109" spans="1:15" ht="12.75" customHeight="1">
      <c r="A109" s="30">
        <v>99</v>
      </c>
      <c r="B109" s="326" t="s">
        <v>340</v>
      </c>
      <c r="C109" s="316">
        <v>605.15</v>
      </c>
      <c r="D109" s="317">
        <v>607.13333333333333</v>
      </c>
      <c r="E109" s="317">
        <v>598.11666666666667</v>
      </c>
      <c r="F109" s="317">
        <v>591.08333333333337</v>
      </c>
      <c r="G109" s="317">
        <v>582.06666666666672</v>
      </c>
      <c r="H109" s="317">
        <v>614.16666666666663</v>
      </c>
      <c r="I109" s="317">
        <v>623.18333333333328</v>
      </c>
      <c r="J109" s="317">
        <v>630.21666666666658</v>
      </c>
      <c r="K109" s="316">
        <v>616.15</v>
      </c>
      <c r="L109" s="316">
        <v>600.1</v>
      </c>
      <c r="M109" s="316">
        <v>0.29002</v>
      </c>
      <c r="N109" s="1"/>
      <c r="O109" s="1"/>
    </row>
    <row r="110" spans="1:15" ht="12.75" customHeight="1">
      <c r="A110" s="30">
        <v>100</v>
      </c>
      <c r="B110" s="326" t="s">
        <v>84</v>
      </c>
      <c r="C110" s="316">
        <v>934.6</v>
      </c>
      <c r="D110" s="317">
        <v>932.30000000000007</v>
      </c>
      <c r="E110" s="317">
        <v>924.50000000000011</v>
      </c>
      <c r="F110" s="317">
        <v>914.40000000000009</v>
      </c>
      <c r="G110" s="317">
        <v>906.60000000000014</v>
      </c>
      <c r="H110" s="317">
        <v>942.40000000000009</v>
      </c>
      <c r="I110" s="317">
        <v>950.2</v>
      </c>
      <c r="J110" s="317">
        <v>960.30000000000007</v>
      </c>
      <c r="K110" s="316">
        <v>940.1</v>
      </c>
      <c r="L110" s="316">
        <v>922.2</v>
      </c>
      <c r="M110" s="316">
        <v>17.341460000000001</v>
      </c>
      <c r="N110" s="1"/>
      <c r="O110" s="1"/>
    </row>
    <row r="111" spans="1:15" ht="12.75" customHeight="1">
      <c r="A111" s="30">
        <v>101</v>
      </c>
      <c r="B111" s="326" t="s">
        <v>85</v>
      </c>
      <c r="C111" s="316">
        <v>168.7</v>
      </c>
      <c r="D111" s="317">
        <v>170.11666666666667</v>
      </c>
      <c r="E111" s="317">
        <v>166.58333333333334</v>
      </c>
      <c r="F111" s="317">
        <v>164.46666666666667</v>
      </c>
      <c r="G111" s="317">
        <v>160.93333333333334</v>
      </c>
      <c r="H111" s="317">
        <v>172.23333333333335</v>
      </c>
      <c r="I111" s="317">
        <v>175.76666666666665</v>
      </c>
      <c r="J111" s="317">
        <v>177.88333333333335</v>
      </c>
      <c r="K111" s="316">
        <v>173.65</v>
      </c>
      <c r="L111" s="316">
        <v>168</v>
      </c>
      <c r="M111" s="316">
        <v>115.90434999999999</v>
      </c>
      <c r="N111" s="1"/>
      <c r="O111" s="1"/>
    </row>
    <row r="112" spans="1:15" ht="12.75" customHeight="1">
      <c r="A112" s="30">
        <v>102</v>
      </c>
      <c r="B112" s="326" t="s">
        <v>341</v>
      </c>
      <c r="C112" s="316">
        <v>312.7</v>
      </c>
      <c r="D112" s="317">
        <v>313.73333333333335</v>
      </c>
      <c r="E112" s="317">
        <v>307.51666666666671</v>
      </c>
      <c r="F112" s="317">
        <v>302.33333333333337</v>
      </c>
      <c r="G112" s="317">
        <v>296.11666666666673</v>
      </c>
      <c r="H112" s="317">
        <v>318.91666666666669</v>
      </c>
      <c r="I112" s="317">
        <v>325.13333333333338</v>
      </c>
      <c r="J112" s="317">
        <v>330.31666666666666</v>
      </c>
      <c r="K112" s="316">
        <v>319.95</v>
      </c>
      <c r="L112" s="316">
        <v>308.55</v>
      </c>
      <c r="M112" s="316">
        <v>1.7158800000000001</v>
      </c>
      <c r="N112" s="1"/>
      <c r="O112" s="1"/>
    </row>
    <row r="113" spans="1:15" ht="12.75" customHeight="1">
      <c r="A113" s="30">
        <v>103</v>
      </c>
      <c r="B113" s="326" t="s">
        <v>87</v>
      </c>
      <c r="C113" s="316">
        <v>3743.25</v>
      </c>
      <c r="D113" s="317">
        <v>3733.7999999999997</v>
      </c>
      <c r="E113" s="317">
        <v>3668.5999999999995</v>
      </c>
      <c r="F113" s="317">
        <v>3593.95</v>
      </c>
      <c r="G113" s="317">
        <v>3528.7499999999995</v>
      </c>
      <c r="H113" s="317">
        <v>3808.4499999999994</v>
      </c>
      <c r="I113" s="317">
        <v>3873.6499999999992</v>
      </c>
      <c r="J113" s="317">
        <v>3948.2999999999993</v>
      </c>
      <c r="K113" s="316">
        <v>3799</v>
      </c>
      <c r="L113" s="316">
        <v>3659.15</v>
      </c>
      <c r="M113" s="316">
        <v>4.5987900000000002</v>
      </c>
      <c r="N113" s="1"/>
      <c r="O113" s="1"/>
    </row>
    <row r="114" spans="1:15" ht="12.75" customHeight="1">
      <c r="A114" s="30">
        <v>104</v>
      </c>
      <c r="B114" s="326" t="s">
        <v>88</v>
      </c>
      <c r="C114" s="316">
        <v>1602.45</v>
      </c>
      <c r="D114" s="317">
        <v>1595.0333333333335</v>
      </c>
      <c r="E114" s="317">
        <v>1576.366666666667</v>
      </c>
      <c r="F114" s="317">
        <v>1550.2833333333335</v>
      </c>
      <c r="G114" s="317">
        <v>1531.616666666667</v>
      </c>
      <c r="H114" s="317">
        <v>1621.116666666667</v>
      </c>
      <c r="I114" s="317">
        <v>1639.7833333333335</v>
      </c>
      <c r="J114" s="317">
        <v>1665.866666666667</v>
      </c>
      <c r="K114" s="316">
        <v>1613.7</v>
      </c>
      <c r="L114" s="316">
        <v>1568.95</v>
      </c>
      <c r="M114" s="316">
        <v>3.2837499999999999</v>
      </c>
      <c r="N114" s="1"/>
      <c r="O114" s="1"/>
    </row>
    <row r="115" spans="1:15" ht="12.75" customHeight="1">
      <c r="A115" s="30">
        <v>105</v>
      </c>
      <c r="B115" s="326" t="s">
        <v>89</v>
      </c>
      <c r="C115" s="316">
        <v>605.79999999999995</v>
      </c>
      <c r="D115" s="317">
        <v>609.33333333333337</v>
      </c>
      <c r="E115" s="317">
        <v>594.4666666666667</v>
      </c>
      <c r="F115" s="317">
        <v>583.13333333333333</v>
      </c>
      <c r="G115" s="317">
        <v>568.26666666666665</v>
      </c>
      <c r="H115" s="317">
        <v>620.66666666666674</v>
      </c>
      <c r="I115" s="317">
        <v>635.5333333333333</v>
      </c>
      <c r="J115" s="317">
        <v>646.86666666666679</v>
      </c>
      <c r="K115" s="316">
        <v>624.20000000000005</v>
      </c>
      <c r="L115" s="316">
        <v>598</v>
      </c>
      <c r="M115" s="316">
        <v>15.14147</v>
      </c>
      <c r="N115" s="1"/>
      <c r="O115" s="1"/>
    </row>
    <row r="116" spans="1:15" ht="12.75" customHeight="1">
      <c r="A116" s="30">
        <v>106</v>
      </c>
      <c r="B116" s="326" t="s">
        <v>90</v>
      </c>
      <c r="C116" s="316">
        <v>883.05</v>
      </c>
      <c r="D116" s="317">
        <v>890.86666666666667</v>
      </c>
      <c r="E116" s="317">
        <v>872.23333333333335</v>
      </c>
      <c r="F116" s="317">
        <v>861.41666666666663</v>
      </c>
      <c r="G116" s="317">
        <v>842.7833333333333</v>
      </c>
      <c r="H116" s="317">
        <v>901.68333333333339</v>
      </c>
      <c r="I116" s="317">
        <v>920.31666666666683</v>
      </c>
      <c r="J116" s="317">
        <v>931.13333333333344</v>
      </c>
      <c r="K116" s="316">
        <v>909.5</v>
      </c>
      <c r="L116" s="316">
        <v>880.05</v>
      </c>
      <c r="M116" s="316">
        <v>5.6834499999999997</v>
      </c>
      <c r="N116" s="1"/>
      <c r="O116" s="1"/>
    </row>
    <row r="117" spans="1:15" ht="12.75" customHeight="1">
      <c r="A117" s="30">
        <v>107</v>
      </c>
      <c r="B117" s="326" t="s">
        <v>343</v>
      </c>
      <c r="C117" s="316">
        <v>927.9</v>
      </c>
      <c r="D117" s="317">
        <v>932.35</v>
      </c>
      <c r="E117" s="317">
        <v>891.55000000000007</v>
      </c>
      <c r="F117" s="317">
        <v>855.2</v>
      </c>
      <c r="G117" s="317">
        <v>814.40000000000009</v>
      </c>
      <c r="H117" s="317">
        <v>968.7</v>
      </c>
      <c r="I117" s="317">
        <v>1009.5</v>
      </c>
      <c r="J117" s="317">
        <v>1045.8499999999999</v>
      </c>
      <c r="K117" s="316">
        <v>973.15</v>
      </c>
      <c r="L117" s="316">
        <v>896</v>
      </c>
      <c r="M117" s="316">
        <v>7.6501200000000003</v>
      </c>
      <c r="N117" s="1"/>
      <c r="O117" s="1"/>
    </row>
    <row r="118" spans="1:15" ht="12.75" customHeight="1">
      <c r="A118" s="30">
        <v>108</v>
      </c>
      <c r="B118" s="326" t="s">
        <v>326</v>
      </c>
      <c r="C118" s="316">
        <v>3269.2</v>
      </c>
      <c r="D118" s="317">
        <v>3253.0666666666671</v>
      </c>
      <c r="E118" s="317">
        <v>3194.1333333333341</v>
      </c>
      <c r="F118" s="317">
        <v>3119.0666666666671</v>
      </c>
      <c r="G118" s="317">
        <v>3060.1333333333341</v>
      </c>
      <c r="H118" s="317">
        <v>3328.1333333333341</v>
      </c>
      <c r="I118" s="317">
        <v>3387.0666666666675</v>
      </c>
      <c r="J118" s="317">
        <v>3462.1333333333341</v>
      </c>
      <c r="K118" s="316">
        <v>3312</v>
      </c>
      <c r="L118" s="316">
        <v>3178</v>
      </c>
      <c r="M118" s="316">
        <v>0.55210999999999999</v>
      </c>
      <c r="N118" s="1"/>
      <c r="O118" s="1"/>
    </row>
    <row r="119" spans="1:15" ht="12.75" customHeight="1">
      <c r="A119" s="30">
        <v>109</v>
      </c>
      <c r="B119" s="326" t="s">
        <v>250</v>
      </c>
      <c r="C119" s="316">
        <v>353</v>
      </c>
      <c r="D119" s="317">
        <v>352.84999999999997</v>
      </c>
      <c r="E119" s="317">
        <v>348.19999999999993</v>
      </c>
      <c r="F119" s="317">
        <v>343.4</v>
      </c>
      <c r="G119" s="317">
        <v>338.74999999999994</v>
      </c>
      <c r="H119" s="317">
        <v>357.64999999999992</v>
      </c>
      <c r="I119" s="317">
        <v>362.2999999999999</v>
      </c>
      <c r="J119" s="317">
        <v>367.09999999999991</v>
      </c>
      <c r="K119" s="316">
        <v>357.5</v>
      </c>
      <c r="L119" s="316">
        <v>348.05</v>
      </c>
      <c r="M119" s="316">
        <v>15.66459</v>
      </c>
      <c r="N119" s="1"/>
      <c r="O119" s="1"/>
    </row>
    <row r="120" spans="1:15" ht="12.75" customHeight="1">
      <c r="A120" s="30">
        <v>110</v>
      </c>
      <c r="B120" s="326" t="s">
        <v>327</v>
      </c>
      <c r="C120" s="316">
        <v>190.35</v>
      </c>
      <c r="D120" s="317">
        <v>191.93333333333331</v>
      </c>
      <c r="E120" s="317">
        <v>183.51666666666662</v>
      </c>
      <c r="F120" s="317">
        <v>176.68333333333331</v>
      </c>
      <c r="G120" s="317">
        <v>168.26666666666662</v>
      </c>
      <c r="H120" s="317">
        <v>198.76666666666662</v>
      </c>
      <c r="I120" s="317">
        <v>207.18333333333331</v>
      </c>
      <c r="J120" s="317">
        <v>214.01666666666662</v>
      </c>
      <c r="K120" s="316">
        <v>200.35</v>
      </c>
      <c r="L120" s="316">
        <v>185.1</v>
      </c>
      <c r="M120" s="316">
        <v>2.1724999999999999</v>
      </c>
      <c r="N120" s="1"/>
      <c r="O120" s="1"/>
    </row>
    <row r="121" spans="1:15" ht="12.75" customHeight="1">
      <c r="A121" s="30">
        <v>111</v>
      </c>
      <c r="B121" s="326" t="s">
        <v>91</v>
      </c>
      <c r="C121" s="316">
        <v>119</v>
      </c>
      <c r="D121" s="317">
        <v>120.3</v>
      </c>
      <c r="E121" s="317">
        <v>117.25</v>
      </c>
      <c r="F121" s="317">
        <v>115.5</v>
      </c>
      <c r="G121" s="317">
        <v>112.45</v>
      </c>
      <c r="H121" s="317">
        <v>122.05</v>
      </c>
      <c r="I121" s="317">
        <v>125.09999999999998</v>
      </c>
      <c r="J121" s="317">
        <v>126.85</v>
      </c>
      <c r="K121" s="316">
        <v>123.35</v>
      </c>
      <c r="L121" s="316">
        <v>118.55</v>
      </c>
      <c r="M121" s="316">
        <v>6.9392300000000002</v>
      </c>
      <c r="N121" s="1"/>
      <c r="O121" s="1"/>
    </row>
    <row r="122" spans="1:15" ht="12.75" customHeight="1">
      <c r="A122" s="30">
        <v>112</v>
      </c>
      <c r="B122" s="326" t="s">
        <v>92</v>
      </c>
      <c r="C122" s="316">
        <v>1000.3</v>
      </c>
      <c r="D122" s="317">
        <v>991.65</v>
      </c>
      <c r="E122" s="317">
        <v>974.34999999999991</v>
      </c>
      <c r="F122" s="317">
        <v>948.4</v>
      </c>
      <c r="G122" s="317">
        <v>931.09999999999991</v>
      </c>
      <c r="H122" s="317">
        <v>1017.5999999999999</v>
      </c>
      <c r="I122" s="317">
        <v>1034.8999999999999</v>
      </c>
      <c r="J122" s="317">
        <v>1060.8499999999999</v>
      </c>
      <c r="K122" s="316">
        <v>1008.95</v>
      </c>
      <c r="L122" s="316">
        <v>965.7</v>
      </c>
      <c r="M122" s="316">
        <v>5.4026899999999998</v>
      </c>
      <c r="N122" s="1"/>
      <c r="O122" s="1"/>
    </row>
    <row r="123" spans="1:15" ht="12.75" customHeight="1">
      <c r="A123" s="30">
        <v>113</v>
      </c>
      <c r="B123" s="326" t="s">
        <v>344</v>
      </c>
      <c r="C123" s="316">
        <v>789.35</v>
      </c>
      <c r="D123" s="317">
        <v>788.4</v>
      </c>
      <c r="E123" s="317">
        <v>776.8</v>
      </c>
      <c r="F123" s="317">
        <v>764.25</v>
      </c>
      <c r="G123" s="317">
        <v>752.65</v>
      </c>
      <c r="H123" s="317">
        <v>800.94999999999993</v>
      </c>
      <c r="I123" s="317">
        <v>812.55000000000007</v>
      </c>
      <c r="J123" s="317">
        <v>825.09999999999991</v>
      </c>
      <c r="K123" s="316">
        <v>800</v>
      </c>
      <c r="L123" s="316">
        <v>775.85</v>
      </c>
      <c r="M123" s="316">
        <v>2.6257999999999999</v>
      </c>
      <c r="N123" s="1"/>
      <c r="O123" s="1"/>
    </row>
    <row r="124" spans="1:15" ht="12.75" customHeight="1">
      <c r="A124" s="30">
        <v>114</v>
      </c>
      <c r="B124" s="326" t="s">
        <v>93</v>
      </c>
      <c r="C124" s="316">
        <v>500.8</v>
      </c>
      <c r="D124" s="317">
        <v>503.86666666666662</v>
      </c>
      <c r="E124" s="317">
        <v>495.28333333333319</v>
      </c>
      <c r="F124" s="317">
        <v>489.76666666666659</v>
      </c>
      <c r="G124" s="317">
        <v>481.18333333333317</v>
      </c>
      <c r="H124" s="317">
        <v>509.38333333333321</v>
      </c>
      <c r="I124" s="317">
        <v>517.96666666666658</v>
      </c>
      <c r="J124" s="317">
        <v>523.48333333333323</v>
      </c>
      <c r="K124" s="316">
        <v>512.45000000000005</v>
      </c>
      <c r="L124" s="316">
        <v>498.35</v>
      </c>
      <c r="M124" s="316">
        <v>27.339020000000001</v>
      </c>
      <c r="N124" s="1"/>
      <c r="O124" s="1"/>
    </row>
    <row r="125" spans="1:15" ht="12.75" customHeight="1">
      <c r="A125" s="30">
        <v>115</v>
      </c>
      <c r="B125" s="326" t="s">
        <v>251</v>
      </c>
      <c r="C125" s="316">
        <v>1408</v>
      </c>
      <c r="D125" s="317">
        <v>1418.8333333333333</v>
      </c>
      <c r="E125" s="317">
        <v>1389.2666666666664</v>
      </c>
      <c r="F125" s="317">
        <v>1370.5333333333331</v>
      </c>
      <c r="G125" s="317">
        <v>1340.9666666666662</v>
      </c>
      <c r="H125" s="317">
        <v>1437.5666666666666</v>
      </c>
      <c r="I125" s="317">
        <v>1467.1333333333337</v>
      </c>
      <c r="J125" s="317">
        <v>1485.8666666666668</v>
      </c>
      <c r="K125" s="316">
        <v>1448.4</v>
      </c>
      <c r="L125" s="316">
        <v>1400.1</v>
      </c>
      <c r="M125" s="316">
        <v>1.1551400000000001</v>
      </c>
      <c r="N125" s="1"/>
      <c r="O125" s="1"/>
    </row>
    <row r="126" spans="1:15" ht="12.75" customHeight="1">
      <c r="A126" s="30">
        <v>116</v>
      </c>
      <c r="B126" s="326" t="s">
        <v>349</v>
      </c>
      <c r="C126" s="316">
        <v>226.4</v>
      </c>
      <c r="D126" s="317">
        <v>224.75</v>
      </c>
      <c r="E126" s="317">
        <v>216.65</v>
      </c>
      <c r="F126" s="317">
        <v>206.9</v>
      </c>
      <c r="G126" s="317">
        <v>198.8</v>
      </c>
      <c r="H126" s="317">
        <v>234.5</v>
      </c>
      <c r="I126" s="317">
        <v>242.60000000000002</v>
      </c>
      <c r="J126" s="317">
        <v>252.35</v>
      </c>
      <c r="K126" s="316">
        <v>232.85</v>
      </c>
      <c r="L126" s="316">
        <v>215</v>
      </c>
      <c r="M126" s="316">
        <v>10.21557</v>
      </c>
      <c r="N126" s="1"/>
      <c r="O126" s="1"/>
    </row>
    <row r="127" spans="1:15" ht="12.75" customHeight="1">
      <c r="A127" s="30">
        <v>117</v>
      </c>
      <c r="B127" s="326" t="s">
        <v>345</v>
      </c>
      <c r="C127" s="316">
        <v>82.15</v>
      </c>
      <c r="D127" s="317">
        <v>82.333333333333329</v>
      </c>
      <c r="E127" s="317">
        <v>79.666666666666657</v>
      </c>
      <c r="F127" s="317">
        <v>77.183333333333323</v>
      </c>
      <c r="G127" s="317">
        <v>74.516666666666652</v>
      </c>
      <c r="H127" s="317">
        <v>84.816666666666663</v>
      </c>
      <c r="I127" s="317">
        <v>87.48333333333332</v>
      </c>
      <c r="J127" s="317">
        <v>89.966666666666669</v>
      </c>
      <c r="K127" s="316">
        <v>85</v>
      </c>
      <c r="L127" s="316">
        <v>79.849999999999994</v>
      </c>
      <c r="M127" s="316">
        <v>23.860510000000001</v>
      </c>
      <c r="N127" s="1"/>
      <c r="O127" s="1"/>
    </row>
    <row r="128" spans="1:15" ht="12.75" customHeight="1">
      <c r="A128" s="30">
        <v>118</v>
      </c>
      <c r="B128" s="326" t="s">
        <v>346</v>
      </c>
      <c r="C128" s="316">
        <v>992.1</v>
      </c>
      <c r="D128" s="317">
        <v>1012.1666666666666</v>
      </c>
      <c r="E128" s="317">
        <v>964.93333333333317</v>
      </c>
      <c r="F128" s="317">
        <v>937.76666666666654</v>
      </c>
      <c r="G128" s="317">
        <v>890.53333333333308</v>
      </c>
      <c r="H128" s="317">
        <v>1039.3333333333333</v>
      </c>
      <c r="I128" s="317">
        <v>1086.5666666666666</v>
      </c>
      <c r="J128" s="317">
        <v>1113.7333333333333</v>
      </c>
      <c r="K128" s="316">
        <v>1059.4000000000001</v>
      </c>
      <c r="L128" s="316">
        <v>985</v>
      </c>
      <c r="M128" s="316">
        <v>1.8876999999999999</v>
      </c>
      <c r="N128" s="1"/>
      <c r="O128" s="1"/>
    </row>
    <row r="129" spans="1:15" ht="12.75" customHeight="1">
      <c r="A129" s="30">
        <v>119</v>
      </c>
      <c r="B129" s="326" t="s">
        <v>94</v>
      </c>
      <c r="C129" s="316">
        <v>1983.4</v>
      </c>
      <c r="D129" s="317">
        <v>1986.8</v>
      </c>
      <c r="E129" s="317">
        <v>1938.6</v>
      </c>
      <c r="F129" s="317">
        <v>1893.8</v>
      </c>
      <c r="G129" s="317">
        <v>1845.6</v>
      </c>
      <c r="H129" s="317">
        <v>2031.6</v>
      </c>
      <c r="I129" s="317">
        <v>2079.8000000000002</v>
      </c>
      <c r="J129" s="317">
        <v>2124.6</v>
      </c>
      <c r="K129" s="316">
        <v>2035</v>
      </c>
      <c r="L129" s="316">
        <v>1942</v>
      </c>
      <c r="M129" s="316">
        <v>9.4782700000000002</v>
      </c>
      <c r="N129" s="1"/>
      <c r="O129" s="1"/>
    </row>
    <row r="130" spans="1:15" ht="12.75" customHeight="1">
      <c r="A130" s="30">
        <v>120</v>
      </c>
      <c r="B130" s="326" t="s">
        <v>347</v>
      </c>
      <c r="C130" s="316">
        <v>222.2</v>
      </c>
      <c r="D130" s="317">
        <v>224.66666666666666</v>
      </c>
      <c r="E130" s="317">
        <v>217.63333333333333</v>
      </c>
      <c r="F130" s="317">
        <v>213.06666666666666</v>
      </c>
      <c r="G130" s="317">
        <v>206.03333333333333</v>
      </c>
      <c r="H130" s="317">
        <v>229.23333333333332</v>
      </c>
      <c r="I130" s="317">
        <v>236.26666666666668</v>
      </c>
      <c r="J130" s="317">
        <v>240.83333333333331</v>
      </c>
      <c r="K130" s="316">
        <v>231.7</v>
      </c>
      <c r="L130" s="316">
        <v>220.1</v>
      </c>
      <c r="M130" s="316">
        <v>23.84684</v>
      </c>
      <c r="N130" s="1"/>
      <c r="O130" s="1"/>
    </row>
    <row r="131" spans="1:15" ht="12.75" customHeight="1">
      <c r="A131" s="30">
        <v>121</v>
      </c>
      <c r="B131" s="326" t="s">
        <v>252</v>
      </c>
      <c r="C131" s="316">
        <v>42.45</v>
      </c>
      <c r="D131" s="317">
        <v>41.983333333333334</v>
      </c>
      <c r="E131" s="317">
        <v>41.516666666666666</v>
      </c>
      <c r="F131" s="317">
        <v>40.583333333333329</v>
      </c>
      <c r="G131" s="317">
        <v>40.11666666666666</v>
      </c>
      <c r="H131" s="317">
        <v>42.916666666666671</v>
      </c>
      <c r="I131" s="317">
        <v>43.38333333333334</v>
      </c>
      <c r="J131" s="317">
        <v>44.316666666666677</v>
      </c>
      <c r="K131" s="316">
        <v>42.45</v>
      </c>
      <c r="L131" s="316">
        <v>41.05</v>
      </c>
      <c r="M131" s="316">
        <v>12.538220000000001</v>
      </c>
      <c r="N131" s="1"/>
      <c r="O131" s="1"/>
    </row>
    <row r="132" spans="1:15" ht="12.75" customHeight="1">
      <c r="A132" s="30">
        <v>122</v>
      </c>
      <c r="B132" s="326" t="s">
        <v>348</v>
      </c>
      <c r="C132" s="316">
        <v>705.8</v>
      </c>
      <c r="D132" s="317">
        <v>698.86666666666667</v>
      </c>
      <c r="E132" s="317">
        <v>684.93333333333339</v>
      </c>
      <c r="F132" s="317">
        <v>664.06666666666672</v>
      </c>
      <c r="G132" s="317">
        <v>650.13333333333344</v>
      </c>
      <c r="H132" s="317">
        <v>719.73333333333335</v>
      </c>
      <c r="I132" s="317">
        <v>733.66666666666652</v>
      </c>
      <c r="J132" s="317">
        <v>754.5333333333333</v>
      </c>
      <c r="K132" s="316">
        <v>712.8</v>
      </c>
      <c r="L132" s="316">
        <v>678</v>
      </c>
      <c r="M132" s="316">
        <v>0.21468000000000001</v>
      </c>
      <c r="N132" s="1"/>
      <c r="O132" s="1"/>
    </row>
    <row r="133" spans="1:15" ht="12.75" customHeight="1">
      <c r="A133" s="30">
        <v>123</v>
      </c>
      <c r="B133" s="326" t="s">
        <v>95</v>
      </c>
      <c r="C133" s="316">
        <v>4281.1000000000004</v>
      </c>
      <c r="D133" s="317">
        <v>4296.6166666666659</v>
      </c>
      <c r="E133" s="317">
        <v>4238.5333333333319</v>
      </c>
      <c r="F133" s="317">
        <v>4195.9666666666662</v>
      </c>
      <c r="G133" s="317">
        <v>4137.8833333333323</v>
      </c>
      <c r="H133" s="317">
        <v>4339.1833333333316</v>
      </c>
      <c r="I133" s="317">
        <v>4397.2666666666655</v>
      </c>
      <c r="J133" s="317">
        <v>4439.8333333333312</v>
      </c>
      <c r="K133" s="316">
        <v>4354.7</v>
      </c>
      <c r="L133" s="316">
        <v>4254.05</v>
      </c>
      <c r="M133" s="316">
        <v>4.3699700000000004</v>
      </c>
      <c r="N133" s="1"/>
      <c r="O133" s="1"/>
    </row>
    <row r="134" spans="1:15" ht="12.75" customHeight="1">
      <c r="A134" s="30">
        <v>124</v>
      </c>
      <c r="B134" s="326" t="s">
        <v>253</v>
      </c>
      <c r="C134" s="316">
        <v>3371.4</v>
      </c>
      <c r="D134" s="317">
        <v>3370.4500000000003</v>
      </c>
      <c r="E134" s="317">
        <v>3255.9500000000007</v>
      </c>
      <c r="F134" s="317">
        <v>3140.5000000000005</v>
      </c>
      <c r="G134" s="317">
        <v>3026.0000000000009</v>
      </c>
      <c r="H134" s="317">
        <v>3485.9000000000005</v>
      </c>
      <c r="I134" s="317">
        <v>3600.3999999999996</v>
      </c>
      <c r="J134" s="317">
        <v>3715.8500000000004</v>
      </c>
      <c r="K134" s="316">
        <v>3484.95</v>
      </c>
      <c r="L134" s="316">
        <v>3255</v>
      </c>
      <c r="M134" s="316">
        <v>10.67906</v>
      </c>
      <c r="N134" s="1"/>
      <c r="O134" s="1"/>
    </row>
    <row r="135" spans="1:15" ht="12.75" customHeight="1">
      <c r="A135" s="30">
        <v>125</v>
      </c>
      <c r="B135" s="326" t="s">
        <v>97</v>
      </c>
      <c r="C135" s="316">
        <v>318.89999999999998</v>
      </c>
      <c r="D135" s="317">
        <v>322.98333333333335</v>
      </c>
      <c r="E135" s="317">
        <v>313.16666666666669</v>
      </c>
      <c r="F135" s="317">
        <v>307.43333333333334</v>
      </c>
      <c r="G135" s="317">
        <v>297.61666666666667</v>
      </c>
      <c r="H135" s="317">
        <v>328.7166666666667</v>
      </c>
      <c r="I135" s="317">
        <v>338.5333333333333</v>
      </c>
      <c r="J135" s="317">
        <v>344.26666666666671</v>
      </c>
      <c r="K135" s="316">
        <v>332.8</v>
      </c>
      <c r="L135" s="316">
        <v>317.25</v>
      </c>
      <c r="M135" s="316">
        <v>50.407589999999999</v>
      </c>
      <c r="N135" s="1"/>
      <c r="O135" s="1"/>
    </row>
    <row r="136" spans="1:15" ht="12.75" customHeight="1">
      <c r="A136" s="30">
        <v>126</v>
      </c>
      <c r="B136" s="326" t="s">
        <v>244</v>
      </c>
      <c r="C136" s="316">
        <v>3230.6</v>
      </c>
      <c r="D136" s="317">
        <v>3264.4500000000003</v>
      </c>
      <c r="E136" s="317">
        <v>3171.1500000000005</v>
      </c>
      <c r="F136" s="317">
        <v>3111.7000000000003</v>
      </c>
      <c r="G136" s="317">
        <v>3018.4000000000005</v>
      </c>
      <c r="H136" s="317">
        <v>3323.9000000000005</v>
      </c>
      <c r="I136" s="317">
        <v>3417.2000000000007</v>
      </c>
      <c r="J136" s="317">
        <v>3476.6500000000005</v>
      </c>
      <c r="K136" s="316">
        <v>3357.75</v>
      </c>
      <c r="L136" s="316">
        <v>3205</v>
      </c>
      <c r="M136" s="316">
        <v>5.4675399999999996</v>
      </c>
      <c r="N136" s="1"/>
      <c r="O136" s="1"/>
    </row>
    <row r="137" spans="1:15" ht="12.75" customHeight="1">
      <c r="A137" s="30">
        <v>127</v>
      </c>
      <c r="B137" s="326" t="s">
        <v>98</v>
      </c>
      <c r="C137" s="316">
        <v>3924.3</v>
      </c>
      <c r="D137" s="317">
        <v>3931.2666666666664</v>
      </c>
      <c r="E137" s="317">
        <v>3883.5333333333328</v>
      </c>
      <c r="F137" s="317">
        <v>3842.7666666666664</v>
      </c>
      <c r="G137" s="317">
        <v>3795.0333333333328</v>
      </c>
      <c r="H137" s="317">
        <v>3972.0333333333328</v>
      </c>
      <c r="I137" s="317">
        <v>4019.7666666666664</v>
      </c>
      <c r="J137" s="317">
        <v>4060.5333333333328</v>
      </c>
      <c r="K137" s="316">
        <v>3979</v>
      </c>
      <c r="L137" s="316">
        <v>3890.5</v>
      </c>
      <c r="M137" s="316">
        <v>2.1840099999999998</v>
      </c>
      <c r="N137" s="1"/>
      <c r="O137" s="1"/>
    </row>
    <row r="138" spans="1:15" ht="12.75" customHeight="1">
      <c r="A138" s="30">
        <v>128</v>
      </c>
      <c r="B138" s="326" t="s">
        <v>561</v>
      </c>
      <c r="C138" s="316">
        <v>2122.6</v>
      </c>
      <c r="D138" s="317">
        <v>2137.6166666666668</v>
      </c>
      <c r="E138" s="317">
        <v>2086.2333333333336</v>
      </c>
      <c r="F138" s="317">
        <v>2049.8666666666668</v>
      </c>
      <c r="G138" s="317">
        <v>1998.4833333333336</v>
      </c>
      <c r="H138" s="317">
        <v>2173.9833333333336</v>
      </c>
      <c r="I138" s="317">
        <v>2225.3666666666668</v>
      </c>
      <c r="J138" s="317">
        <v>2261.7333333333336</v>
      </c>
      <c r="K138" s="316">
        <v>2189</v>
      </c>
      <c r="L138" s="316">
        <v>2101.25</v>
      </c>
      <c r="M138" s="316">
        <v>0.18956000000000001</v>
      </c>
      <c r="N138" s="1"/>
      <c r="O138" s="1"/>
    </row>
    <row r="139" spans="1:15" ht="12.75" customHeight="1">
      <c r="A139" s="30">
        <v>129</v>
      </c>
      <c r="B139" s="326" t="s">
        <v>353</v>
      </c>
      <c r="C139" s="316">
        <v>54.6</v>
      </c>
      <c r="D139" s="317">
        <v>54.666666666666664</v>
      </c>
      <c r="E139" s="317">
        <v>52.43333333333333</v>
      </c>
      <c r="F139" s="317">
        <v>50.266666666666666</v>
      </c>
      <c r="G139" s="317">
        <v>48.033333333333331</v>
      </c>
      <c r="H139" s="317">
        <v>56.833333333333329</v>
      </c>
      <c r="I139" s="317">
        <v>59.066666666666663</v>
      </c>
      <c r="J139" s="317">
        <v>61.233333333333327</v>
      </c>
      <c r="K139" s="316">
        <v>56.9</v>
      </c>
      <c r="L139" s="316">
        <v>52.5</v>
      </c>
      <c r="M139" s="316">
        <v>20.27684</v>
      </c>
      <c r="N139" s="1"/>
      <c r="O139" s="1"/>
    </row>
    <row r="140" spans="1:15" ht="12.75" customHeight="1">
      <c r="A140" s="30">
        <v>130</v>
      </c>
      <c r="B140" s="326" t="s">
        <v>99</v>
      </c>
      <c r="C140" s="316">
        <v>2432.65</v>
      </c>
      <c r="D140" s="317">
        <v>2437.8333333333335</v>
      </c>
      <c r="E140" s="317">
        <v>2392.666666666667</v>
      </c>
      <c r="F140" s="317">
        <v>2352.6833333333334</v>
      </c>
      <c r="G140" s="317">
        <v>2307.5166666666669</v>
      </c>
      <c r="H140" s="317">
        <v>2477.8166666666671</v>
      </c>
      <c r="I140" s="317">
        <v>2522.983333333334</v>
      </c>
      <c r="J140" s="317">
        <v>2562.9666666666672</v>
      </c>
      <c r="K140" s="316">
        <v>2483</v>
      </c>
      <c r="L140" s="316">
        <v>2397.85</v>
      </c>
      <c r="M140" s="316">
        <v>6.5061600000000004</v>
      </c>
      <c r="N140" s="1"/>
      <c r="O140" s="1"/>
    </row>
    <row r="141" spans="1:15" ht="12.75" customHeight="1">
      <c r="A141" s="30">
        <v>131</v>
      </c>
      <c r="B141" s="326" t="s">
        <v>350</v>
      </c>
      <c r="C141" s="316">
        <v>480.8</v>
      </c>
      <c r="D141" s="317">
        <v>479.2833333333333</v>
      </c>
      <c r="E141" s="317">
        <v>467.81666666666661</v>
      </c>
      <c r="F141" s="317">
        <v>454.83333333333331</v>
      </c>
      <c r="G141" s="317">
        <v>443.36666666666662</v>
      </c>
      <c r="H141" s="317">
        <v>492.26666666666659</v>
      </c>
      <c r="I141" s="317">
        <v>503.73333333333329</v>
      </c>
      <c r="J141" s="317">
        <v>516.71666666666658</v>
      </c>
      <c r="K141" s="316">
        <v>490.75</v>
      </c>
      <c r="L141" s="316">
        <v>466.3</v>
      </c>
      <c r="M141" s="316">
        <v>2.3851599999999999</v>
      </c>
      <c r="N141" s="1"/>
      <c r="O141" s="1"/>
    </row>
    <row r="142" spans="1:15" ht="12.75" customHeight="1">
      <c r="A142" s="30">
        <v>132</v>
      </c>
      <c r="B142" s="326" t="s">
        <v>351</v>
      </c>
      <c r="C142" s="316">
        <v>133.94999999999999</v>
      </c>
      <c r="D142" s="317">
        <v>134.25</v>
      </c>
      <c r="E142" s="317">
        <v>130.69999999999999</v>
      </c>
      <c r="F142" s="317">
        <v>127.44999999999999</v>
      </c>
      <c r="G142" s="317">
        <v>123.89999999999998</v>
      </c>
      <c r="H142" s="317">
        <v>137.5</v>
      </c>
      <c r="I142" s="317">
        <v>141.05000000000001</v>
      </c>
      <c r="J142" s="317">
        <v>144.30000000000001</v>
      </c>
      <c r="K142" s="316">
        <v>137.80000000000001</v>
      </c>
      <c r="L142" s="316">
        <v>131</v>
      </c>
      <c r="M142" s="316">
        <v>6.7026500000000002</v>
      </c>
      <c r="N142" s="1"/>
      <c r="O142" s="1"/>
    </row>
    <row r="143" spans="1:15" ht="12.75" customHeight="1">
      <c r="A143" s="30">
        <v>133</v>
      </c>
      <c r="B143" s="326" t="s">
        <v>354</v>
      </c>
      <c r="C143" s="316">
        <v>257.5</v>
      </c>
      <c r="D143" s="317">
        <v>258.7</v>
      </c>
      <c r="E143" s="317">
        <v>247.5</v>
      </c>
      <c r="F143" s="317">
        <v>237.5</v>
      </c>
      <c r="G143" s="317">
        <v>226.3</v>
      </c>
      <c r="H143" s="317">
        <v>268.7</v>
      </c>
      <c r="I143" s="317">
        <v>279.89999999999992</v>
      </c>
      <c r="J143" s="317">
        <v>289.89999999999998</v>
      </c>
      <c r="K143" s="316">
        <v>269.89999999999998</v>
      </c>
      <c r="L143" s="316">
        <v>248.7</v>
      </c>
      <c r="M143" s="316">
        <v>9.1962700000000002</v>
      </c>
      <c r="N143" s="1"/>
      <c r="O143" s="1"/>
    </row>
    <row r="144" spans="1:15" ht="12.75" customHeight="1">
      <c r="A144" s="30">
        <v>134</v>
      </c>
      <c r="B144" s="326" t="s">
        <v>254</v>
      </c>
      <c r="C144" s="316">
        <v>427.7</v>
      </c>
      <c r="D144" s="317">
        <v>433.90000000000003</v>
      </c>
      <c r="E144" s="317">
        <v>411.80000000000007</v>
      </c>
      <c r="F144" s="317">
        <v>395.90000000000003</v>
      </c>
      <c r="G144" s="317">
        <v>373.80000000000007</v>
      </c>
      <c r="H144" s="317">
        <v>449.80000000000007</v>
      </c>
      <c r="I144" s="317">
        <v>471.90000000000009</v>
      </c>
      <c r="J144" s="317">
        <v>487.80000000000007</v>
      </c>
      <c r="K144" s="316">
        <v>456</v>
      </c>
      <c r="L144" s="316">
        <v>418</v>
      </c>
      <c r="M144" s="316">
        <v>12.49915</v>
      </c>
      <c r="N144" s="1"/>
      <c r="O144" s="1"/>
    </row>
    <row r="145" spans="1:15" ht="12.75" customHeight="1">
      <c r="A145" s="30">
        <v>135</v>
      </c>
      <c r="B145" s="326" t="s">
        <v>255</v>
      </c>
      <c r="C145" s="316">
        <v>1186</v>
      </c>
      <c r="D145" s="317">
        <v>1178.6666666666667</v>
      </c>
      <c r="E145" s="317">
        <v>1157.3333333333335</v>
      </c>
      <c r="F145" s="317">
        <v>1128.6666666666667</v>
      </c>
      <c r="G145" s="317">
        <v>1107.3333333333335</v>
      </c>
      <c r="H145" s="317">
        <v>1207.3333333333335</v>
      </c>
      <c r="I145" s="317">
        <v>1228.666666666667</v>
      </c>
      <c r="J145" s="317">
        <v>1257.3333333333335</v>
      </c>
      <c r="K145" s="316">
        <v>1200</v>
      </c>
      <c r="L145" s="316">
        <v>1150</v>
      </c>
      <c r="M145" s="316">
        <v>0.64141000000000004</v>
      </c>
      <c r="N145" s="1"/>
      <c r="O145" s="1"/>
    </row>
    <row r="146" spans="1:15" ht="12.75" customHeight="1">
      <c r="A146" s="30">
        <v>136</v>
      </c>
      <c r="B146" s="326" t="s">
        <v>355</v>
      </c>
      <c r="C146" s="316">
        <v>59.1</v>
      </c>
      <c r="D146" s="317">
        <v>59.25</v>
      </c>
      <c r="E146" s="317">
        <v>58.6</v>
      </c>
      <c r="F146" s="317">
        <v>58.1</v>
      </c>
      <c r="G146" s="317">
        <v>57.45</v>
      </c>
      <c r="H146" s="317">
        <v>59.75</v>
      </c>
      <c r="I146" s="317">
        <v>60.400000000000006</v>
      </c>
      <c r="J146" s="317">
        <v>60.9</v>
      </c>
      <c r="K146" s="316">
        <v>59.9</v>
      </c>
      <c r="L146" s="316">
        <v>58.75</v>
      </c>
      <c r="M146" s="316">
        <v>6.0405800000000003</v>
      </c>
      <c r="N146" s="1"/>
      <c r="O146" s="1"/>
    </row>
    <row r="147" spans="1:15" ht="12.75" customHeight="1">
      <c r="A147" s="30">
        <v>137</v>
      </c>
      <c r="B147" s="326" t="s">
        <v>352</v>
      </c>
      <c r="C147" s="316">
        <v>155.69999999999999</v>
      </c>
      <c r="D147" s="317">
        <v>156.5</v>
      </c>
      <c r="E147" s="317">
        <v>154.19999999999999</v>
      </c>
      <c r="F147" s="317">
        <v>152.69999999999999</v>
      </c>
      <c r="G147" s="317">
        <v>150.39999999999998</v>
      </c>
      <c r="H147" s="317">
        <v>158</v>
      </c>
      <c r="I147" s="317">
        <v>160.30000000000001</v>
      </c>
      <c r="J147" s="317">
        <v>161.80000000000001</v>
      </c>
      <c r="K147" s="316">
        <v>158.80000000000001</v>
      </c>
      <c r="L147" s="316">
        <v>155</v>
      </c>
      <c r="M147" s="316">
        <v>1.3414600000000001</v>
      </c>
      <c r="N147" s="1"/>
      <c r="O147" s="1"/>
    </row>
    <row r="148" spans="1:15" ht="12.75" customHeight="1">
      <c r="A148" s="30">
        <v>138</v>
      </c>
      <c r="B148" s="326" t="s">
        <v>356</v>
      </c>
      <c r="C148" s="316">
        <v>105.45</v>
      </c>
      <c r="D148" s="317">
        <v>106.75</v>
      </c>
      <c r="E148" s="317">
        <v>99.6</v>
      </c>
      <c r="F148" s="317">
        <v>93.75</v>
      </c>
      <c r="G148" s="317">
        <v>86.6</v>
      </c>
      <c r="H148" s="317">
        <v>112.6</v>
      </c>
      <c r="I148" s="317">
        <v>119.75</v>
      </c>
      <c r="J148" s="317">
        <v>125.6</v>
      </c>
      <c r="K148" s="316">
        <v>113.9</v>
      </c>
      <c r="L148" s="316">
        <v>100.9</v>
      </c>
      <c r="M148" s="316">
        <v>23.07358</v>
      </c>
      <c r="N148" s="1"/>
      <c r="O148" s="1"/>
    </row>
    <row r="149" spans="1:15" ht="12.75" customHeight="1">
      <c r="A149" s="30">
        <v>139</v>
      </c>
      <c r="B149" s="326" t="s">
        <v>828</v>
      </c>
      <c r="C149" s="316">
        <v>54.7</v>
      </c>
      <c r="D149" s="317">
        <v>55.033333333333331</v>
      </c>
      <c r="E149" s="317">
        <v>53.766666666666666</v>
      </c>
      <c r="F149" s="317">
        <v>52.833333333333336</v>
      </c>
      <c r="G149" s="317">
        <v>51.56666666666667</v>
      </c>
      <c r="H149" s="317">
        <v>55.966666666666661</v>
      </c>
      <c r="I149" s="317">
        <v>57.233333333333327</v>
      </c>
      <c r="J149" s="317">
        <v>58.166666666666657</v>
      </c>
      <c r="K149" s="316">
        <v>56.3</v>
      </c>
      <c r="L149" s="316">
        <v>54.1</v>
      </c>
      <c r="M149" s="316">
        <v>28.450669999999999</v>
      </c>
      <c r="N149" s="1"/>
      <c r="O149" s="1"/>
    </row>
    <row r="150" spans="1:15" ht="12.75" customHeight="1">
      <c r="A150" s="30">
        <v>140</v>
      </c>
      <c r="B150" s="326" t="s">
        <v>357</v>
      </c>
      <c r="C150" s="316">
        <v>672.4</v>
      </c>
      <c r="D150" s="317">
        <v>678.5</v>
      </c>
      <c r="E150" s="317">
        <v>656.25</v>
      </c>
      <c r="F150" s="317">
        <v>640.1</v>
      </c>
      <c r="G150" s="317">
        <v>617.85</v>
      </c>
      <c r="H150" s="317">
        <v>694.65</v>
      </c>
      <c r="I150" s="317">
        <v>716.9</v>
      </c>
      <c r="J150" s="317">
        <v>733.05</v>
      </c>
      <c r="K150" s="316">
        <v>700.75</v>
      </c>
      <c r="L150" s="316">
        <v>662.35</v>
      </c>
      <c r="M150" s="316">
        <v>0.75929999999999997</v>
      </c>
      <c r="N150" s="1"/>
      <c r="O150" s="1"/>
    </row>
    <row r="151" spans="1:15" ht="12.75" customHeight="1">
      <c r="A151" s="30">
        <v>141</v>
      </c>
      <c r="B151" s="326" t="s">
        <v>100</v>
      </c>
      <c r="C151" s="316">
        <v>1550</v>
      </c>
      <c r="D151" s="317">
        <v>1564.95</v>
      </c>
      <c r="E151" s="317">
        <v>1522.5</v>
      </c>
      <c r="F151" s="317">
        <v>1495</v>
      </c>
      <c r="G151" s="317">
        <v>1452.55</v>
      </c>
      <c r="H151" s="317">
        <v>1592.45</v>
      </c>
      <c r="I151" s="317">
        <v>1634.9000000000003</v>
      </c>
      <c r="J151" s="317">
        <v>1662.4</v>
      </c>
      <c r="K151" s="316">
        <v>1607.4</v>
      </c>
      <c r="L151" s="316">
        <v>1537.45</v>
      </c>
      <c r="M151" s="316">
        <v>11.63134</v>
      </c>
      <c r="N151" s="1"/>
      <c r="O151" s="1"/>
    </row>
    <row r="152" spans="1:15" ht="12.75" customHeight="1">
      <c r="A152" s="30">
        <v>142</v>
      </c>
      <c r="B152" s="326" t="s">
        <v>101</v>
      </c>
      <c r="C152" s="316">
        <v>142.15</v>
      </c>
      <c r="D152" s="317">
        <v>143.18333333333334</v>
      </c>
      <c r="E152" s="317">
        <v>140.71666666666667</v>
      </c>
      <c r="F152" s="317">
        <v>139.28333333333333</v>
      </c>
      <c r="G152" s="317">
        <v>136.81666666666666</v>
      </c>
      <c r="H152" s="317">
        <v>144.61666666666667</v>
      </c>
      <c r="I152" s="317">
        <v>147.08333333333337</v>
      </c>
      <c r="J152" s="317">
        <v>148.51666666666668</v>
      </c>
      <c r="K152" s="316">
        <v>145.65</v>
      </c>
      <c r="L152" s="316">
        <v>141.75</v>
      </c>
      <c r="M152" s="316">
        <v>19.101990000000001</v>
      </c>
      <c r="N152" s="1"/>
      <c r="O152" s="1"/>
    </row>
    <row r="153" spans="1:15" ht="12.75" customHeight="1">
      <c r="A153" s="30">
        <v>143</v>
      </c>
      <c r="B153" s="326" t="s">
        <v>829</v>
      </c>
      <c r="C153" s="316">
        <v>112.9</v>
      </c>
      <c r="D153" s="317">
        <v>113.95</v>
      </c>
      <c r="E153" s="317">
        <v>109.95</v>
      </c>
      <c r="F153" s="317">
        <v>107</v>
      </c>
      <c r="G153" s="317">
        <v>103</v>
      </c>
      <c r="H153" s="317">
        <v>116.9</v>
      </c>
      <c r="I153" s="317">
        <v>120.9</v>
      </c>
      <c r="J153" s="317">
        <v>123.85000000000001</v>
      </c>
      <c r="K153" s="316">
        <v>117.95</v>
      </c>
      <c r="L153" s="316">
        <v>111</v>
      </c>
      <c r="M153" s="316">
        <v>1.34433</v>
      </c>
      <c r="N153" s="1"/>
      <c r="O153" s="1"/>
    </row>
    <row r="154" spans="1:15" ht="12.75" customHeight="1">
      <c r="A154" s="30">
        <v>144</v>
      </c>
      <c r="B154" s="326" t="s">
        <v>358</v>
      </c>
      <c r="C154" s="316">
        <v>245.25</v>
      </c>
      <c r="D154" s="317">
        <v>246.15</v>
      </c>
      <c r="E154" s="317">
        <v>242.75</v>
      </c>
      <c r="F154" s="317">
        <v>240.25</v>
      </c>
      <c r="G154" s="317">
        <v>236.85</v>
      </c>
      <c r="H154" s="317">
        <v>248.65</v>
      </c>
      <c r="I154" s="317">
        <v>252.05000000000004</v>
      </c>
      <c r="J154" s="317">
        <v>254.55</v>
      </c>
      <c r="K154" s="316">
        <v>249.55</v>
      </c>
      <c r="L154" s="316">
        <v>243.65</v>
      </c>
      <c r="M154" s="316">
        <v>0.50458000000000003</v>
      </c>
      <c r="N154" s="1"/>
      <c r="O154" s="1"/>
    </row>
    <row r="155" spans="1:15" ht="12.75" customHeight="1">
      <c r="A155" s="30">
        <v>145</v>
      </c>
      <c r="B155" s="326" t="s">
        <v>102</v>
      </c>
      <c r="C155" s="316">
        <v>83.5</v>
      </c>
      <c r="D155" s="317">
        <v>84.850000000000009</v>
      </c>
      <c r="E155" s="317">
        <v>81.850000000000023</v>
      </c>
      <c r="F155" s="317">
        <v>80.200000000000017</v>
      </c>
      <c r="G155" s="317">
        <v>77.200000000000031</v>
      </c>
      <c r="H155" s="317">
        <v>86.500000000000014</v>
      </c>
      <c r="I155" s="317">
        <v>89.499999999999986</v>
      </c>
      <c r="J155" s="317">
        <v>91.15</v>
      </c>
      <c r="K155" s="316">
        <v>87.85</v>
      </c>
      <c r="L155" s="316">
        <v>83.2</v>
      </c>
      <c r="M155" s="316">
        <v>179.71518</v>
      </c>
      <c r="N155" s="1"/>
      <c r="O155" s="1"/>
    </row>
    <row r="156" spans="1:15" ht="12.75" customHeight="1">
      <c r="A156" s="30">
        <v>146</v>
      </c>
      <c r="B156" s="326" t="s">
        <v>360</v>
      </c>
      <c r="C156" s="316">
        <v>359.85</v>
      </c>
      <c r="D156" s="317">
        <v>369.11666666666662</v>
      </c>
      <c r="E156" s="317">
        <v>348.23333333333323</v>
      </c>
      <c r="F156" s="317">
        <v>336.61666666666662</v>
      </c>
      <c r="G156" s="317">
        <v>315.73333333333323</v>
      </c>
      <c r="H156" s="317">
        <v>380.73333333333323</v>
      </c>
      <c r="I156" s="317">
        <v>401.61666666666656</v>
      </c>
      <c r="J156" s="317">
        <v>413.23333333333323</v>
      </c>
      <c r="K156" s="316">
        <v>390</v>
      </c>
      <c r="L156" s="316">
        <v>357.5</v>
      </c>
      <c r="M156" s="316">
        <v>2.1577099999999998</v>
      </c>
      <c r="N156" s="1"/>
      <c r="O156" s="1"/>
    </row>
    <row r="157" spans="1:15" ht="12.75" customHeight="1">
      <c r="A157" s="30">
        <v>147</v>
      </c>
      <c r="B157" s="326" t="s">
        <v>359</v>
      </c>
      <c r="C157" s="316">
        <v>4197.75</v>
      </c>
      <c r="D157" s="317">
        <v>4216.666666666667</v>
      </c>
      <c r="E157" s="317">
        <v>4113.1333333333341</v>
      </c>
      <c r="F157" s="317">
        <v>4028.5166666666673</v>
      </c>
      <c r="G157" s="317">
        <v>3924.9833333333345</v>
      </c>
      <c r="H157" s="317">
        <v>4301.2833333333338</v>
      </c>
      <c r="I157" s="317">
        <v>4404.8166666666666</v>
      </c>
      <c r="J157" s="317">
        <v>4489.4333333333334</v>
      </c>
      <c r="K157" s="316">
        <v>4320.2</v>
      </c>
      <c r="L157" s="316">
        <v>4132.05</v>
      </c>
      <c r="M157" s="316">
        <v>0.19886000000000001</v>
      </c>
      <c r="N157" s="1"/>
      <c r="O157" s="1"/>
    </row>
    <row r="158" spans="1:15" ht="12.75" customHeight="1">
      <c r="A158" s="30">
        <v>148</v>
      </c>
      <c r="B158" s="326" t="s">
        <v>361</v>
      </c>
      <c r="C158" s="316">
        <v>139.80000000000001</v>
      </c>
      <c r="D158" s="317">
        <v>141.01666666666668</v>
      </c>
      <c r="E158" s="317">
        <v>137.78333333333336</v>
      </c>
      <c r="F158" s="317">
        <v>135.76666666666668</v>
      </c>
      <c r="G158" s="317">
        <v>132.53333333333336</v>
      </c>
      <c r="H158" s="317">
        <v>143.03333333333336</v>
      </c>
      <c r="I158" s="317">
        <v>146.26666666666665</v>
      </c>
      <c r="J158" s="317">
        <v>148.28333333333336</v>
      </c>
      <c r="K158" s="316">
        <v>144.25</v>
      </c>
      <c r="L158" s="316">
        <v>139</v>
      </c>
      <c r="M158" s="316">
        <v>2.6904599999999999</v>
      </c>
      <c r="N158" s="1"/>
      <c r="O158" s="1"/>
    </row>
    <row r="159" spans="1:15" ht="12.75" customHeight="1">
      <c r="A159" s="30">
        <v>149</v>
      </c>
      <c r="B159" s="326" t="s">
        <v>378</v>
      </c>
      <c r="C159" s="316">
        <v>2376.35</v>
      </c>
      <c r="D159" s="317">
        <v>2325.9</v>
      </c>
      <c r="E159" s="317">
        <v>2275.4500000000003</v>
      </c>
      <c r="F159" s="317">
        <v>2174.5500000000002</v>
      </c>
      <c r="G159" s="317">
        <v>2124.1000000000004</v>
      </c>
      <c r="H159" s="317">
        <v>2426.8000000000002</v>
      </c>
      <c r="I159" s="317">
        <v>2477.25</v>
      </c>
      <c r="J159" s="317">
        <v>2578.15</v>
      </c>
      <c r="K159" s="316">
        <v>2376.35</v>
      </c>
      <c r="L159" s="316">
        <v>2225</v>
      </c>
      <c r="M159" s="316">
        <v>1.28241</v>
      </c>
      <c r="N159" s="1"/>
      <c r="O159" s="1"/>
    </row>
    <row r="160" spans="1:15" ht="12.75" customHeight="1">
      <c r="A160" s="30">
        <v>150</v>
      </c>
      <c r="B160" s="326" t="s">
        <v>256</v>
      </c>
      <c r="C160" s="316">
        <v>236</v>
      </c>
      <c r="D160" s="317">
        <v>238.46666666666667</v>
      </c>
      <c r="E160" s="317">
        <v>232.53333333333333</v>
      </c>
      <c r="F160" s="317">
        <v>229.06666666666666</v>
      </c>
      <c r="G160" s="317">
        <v>223.13333333333333</v>
      </c>
      <c r="H160" s="317">
        <v>241.93333333333334</v>
      </c>
      <c r="I160" s="317">
        <v>247.86666666666667</v>
      </c>
      <c r="J160" s="317">
        <v>251.33333333333334</v>
      </c>
      <c r="K160" s="316">
        <v>244.4</v>
      </c>
      <c r="L160" s="316">
        <v>235</v>
      </c>
      <c r="M160" s="316">
        <v>5.1851900000000004</v>
      </c>
      <c r="N160" s="1"/>
      <c r="O160" s="1"/>
    </row>
    <row r="161" spans="1:15" ht="12.75" customHeight="1">
      <c r="A161" s="30">
        <v>151</v>
      </c>
      <c r="B161" s="326" t="s">
        <v>364</v>
      </c>
      <c r="C161" s="316">
        <v>14.6</v>
      </c>
      <c r="D161" s="317">
        <v>14.6</v>
      </c>
      <c r="E161" s="317">
        <v>14.6</v>
      </c>
      <c r="F161" s="317">
        <v>14.6</v>
      </c>
      <c r="G161" s="317">
        <v>14.6</v>
      </c>
      <c r="H161" s="317">
        <v>14.6</v>
      </c>
      <c r="I161" s="317">
        <v>14.6</v>
      </c>
      <c r="J161" s="317">
        <v>14.6</v>
      </c>
      <c r="K161" s="316">
        <v>14.6</v>
      </c>
      <c r="L161" s="316">
        <v>14.6</v>
      </c>
      <c r="M161" s="316">
        <v>4.8839399999999999</v>
      </c>
      <c r="N161" s="1"/>
      <c r="O161" s="1"/>
    </row>
    <row r="162" spans="1:15" ht="12.75" customHeight="1">
      <c r="A162" s="30">
        <v>152</v>
      </c>
      <c r="B162" s="326" t="s">
        <v>362</v>
      </c>
      <c r="C162" s="316">
        <v>109.1</v>
      </c>
      <c r="D162" s="317">
        <v>110.60000000000001</v>
      </c>
      <c r="E162" s="317">
        <v>106.70000000000002</v>
      </c>
      <c r="F162" s="317">
        <v>104.30000000000001</v>
      </c>
      <c r="G162" s="317">
        <v>100.40000000000002</v>
      </c>
      <c r="H162" s="317">
        <v>113.00000000000001</v>
      </c>
      <c r="I162" s="317">
        <v>116.90000000000002</v>
      </c>
      <c r="J162" s="317">
        <v>119.30000000000001</v>
      </c>
      <c r="K162" s="316">
        <v>114.5</v>
      </c>
      <c r="L162" s="316">
        <v>108.2</v>
      </c>
      <c r="M162" s="316">
        <v>19.76661</v>
      </c>
      <c r="N162" s="1"/>
      <c r="O162" s="1"/>
    </row>
    <row r="163" spans="1:15" ht="12.75" customHeight="1">
      <c r="A163" s="30">
        <v>153</v>
      </c>
      <c r="B163" s="326" t="s">
        <v>377</v>
      </c>
      <c r="C163" s="316">
        <v>307.05</v>
      </c>
      <c r="D163" s="317">
        <v>303.34999999999997</v>
      </c>
      <c r="E163" s="317">
        <v>288.69999999999993</v>
      </c>
      <c r="F163" s="317">
        <v>270.34999999999997</v>
      </c>
      <c r="G163" s="317">
        <v>255.69999999999993</v>
      </c>
      <c r="H163" s="317">
        <v>321.69999999999993</v>
      </c>
      <c r="I163" s="317">
        <v>336.34999999999991</v>
      </c>
      <c r="J163" s="317">
        <v>354.69999999999993</v>
      </c>
      <c r="K163" s="316">
        <v>318</v>
      </c>
      <c r="L163" s="316">
        <v>285</v>
      </c>
      <c r="M163" s="316">
        <v>11.083460000000001</v>
      </c>
      <c r="N163" s="1"/>
      <c r="O163" s="1"/>
    </row>
    <row r="164" spans="1:15" ht="12.75" customHeight="1">
      <c r="A164" s="30">
        <v>154</v>
      </c>
      <c r="B164" s="326" t="s">
        <v>103</v>
      </c>
      <c r="C164" s="316">
        <v>147.80000000000001</v>
      </c>
      <c r="D164" s="317">
        <v>149.11666666666667</v>
      </c>
      <c r="E164" s="317">
        <v>145.43333333333334</v>
      </c>
      <c r="F164" s="317">
        <v>143.06666666666666</v>
      </c>
      <c r="G164" s="317">
        <v>139.38333333333333</v>
      </c>
      <c r="H164" s="317">
        <v>151.48333333333335</v>
      </c>
      <c r="I164" s="317">
        <v>155.16666666666669</v>
      </c>
      <c r="J164" s="317">
        <v>157.53333333333336</v>
      </c>
      <c r="K164" s="316">
        <v>152.80000000000001</v>
      </c>
      <c r="L164" s="316">
        <v>146.75</v>
      </c>
      <c r="M164" s="316">
        <v>75.842339999999993</v>
      </c>
      <c r="N164" s="1"/>
      <c r="O164" s="1"/>
    </row>
    <row r="165" spans="1:15" ht="12.75" customHeight="1">
      <c r="A165" s="30">
        <v>155</v>
      </c>
      <c r="B165" s="326" t="s">
        <v>366</v>
      </c>
      <c r="C165" s="316">
        <v>2687.05</v>
      </c>
      <c r="D165" s="317">
        <v>2694.5</v>
      </c>
      <c r="E165" s="317">
        <v>2629.65</v>
      </c>
      <c r="F165" s="317">
        <v>2572.25</v>
      </c>
      <c r="G165" s="317">
        <v>2507.4</v>
      </c>
      <c r="H165" s="317">
        <v>2751.9</v>
      </c>
      <c r="I165" s="317">
        <v>2816.7500000000005</v>
      </c>
      <c r="J165" s="317">
        <v>2874.15</v>
      </c>
      <c r="K165" s="316">
        <v>2759.35</v>
      </c>
      <c r="L165" s="316">
        <v>2637.1</v>
      </c>
      <c r="M165" s="316">
        <v>0.14121</v>
      </c>
      <c r="N165" s="1"/>
      <c r="O165" s="1"/>
    </row>
    <row r="166" spans="1:15" ht="12.75" customHeight="1">
      <c r="A166" s="30">
        <v>156</v>
      </c>
      <c r="B166" s="326" t="s">
        <v>367</v>
      </c>
      <c r="C166" s="316">
        <v>2905.2</v>
      </c>
      <c r="D166" s="317">
        <v>2923.9500000000003</v>
      </c>
      <c r="E166" s="317">
        <v>2870.9000000000005</v>
      </c>
      <c r="F166" s="317">
        <v>2836.6000000000004</v>
      </c>
      <c r="G166" s="317">
        <v>2783.5500000000006</v>
      </c>
      <c r="H166" s="317">
        <v>2958.2500000000005</v>
      </c>
      <c r="I166" s="317">
        <v>3011.3000000000006</v>
      </c>
      <c r="J166" s="317">
        <v>3045.6000000000004</v>
      </c>
      <c r="K166" s="316">
        <v>2977</v>
      </c>
      <c r="L166" s="316">
        <v>2889.65</v>
      </c>
      <c r="M166" s="316">
        <v>0.17204</v>
      </c>
      <c r="N166" s="1"/>
      <c r="O166" s="1"/>
    </row>
    <row r="167" spans="1:15" ht="12.75" customHeight="1">
      <c r="A167" s="30">
        <v>157</v>
      </c>
      <c r="B167" s="326" t="s">
        <v>373</v>
      </c>
      <c r="C167" s="316">
        <v>378.55</v>
      </c>
      <c r="D167" s="317">
        <v>378.03333333333336</v>
      </c>
      <c r="E167" s="317">
        <v>366.7166666666667</v>
      </c>
      <c r="F167" s="317">
        <v>354.88333333333333</v>
      </c>
      <c r="G167" s="317">
        <v>343.56666666666666</v>
      </c>
      <c r="H167" s="317">
        <v>389.86666666666673</v>
      </c>
      <c r="I167" s="317">
        <v>401.18333333333345</v>
      </c>
      <c r="J167" s="317">
        <v>413.01666666666677</v>
      </c>
      <c r="K167" s="316">
        <v>389.35</v>
      </c>
      <c r="L167" s="316">
        <v>366.2</v>
      </c>
      <c r="M167" s="316">
        <v>3.8873899999999999</v>
      </c>
      <c r="N167" s="1"/>
      <c r="O167" s="1"/>
    </row>
    <row r="168" spans="1:15" ht="12.75" customHeight="1">
      <c r="A168" s="30">
        <v>158</v>
      </c>
      <c r="B168" s="326" t="s">
        <v>368</v>
      </c>
      <c r="C168" s="316">
        <v>114.15</v>
      </c>
      <c r="D168" s="317">
        <v>114.5</v>
      </c>
      <c r="E168" s="317">
        <v>111.65</v>
      </c>
      <c r="F168" s="317">
        <v>109.15</v>
      </c>
      <c r="G168" s="317">
        <v>106.30000000000001</v>
      </c>
      <c r="H168" s="317">
        <v>117</v>
      </c>
      <c r="I168" s="317">
        <v>119.85</v>
      </c>
      <c r="J168" s="317">
        <v>122.35</v>
      </c>
      <c r="K168" s="316">
        <v>117.35</v>
      </c>
      <c r="L168" s="316">
        <v>112</v>
      </c>
      <c r="M168" s="316">
        <v>4.9700199999999999</v>
      </c>
      <c r="N168" s="1"/>
      <c r="O168" s="1"/>
    </row>
    <row r="169" spans="1:15" ht="12.75" customHeight="1">
      <c r="A169" s="30">
        <v>159</v>
      </c>
      <c r="B169" s="326" t="s">
        <v>369</v>
      </c>
      <c r="C169" s="316">
        <v>4855.7</v>
      </c>
      <c r="D169" s="317">
        <v>4847.4000000000005</v>
      </c>
      <c r="E169" s="317">
        <v>4798.8500000000013</v>
      </c>
      <c r="F169" s="317">
        <v>4742.0000000000009</v>
      </c>
      <c r="G169" s="317">
        <v>4693.4500000000016</v>
      </c>
      <c r="H169" s="317">
        <v>4904.2500000000009</v>
      </c>
      <c r="I169" s="317">
        <v>4952.8</v>
      </c>
      <c r="J169" s="317">
        <v>5009.6500000000005</v>
      </c>
      <c r="K169" s="316">
        <v>4895.95</v>
      </c>
      <c r="L169" s="316">
        <v>4790.55</v>
      </c>
      <c r="M169" s="316">
        <v>3.3489999999999999E-2</v>
      </c>
      <c r="N169" s="1"/>
      <c r="O169" s="1"/>
    </row>
    <row r="170" spans="1:15" ht="12.75" customHeight="1">
      <c r="A170" s="30">
        <v>160</v>
      </c>
      <c r="B170" s="326" t="s">
        <v>257</v>
      </c>
      <c r="C170" s="316">
        <v>2996.6</v>
      </c>
      <c r="D170" s="317">
        <v>2955.1499999999996</v>
      </c>
      <c r="E170" s="317">
        <v>2886.3499999999995</v>
      </c>
      <c r="F170" s="317">
        <v>2776.1</v>
      </c>
      <c r="G170" s="317">
        <v>2707.2999999999997</v>
      </c>
      <c r="H170" s="317">
        <v>3065.3999999999992</v>
      </c>
      <c r="I170" s="317">
        <v>3134.1999999999994</v>
      </c>
      <c r="J170" s="317">
        <v>3244.4499999999989</v>
      </c>
      <c r="K170" s="316">
        <v>3023.95</v>
      </c>
      <c r="L170" s="316">
        <v>2844.9</v>
      </c>
      <c r="M170" s="316">
        <v>1.4165399999999999</v>
      </c>
      <c r="N170" s="1"/>
      <c r="O170" s="1"/>
    </row>
    <row r="171" spans="1:15" ht="12.75" customHeight="1">
      <c r="A171" s="30">
        <v>161</v>
      </c>
      <c r="B171" s="326" t="s">
        <v>370</v>
      </c>
      <c r="C171" s="316">
        <v>1493.3</v>
      </c>
      <c r="D171" s="317">
        <v>1489.8500000000001</v>
      </c>
      <c r="E171" s="317">
        <v>1468.7500000000002</v>
      </c>
      <c r="F171" s="317">
        <v>1444.2</v>
      </c>
      <c r="G171" s="317">
        <v>1423.1000000000001</v>
      </c>
      <c r="H171" s="317">
        <v>1514.4000000000003</v>
      </c>
      <c r="I171" s="317">
        <v>1535.5000000000002</v>
      </c>
      <c r="J171" s="317">
        <v>1560.0500000000004</v>
      </c>
      <c r="K171" s="316">
        <v>1510.95</v>
      </c>
      <c r="L171" s="316">
        <v>1465.3</v>
      </c>
      <c r="M171" s="316">
        <v>0.24560000000000001</v>
      </c>
      <c r="N171" s="1"/>
      <c r="O171" s="1"/>
    </row>
    <row r="172" spans="1:15" ht="12.75" customHeight="1">
      <c r="A172" s="30">
        <v>162</v>
      </c>
      <c r="B172" s="326" t="s">
        <v>104</v>
      </c>
      <c r="C172" s="316">
        <v>393.85</v>
      </c>
      <c r="D172" s="317">
        <v>396.76666666666665</v>
      </c>
      <c r="E172" s="317">
        <v>389.33333333333331</v>
      </c>
      <c r="F172" s="317">
        <v>384.81666666666666</v>
      </c>
      <c r="G172" s="317">
        <v>377.38333333333333</v>
      </c>
      <c r="H172" s="317">
        <v>401.2833333333333</v>
      </c>
      <c r="I172" s="317">
        <v>408.7166666666667</v>
      </c>
      <c r="J172" s="317">
        <v>413.23333333333329</v>
      </c>
      <c r="K172" s="316">
        <v>404.2</v>
      </c>
      <c r="L172" s="316">
        <v>392.25</v>
      </c>
      <c r="M172" s="316">
        <v>4.96624</v>
      </c>
      <c r="N172" s="1"/>
      <c r="O172" s="1"/>
    </row>
    <row r="173" spans="1:15" ht="12.75" customHeight="1">
      <c r="A173" s="30">
        <v>163</v>
      </c>
      <c r="B173" s="326" t="s">
        <v>365</v>
      </c>
      <c r="C173" s="316">
        <v>4283.25</v>
      </c>
      <c r="D173" s="317">
        <v>4299.7833333333338</v>
      </c>
      <c r="E173" s="317">
        <v>4209.5666666666675</v>
      </c>
      <c r="F173" s="317">
        <v>4135.8833333333341</v>
      </c>
      <c r="G173" s="317">
        <v>4045.6666666666679</v>
      </c>
      <c r="H173" s="317">
        <v>4373.4666666666672</v>
      </c>
      <c r="I173" s="317">
        <v>4463.6833333333325</v>
      </c>
      <c r="J173" s="317">
        <v>4537.3666666666668</v>
      </c>
      <c r="K173" s="316">
        <v>4390</v>
      </c>
      <c r="L173" s="316">
        <v>4226.1000000000004</v>
      </c>
      <c r="M173" s="316">
        <v>0.13266</v>
      </c>
      <c r="N173" s="1"/>
      <c r="O173" s="1"/>
    </row>
    <row r="174" spans="1:15" ht="12.75" customHeight="1">
      <c r="A174" s="30">
        <v>164</v>
      </c>
      <c r="B174" s="326" t="s">
        <v>379</v>
      </c>
      <c r="C174" s="316">
        <v>618.75</v>
      </c>
      <c r="D174" s="317">
        <v>646.88333333333333</v>
      </c>
      <c r="E174" s="317">
        <v>585.91666666666663</v>
      </c>
      <c r="F174" s="317">
        <v>553.08333333333326</v>
      </c>
      <c r="G174" s="317">
        <v>492.11666666666656</v>
      </c>
      <c r="H174" s="317">
        <v>679.7166666666667</v>
      </c>
      <c r="I174" s="317">
        <v>740.68333333333339</v>
      </c>
      <c r="J174" s="317">
        <v>773.51666666666677</v>
      </c>
      <c r="K174" s="316">
        <v>707.85</v>
      </c>
      <c r="L174" s="316">
        <v>614.04999999999995</v>
      </c>
      <c r="M174" s="316">
        <v>96.218149999999994</v>
      </c>
      <c r="N174" s="1"/>
      <c r="O174" s="1"/>
    </row>
    <row r="175" spans="1:15" ht="12.75" customHeight="1">
      <c r="A175" s="30">
        <v>165</v>
      </c>
      <c r="B175" s="326" t="s">
        <v>371</v>
      </c>
      <c r="C175" s="316">
        <v>1139.25</v>
      </c>
      <c r="D175" s="317">
        <v>1146.4833333333333</v>
      </c>
      <c r="E175" s="317">
        <v>1119.6166666666668</v>
      </c>
      <c r="F175" s="317">
        <v>1099.9833333333333</v>
      </c>
      <c r="G175" s="317">
        <v>1073.1166666666668</v>
      </c>
      <c r="H175" s="317">
        <v>1166.1166666666668</v>
      </c>
      <c r="I175" s="317">
        <v>1192.9833333333331</v>
      </c>
      <c r="J175" s="317">
        <v>1212.6166666666668</v>
      </c>
      <c r="K175" s="316">
        <v>1173.3499999999999</v>
      </c>
      <c r="L175" s="316">
        <v>1126.8499999999999</v>
      </c>
      <c r="M175" s="316">
        <v>0.19197</v>
      </c>
      <c r="N175" s="1"/>
      <c r="O175" s="1"/>
    </row>
    <row r="176" spans="1:15" ht="12.75" customHeight="1">
      <c r="A176" s="30">
        <v>166</v>
      </c>
      <c r="B176" s="326" t="s">
        <v>258</v>
      </c>
      <c r="C176" s="316">
        <v>501.4</v>
      </c>
      <c r="D176" s="317">
        <v>507.13333333333338</v>
      </c>
      <c r="E176" s="317">
        <v>494.26666666666677</v>
      </c>
      <c r="F176" s="317">
        <v>487.13333333333338</v>
      </c>
      <c r="G176" s="317">
        <v>474.26666666666677</v>
      </c>
      <c r="H176" s="317">
        <v>514.26666666666677</v>
      </c>
      <c r="I176" s="317">
        <v>527.13333333333344</v>
      </c>
      <c r="J176" s="317">
        <v>534.26666666666677</v>
      </c>
      <c r="K176" s="316">
        <v>520</v>
      </c>
      <c r="L176" s="316">
        <v>500</v>
      </c>
      <c r="M176" s="316">
        <v>3.7826499999999998</v>
      </c>
      <c r="N176" s="1"/>
      <c r="O176" s="1"/>
    </row>
    <row r="177" spans="1:15" ht="12.75" customHeight="1">
      <c r="A177" s="30">
        <v>167</v>
      </c>
      <c r="B177" s="326" t="s">
        <v>107</v>
      </c>
      <c r="C177" s="316">
        <v>797.2</v>
      </c>
      <c r="D177" s="317">
        <v>800.6</v>
      </c>
      <c r="E177" s="317">
        <v>773.15000000000009</v>
      </c>
      <c r="F177" s="317">
        <v>749.1</v>
      </c>
      <c r="G177" s="317">
        <v>721.65000000000009</v>
      </c>
      <c r="H177" s="317">
        <v>824.65000000000009</v>
      </c>
      <c r="I177" s="317">
        <v>852.10000000000014</v>
      </c>
      <c r="J177" s="317">
        <v>876.15000000000009</v>
      </c>
      <c r="K177" s="316">
        <v>828.05</v>
      </c>
      <c r="L177" s="316">
        <v>776.55</v>
      </c>
      <c r="M177" s="316">
        <v>40.617649999999998</v>
      </c>
      <c r="N177" s="1"/>
      <c r="O177" s="1"/>
    </row>
    <row r="178" spans="1:15" ht="12.75" customHeight="1">
      <c r="A178" s="30">
        <v>168</v>
      </c>
      <c r="B178" s="326" t="s">
        <v>259</v>
      </c>
      <c r="C178" s="316">
        <v>453.45</v>
      </c>
      <c r="D178" s="317">
        <v>452.3</v>
      </c>
      <c r="E178" s="317">
        <v>445.6</v>
      </c>
      <c r="F178" s="317">
        <v>437.75</v>
      </c>
      <c r="G178" s="317">
        <v>431.05</v>
      </c>
      <c r="H178" s="317">
        <v>460.15000000000003</v>
      </c>
      <c r="I178" s="317">
        <v>466.84999999999997</v>
      </c>
      <c r="J178" s="317">
        <v>474.70000000000005</v>
      </c>
      <c r="K178" s="316">
        <v>459</v>
      </c>
      <c r="L178" s="316">
        <v>444.45</v>
      </c>
      <c r="M178" s="316">
        <v>0.66839000000000004</v>
      </c>
      <c r="N178" s="1"/>
      <c r="O178" s="1"/>
    </row>
    <row r="179" spans="1:15" ht="12.75" customHeight="1">
      <c r="A179" s="30">
        <v>169</v>
      </c>
      <c r="B179" s="326" t="s">
        <v>108</v>
      </c>
      <c r="C179" s="316">
        <v>1340.9</v>
      </c>
      <c r="D179" s="317">
        <v>1353.9333333333334</v>
      </c>
      <c r="E179" s="317">
        <v>1316.9666666666667</v>
      </c>
      <c r="F179" s="317">
        <v>1293.0333333333333</v>
      </c>
      <c r="G179" s="317">
        <v>1256.0666666666666</v>
      </c>
      <c r="H179" s="317">
        <v>1377.8666666666668</v>
      </c>
      <c r="I179" s="317">
        <v>1414.8333333333335</v>
      </c>
      <c r="J179" s="317">
        <v>1438.7666666666669</v>
      </c>
      <c r="K179" s="316">
        <v>1390.9</v>
      </c>
      <c r="L179" s="316">
        <v>1330</v>
      </c>
      <c r="M179" s="316">
        <v>7.0696700000000003</v>
      </c>
      <c r="N179" s="1"/>
      <c r="O179" s="1"/>
    </row>
    <row r="180" spans="1:15" ht="12.75" customHeight="1">
      <c r="A180" s="30">
        <v>170</v>
      </c>
      <c r="B180" s="326" t="s">
        <v>380</v>
      </c>
      <c r="C180" s="316">
        <v>79.650000000000006</v>
      </c>
      <c r="D180" s="317">
        <v>79.75</v>
      </c>
      <c r="E180" s="317">
        <v>78.849999999999994</v>
      </c>
      <c r="F180" s="317">
        <v>78.05</v>
      </c>
      <c r="G180" s="317">
        <v>77.149999999999991</v>
      </c>
      <c r="H180" s="317">
        <v>80.55</v>
      </c>
      <c r="I180" s="317">
        <v>81.45</v>
      </c>
      <c r="J180" s="317">
        <v>82.25</v>
      </c>
      <c r="K180" s="316">
        <v>80.650000000000006</v>
      </c>
      <c r="L180" s="316">
        <v>78.95</v>
      </c>
      <c r="M180" s="316">
        <v>4.0379699999999996</v>
      </c>
      <c r="N180" s="1"/>
      <c r="O180" s="1"/>
    </row>
    <row r="181" spans="1:15" ht="12.75" customHeight="1">
      <c r="A181" s="30">
        <v>171</v>
      </c>
      <c r="B181" s="326" t="s">
        <v>109</v>
      </c>
      <c r="C181" s="316">
        <v>239.1</v>
      </c>
      <c r="D181" s="317">
        <v>239.73333333333335</v>
      </c>
      <c r="E181" s="317">
        <v>235.4666666666667</v>
      </c>
      <c r="F181" s="317">
        <v>231.83333333333334</v>
      </c>
      <c r="G181" s="317">
        <v>227.56666666666669</v>
      </c>
      <c r="H181" s="317">
        <v>243.3666666666667</v>
      </c>
      <c r="I181" s="317">
        <v>247.63333333333335</v>
      </c>
      <c r="J181" s="317">
        <v>251.26666666666671</v>
      </c>
      <c r="K181" s="316">
        <v>244</v>
      </c>
      <c r="L181" s="316">
        <v>236.1</v>
      </c>
      <c r="M181" s="316">
        <v>4.3817000000000004</v>
      </c>
      <c r="N181" s="1"/>
      <c r="O181" s="1"/>
    </row>
    <row r="182" spans="1:15" ht="12.75" customHeight="1">
      <c r="A182" s="30">
        <v>172</v>
      </c>
      <c r="B182" s="326" t="s">
        <v>372</v>
      </c>
      <c r="C182" s="316">
        <v>448.8</v>
      </c>
      <c r="D182" s="317">
        <v>453.73333333333335</v>
      </c>
      <c r="E182" s="317">
        <v>439.06666666666672</v>
      </c>
      <c r="F182" s="317">
        <v>429.33333333333337</v>
      </c>
      <c r="G182" s="317">
        <v>414.66666666666674</v>
      </c>
      <c r="H182" s="317">
        <v>463.4666666666667</v>
      </c>
      <c r="I182" s="317">
        <v>478.13333333333333</v>
      </c>
      <c r="J182" s="317">
        <v>487.86666666666667</v>
      </c>
      <c r="K182" s="316">
        <v>468.4</v>
      </c>
      <c r="L182" s="316">
        <v>444</v>
      </c>
      <c r="M182" s="316">
        <v>4.6689400000000001</v>
      </c>
      <c r="N182" s="1"/>
      <c r="O182" s="1"/>
    </row>
    <row r="183" spans="1:15" ht="12.75" customHeight="1">
      <c r="A183" s="30">
        <v>173</v>
      </c>
      <c r="B183" s="326" t="s">
        <v>110</v>
      </c>
      <c r="C183" s="316">
        <v>1475.1</v>
      </c>
      <c r="D183" s="317">
        <v>1486.3333333333333</v>
      </c>
      <c r="E183" s="317">
        <v>1454.7166666666665</v>
      </c>
      <c r="F183" s="317">
        <v>1434.3333333333333</v>
      </c>
      <c r="G183" s="317">
        <v>1402.7166666666665</v>
      </c>
      <c r="H183" s="317">
        <v>1506.7166666666665</v>
      </c>
      <c r="I183" s="317">
        <v>1538.3333333333333</v>
      </c>
      <c r="J183" s="317">
        <v>1558.7166666666665</v>
      </c>
      <c r="K183" s="316">
        <v>1517.95</v>
      </c>
      <c r="L183" s="316">
        <v>1465.95</v>
      </c>
      <c r="M183" s="316">
        <v>4.8745700000000003</v>
      </c>
      <c r="N183" s="1"/>
      <c r="O183" s="1"/>
    </row>
    <row r="184" spans="1:15" ht="12.75" customHeight="1">
      <c r="A184" s="30">
        <v>174</v>
      </c>
      <c r="B184" s="326" t="s">
        <v>374</v>
      </c>
      <c r="C184" s="316">
        <v>141.9</v>
      </c>
      <c r="D184" s="317">
        <v>141.4</v>
      </c>
      <c r="E184" s="317">
        <v>137.05000000000001</v>
      </c>
      <c r="F184" s="317">
        <v>132.20000000000002</v>
      </c>
      <c r="G184" s="317">
        <v>127.85000000000002</v>
      </c>
      <c r="H184" s="317">
        <v>146.25</v>
      </c>
      <c r="I184" s="317">
        <v>150.59999999999997</v>
      </c>
      <c r="J184" s="317">
        <v>155.44999999999999</v>
      </c>
      <c r="K184" s="316">
        <v>145.75</v>
      </c>
      <c r="L184" s="316">
        <v>136.55000000000001</v>
      </c>
      <c r="M184" s="316">
        <v>45.583660000000002</v>
      </c>
      <c r="N184" s="1"/>
      <c r="O184" s="1"/>
    </row>
    <row r="185" spans="1:15" ht="12.75" customHeight="1">
      <c r="A185" s="30">
        <v>175</v>
      </c>
      <c r="B185" s="326" t="s">
        <v>375</v>
      </c>
      <c r="C185" s="316">
        <v>1650.35</v>
      </c>
      <c r="D185" s="317">
        <v>1662.0666666666666</v>
      </c>
      <c r="E185" s="317">
        <v>1625.1333333333332</v>
      </c>
      <c r="F185" s="317">
        <v>1599.9166666666665</v>
      </c>
      <c r="G185" s="317">
        <v>1562.9833333333331</v>
      </c>
      <c r="H185" s="317">
        <v>1687.2833333333333</v>
      </c>
      <c r="I185" s="317">
        <v>1724.2166666666667</v>
      </c>
      <c r="J185" s="317">
        <v>1749.4333333333334</v>
      </c>
      <c r="K185" s="316">
        <v>1699</v>
      </c>
      <c r="L185" s="316">
        <v>1636.85</v>
      </c>
      <c r="M185" s="316">
        <v>1.01196</v>
      </c>
      <c r="N185" s="1"/>
      <c r="O185" s="1"/>
    </row>
    <row r="186" spans="1:15" ht="12.75" customHeight="1">
      <c r="A186" s="30">
        <v>176</v>
      </c>
      <c r="B186" s="326" t="s">
        <v>381</v>
      </c>
      <c r="C186" s="316">
        <v>144.80000000000001</v>
      </c>
      <c r="D186" s="317">
        <v>146.91666666666669</v>
      </c>
      <c r="E186" s="317">
        <v>141.43333333333337</v>
      </c>
      <c r="F186" s="317">
        <v>138.06666666666669</v>
      </c>
      <c r="G186" s="317">
        <v>132.58333333333337</v>
      </c>
      <c r="H186" s="317">
        <v>150.28333333333336</v>
      </c>
      <c r="I186" s="317">
        <v>155.76666666666671</v>
      </c>
      <c r="J186" s="317">
        <v>159.13333333333335</v>
      </c>
      <c r="K186" s="316">
        <v>152.4</v>
      </c>
      <c r="L186" s="316">
        <v>143.55000000000001</v>
      </c>
      <c r="M186" s="316">
        <v>24.554220000000001</v>
      </c>
      <c r="N186" s="1"/>
      <c r="O186" s="1"/>
    </row>
    <row r="187" spans="1:15" ht="12.75" customHeight="1">
      <c r="A187" s="30">
        <v>177</v>
      </c>
      <c r="B187" s="326" t="s">
        <v>260</v>
      </c>
      <c r="C187" s="316">
        <v>250.3</v>
      </c>
      <c r="D187" s="317">
        <v>256.43333333333334</v>
      </c>
      <c r="E187" s="317">
        <v>241.86666666666667</v>
      </c>
      <c r="F187" s="317">
        <v>233.43333333333334</v>
      </c>
      <c r="G187" s="317">
        <v>218.86666666666667</v>
      </c>
      <c r="H187" s="317">
        <v>264.86666666666667</v>
      </c>
      <c r="I187" s="317">
        <v>279.43333333333339</v>
      </c>
      <c r="J187" s="317">
        <v>287.86666666666667</v>
      </c>
      <c r="K187" s="316">
        <v>271</v>
      </c>
      <c r="L187" s="316">
        <v>248</v>
      </c>
      <c r="M187" s="316">
        <v>18.63917</v>
      </c>
      <c r="N187" s="1"/>
      <c r="O187" s="1"/>
    </row>
    <row r="188" spans="1:15" ht="12.75" customHeight="1">
      <c r="A188" s="30">
        <v>178</v>
      </c>
      <c r="B188" s="326" t="s">
        <v>376</v>
      </c>
      <c r="C188" s="316">
        <v>761.2</v>
      </c>
      <c r="D188" s="317">
        <v>777.31666666666661</v>
      </c>
      <c r="E188" s="317">
        <v>737.83333333333326</v>
      </c>
      <c r="F188" s="317">
        <v>714.4666666666667</v>
      </c>
      <c r="G188" s="317">
        <v>674.98333333333335</v>
      </c>
      <c r="H188" s="317">
        <v>800.68333333333317</v>
      </c>
      <c r="I188" s="317">
        <v>840.16666666666652</v>
      </c>
      <c r="J188" s="317">
        <v>863.53333333333308</v>
      </c>
      <c r="K188" s="316">
        <v>816.8</v>
      </c>
      <c r="L188" s="316">
        <v>753.95</v>
      </c>
      <c r="M188" s="316">
        <v>7.9273300000000004</v>
      </c>
      <c r="N188" s="1"/>
      <c r="O188" s="1"/>
    </row>
    <row r="189" spans="1:15" ht="12.75" customHeight="1">
      <c r="A189" s="30">
        <v>179</v>
      </c>
      <c r="B189" s="326" t="s">
        <v>111</v>
      </c>
      <c r="C189" s="316">
        <v>568.95000000000005</v>
      </c>
      <c r="D189" s="317">
        <v>567.94999999999993</v>
      </c>
      <c r="E189" s="317">
        <v>556.99999999999989</v>
      </c>
      <c r="F189" s="317">
        <v>545.04999999999995</v>
      </c>
      <c r="G189" s="317">
        <v>534.09999999999991</v>
      </c>
      <c r="H189" s="317">
        <v>579.89999999999986</v>
      </c>
      <c r="I189" s="317">
        <v>590.84999999999991</v>
      </c>
      <c r="J189" s="317">
        <v>602.79999999999984</v>
      </c>
      <c r="K189" s="316">
        <v>578.9</v>
      </c>
      <c r="L189" s="316">
        <v>556</v>
      </c>
      <c r="M189" s="316">
        <v>35.979460000000003</v>
      </c>
      <c r="N189" s="1"/>
      <c r="O189" s="1"/>
    </row>
    <row r="190" spans="1:15" ht="12.75" customHeight="1">
      <c r="A190" s="30">
        <v>180</v>
      </c>
      <c r="B190" s="326" t="s">
        <v>261</v>
      </c>
      <c r="C190" s="316">
        <v>1509.9</v>
      </c>
      <c r="D190" s="317">
        <v>1515.9333333333334</v>
      </c>
      <c r="E190" s="317">
        <v>1461.9666666666667</v>
      </c>
      <c r="F190" s="317">
        <v>1414.0333333333333</v>
      </c>
      <c r="G190" s="317">
        <v>1360.0666666666666</v>
      </c>
      <c r="H190" s="317">
        <v>1563.8666666666668</v>
      </c>
      <c r="I190" s="317">
        <v>1617.8333333333335</v>
      </c>
      <c r="J190" s="317">
        <v>1665.7666666666669</v>
      </c>
      <c r="K190" s="316">
        <v>1569.9</v>
      </c>
      <c r="L190" s="316">
        <v>1468</v>
      </c>
      <c r="M190" s="316">
        <v>13.5769</v>
      </c>
      <c r="N190" s="1"/>
      <c r="O190" s="1"/>
    </row>
    <row r="191" spans="1:15" ht="12.75" customHeight="1">
      <c r="A191" s="30">
        <v>181</v>
      </c>
      <c r="B191" s="326" t="s">
        <v>385</v>
      </c>
      <c r="C191" s="316">
        <v>913.25</v>
      </c>
      <c r="D191" s="317">
        <v>906.06666666666661</v>
      </c>
      <c r="E191" s="317">
        <v>877.18333333333317</v>
      </c>
      <c r="F191" s="317">
        <v>841.11666666666656</v>
      </c>
      <c r="G191" s="317">
        <v>812.23333333333312</v>
      </c>
      <c r="H191" s="317">
        <v>942.13333333333321</v>
      </c>
      <c r="I191" s="317">
        <v>971.01666666666665</v>
      </c>
      <c r="J191" s="317">
        <v>1007.0833333333333</v>
      </c>
      <c r="K191" s="316">
        <v>934.95</v>
      </c>
      <c r="L191" s="316">
        <v>870</v>
      </c>
      <c r="M191" s="316">
        <v>5.6433600000000004</v>
      </c>
      <c r="N191" s="1"/>
      <c r="O191" s="1"/>
    </row>
    <row r="192" spans="1:15" ht="12.75" customHeight="1">
      <c r="A192" s="30">
        <v>182</v>
      </c>
      <c r="B192" s="326" t="s">
        <v>830</v>
      </c>
      <c r="C192" s="316">
        <v>17.149999999999999</v>
      </c>
      <c r="D192" s="317">
        <v>17.233333333333334</v>
      </c>
      <c r="E192" s="317">
        <v>16.866666666666667</v>
      </c>
      <c r="F192" s="317">
        <v>16.583333333333332</v>
      </c>
      <c r="G192" s="317">
        <v>16.216666666666665</v>
      </c>
      <c r="H192" s="317">
        <v>17.516666666666669</v>
      </c>
      <c r="I192" s="317">
        <v>17.883333333333336</v>
      </c>
      <c r="J192" s="317">
        <v>18.166666666666671</v>
      </c>
      <c r="K192" s="316">
        <v>17.600000000000001</v>
      </c>
      <c r="L192" s="316">
        <v>16.95</v>
      </c>
      <c r="M192" s="316">
        <v>28.929290000000002</v>
      </c>
      <c r="N192" s="1"/>
      <c r="O192" s="1"/>
    </row>
    <row r="193" spans="1:15" ht="12.75" customHeight="1">
      <c r="A193" s="30">
        <v>183</v>
      </c>
      <c r="B193" s="326" t="s">
        <v>386</v>
      </c>
      <c r="C193" s="316">
        <v>856.2</v>
      </c>
      <c r="D193" s="317">
        <v>896.31666666666661</v>
      </c>
      <c r="E193" s="317">
        <v>802.63333333333321</v>
      </c>
      <c r="F193" s="317">
        <v>749.06666666666661</v>
      </c>
      <c r="G193" s="317">
        <v>655.38333333333321</v>
      </c>
      <c r="H193" s="317">
        <v>949.88333333333321</v>
      </c>
      <c r="I193" s="317">
        <v>1043.5666666666666</v>
      </c>
      <c r="J193" s="317">
        <v>1097.1333333333332</v>
      </c>
      <c r="K193" s="316">
        <v>990</v>
      </c>
      <c r="L193" s="316">
        <v>842.75</v>
      </c>
      <c r="M193" s="316">
        <v>4.8260100000000001</v>
      </c>
      <c r="N193" s="1"/>
      <c r="O193" s="1"/>
    </row>
    <row r="194" spans="1:15" ht="12.75" customHeight="1">
      <c r="A194" s="30">
        <v>184</v>
      </c>
      <c r="B194" s="326" t="s">
        <v>112</v>
      </c>
      <c r="C194" s="316">
        <v>1234.95</v>
      </c>
      <c r="D194" s="317">
        <v>1232.4166666666667</v>
      </c>
      <c r="E194" s="317">
        <v>1208.5333333333335</v>
      </c>
      <c r="F194" s="317">
        <v>1182.1166666666668</v>
      </c>
      <c r="G194" s="317">
        <v>1158.2333333333336</v>
      </c>
      <c r="H194" s="317">
        <v>1258.8333333333335</v>
      </c>
      <c r="I194" s="317">
        <v>1282.7166666666667</v>
      </c>
      <c r="J194" s="317">
        <v>1309.1333333333334</v>
      </c>
      <c r="K194" s="316">
        <v>1256.3</v>
      </c>
      <c r="L194" s="316">
        <v>1206</v>
      </c>
      <c r="M194" s="316">
        <v>9.2540700000000005</v>
      </c>
      <c r="N194" s="1"/>
      <c r="O194" s="1"/>
    </row>
    <row r="195" spans="1:15" ht="12.75" customHeight="1">
      <c r="A195" s="30">
        <v>185</v>
      </c>
      <c r="B195" s="326" t="s">
        <v>113</v>
      </c>
      <c r="C195" s="316">
        <v>1052.1500000000001</v>
      </c>
      <c r="D195" s="317">
        <v>1058.4166666666667</v>
      </c>
      <c r="E195" s="317">
        <v>1038.8333333333335</v>
      </c>
      <c r="F195" s="317">
        <v>1025.5166666666667</v>
      </c>
      <c r="G195" s="317">
        <v>1005.9333333333334</v>
      </c>
      <c r="H195" s="317">
        <v>1071.7333333333336</v>
      </c>
      <c r="I195" s="317">
        <v>1091.3166666666671</v>
      </c>
      <c r="J195" s="317">
        <v>1104.6333333333337</v>
      </c>
      <c r="K195" s="316">
        <v>1078</v>
      </c>
      <c r="L195" s="316">
        <v>1045.0999999999999</v>
      </c>
      <c r="M195" s="316">
        <v>24.966259999999998</v>
      </c>
      <c r="N195" s="1"/>
      <c r="O195" s="1"/>
    </row>
    <row r="196" spans="1:15" ht="12.75" customHeight="1">
      <c r="A196" s="30">
        <v>186</v>
      </c>
      <c r="B196" s="326" t="s">
        <v>114</v>
      </c>
      <c r="C196" s="316">
        <v>2132.9499999999998</v>
      </c>
      <c r="D196" s="317">
        <v>2149.7166666666667</v>
      </c>
      <c r="E196" s="317">
        <v>2108.4833333333336</v>
      </c>
      <c r="F196" s="317">
        <v>2084.0166666666669</v>
      </c>
      <c r="G196" s="317">
        <v>2042.7833333333338</v>
      </c>
      <c r="H196" s="317">
        <v>2174.1833333333334</v>
      </c>
      <c r="I196" s="317">
        <v>2215.4166666666661</v>
      </c>
      <c r="J196" s="317">
        <v>2239.8833333333332</v>
      </c>
      <c r="K196" s="316">
        <v>2190.9499999999998</v>
      </c>
      <c r="L196" s="316">
        <v>2125.25</v>
      </c>
      <c r="M196" s="316">
        <v>49.051090000000002</v>
      </c>
      <c r="N196" s="1"/>
      <c r="O196" s="1"/>
    </row>
    <row r="197" spans="1:15" ht="12.75" customHeight="1">
      <c r="A197" s="30">
        <v>187</v>
      </c>
      <c r="B197" s="326" t="s">
        <v>115</v>
      </c>
      <c r="C197" s="316">
        <v>1770.05</v>
      </c>
      <c r="D197" s="317">
        <v>1794.0166666666667</v>
      </c>
      <c r="E197" s="317">
        <v>1727.0333333333333</v>
      </c>
      <c r="F197" s="317">
        <v>1684.0166666666667</v>
      </c>
      <c r="G197" s="317">
        <v>1617.0333333333333</v>
      </c>
      <c r="H197" s="317">
        <v>1837.0333333333333</v>
      </c>
      <c r="I197" s="317">
        <v>1904.0166666666664</v>
      </c>
      <c r="J197" s="317">
        <v>1947.0333333333333</v>
      </c>
      <c r="K197" s="316">
        <v>1861</v>
      </c>
      <c r="L197" s="316">
        <v>1751</v>
      </c>
      <c r="M197" s="316">
        <v>5.2536699999999996</v>
      </c>
      <c r="N197" s="1"/>
      <c r="O197" s="1"/>
    </row>
    <row r="198" spans="1:15" ht="12.75" customHeight="1">
      <c r="A198" s="30">
        <v>188</v>
      </c>
      <c r="B198" s="326" t="s">
        <v>116</v>
      </c>
      <c r="C198" s="316">
        <v>1291.3499999999999</v>
      </c>
      <c r="D198" s="317">
        <v>1298.7833333333333</v>
      </c>
      <c r="E198" s="317">
        <v>1279.5666666666666</v>
      </c>
      <c r="F198" s="317">
        <v>1267.7833333333333</v>
      </c>
      <c r="G198" s="317">
        <v>1248.5666666666666</v>
      </c>
      <c r="H198" s="317">
        <v>1310.5666666666666</v>
      </c>
      <c r="I198" s="317">
        <v>1329.7833333333333</v>
      </c>
      <c r="J198" s="317">
        <v>1341.5666666666666</v>
      </c>
      <c r="K198" s="316">
        <v>1318</v>
      </c>
      <c r="L198" s="316">
        <v>1287</v>
      </c>
      <c r="M198" s="316">
        <v>83.841189999999997</v>
      </c>
      <c r="N198" s="1"/>
      <c r="O198" s="1"/>
    </row>
    <row r="199" spans="1:15" ht="12.75" customHeight="1">
      <c r="A199" s="30">
        <v>189</v>
      </c>
      <c r="B199" s="326" t="s">
        <v>117</v>
      </c>
      <c r="C199" s="316">
        <v>550.75</v>
      </c>
      <c r="D199" s="317">
        <v>554.88333333333333</v>
      </c>
      <c r="E199" s="317">
        <v>543.91666666666663</v>
      </c>
      <c r="F199" s="317">
        <v>537.08333333333326</v>
      </c>
      <c r="G199" s="317">
        <v>526.11666666666656</v>
      </c>
      <c r="H199" s="317">
        <v>561.7166666666667</v>
      </c>
      <c r="I199" s="317">
        <v>572.68333333333339</v>
      </c>
      <c r="J199" s="317">
        <v>579.51666666666677</v>
      </c>
      <c r="K199" s="316">
        <v>565.85</v>
      </c>
      <c r="L199" s="316">
        <v>548.04999999999995</v>
      </c>
      <c r="M199" s="316">
        <v>31.54166</v>
      </c>
      <c r="N199" s="1"/>
      <c r="O199" s="1"/>
    </row>
    <row r="200" spans="1:15" ht="12.75" customHeight="1">
      <c r="A200" s="30">
        <v>190</v>
      </c>
      <c r="B200" s="326" t="s">
        <v>383</v>
      </c>
      <c r="C200" s="316">
        <v>1025.5</v>
      </c>
      <c r="D200" s="317">
        <v>1033.0666666666666</v>
      </c>
      <c r="E200" s="317">
        <v>1009.4333333333332</v>
      </c>
      <c r="F200" s="317">
        <v>993.36666666666656</v>
      </c>
      <c r="G200" s="317">
        <v>969.73333333333312</v>
      </c>
      <c r="H200" s="317">
        <v>1049.1333333333332</v>
      </c>
      <c r="I200" s="317">
        <v>1072.7666666666664</v>
      </c>
      <c r="J200" s="317">
        <v>1088.8333333333333</v>
      </c>
      <c r="K200" s="316">
        <v>1056.7</v>
      </c>
      <c r="L200" s="316">
        <v>1017</v>
      </c>
      <c r="M200" s="316">
        <v>2.0397500000000002</v>
      </c>
      <c r="N200" s="1"/>
      <c r="O200" s="1"/>
    </row>
    <row r="201" spans="1:15" ht="12.75" customHeight="1">
      <c r="A201" s="30">
        <v>191</v>
      </c>
      <c r="B201" s="326" t="s">
        <v>387</v>
      </c>
      <c r="C201" s="316">
        <v>184.85</v>
      </c>
      <c r="D201" s="317">
        <v>186.04999999999998</v>
      </c>
      <c r="E201" s="317">
        <v>182.29999999999995</v>
      </c>
      <c r="F201" s="317">
        <v>179.74999999999997</v>
      </c>
      <c r="G201" s="317">
        <v>175.99999999999994</v>
      </c>
      <c r="H201" s="317">
        <v>188.59999999999997</v>
      </c>
      <c r="I201" s="317">
        <v>192.35000000000002</v>
      </c>
      <c r="J201" s="317">
        <v>194.89999999999998</v>
      </c>
      <c r="K201" s="316">
        <v>189.8</v>
      </c>
      <c r="L201" s="316">
        <v>183.5</v>
      </c>
      <c r="M201" s="316">
        <v>0.64402000000000004</v>
      </c>
      <c r="N201" s="1"/>
      <c r="O201" s="1"/>
    </row>
    <row r="202" spans="1:15" ht="12.75" customHeight="1">
      <c r="A202" s="30">
        <v>192</v>
      </c>
      <c r="B202" s="326" t="s">
        <v>388</v>
      </c>
      <c r="C202" s="316">
        <v>102.75</v>
      </c>
      <c r="D202" s="317">
        <v>103.86666666666667</v>
      </c>
      <c r="E202" s="317">
        <v>101.08333333333334</v>
      </c>
      <c r="F202" s="317">
        <v>99.416666666666671</v>
      </c>
      <c r="G202" s="317">
        <v>96.63333333333334</v>
      </c>
      <c r="H202" s="317">
        <v>105.53333333333335</v>
      </c>
      <c r="I202" s="317">
        <v>108.31666666666668</v>
      </c>
      <c r="J202" s="317">
        <v>109.98333333333335</v>
      </c>
      <c r="K202" s="316">
        <v>106.65</v>
      </c>
      <c r="L202" s="316">
        <v>102.2</v>
      </c>
      <c r="M202" s="316">
        <v>3.89473</v>
      </c>
      <c r="N202" s="1"/>
      <c r="O202" s="1"/>
    </row>
    <row r="203" spans="1:15" ht="12.75" customHeight="1">
      <c r="A203" s="30">
        <v>193</v>
      </c>
      <c r="B203" s="326" t="s">
        <v>118</v>
      </c>
      <c r="C203" s="316">
        <v>2449.15</v>
      </c>
      <c r="D203" s="317">
        <v>2454.6999999999998</v>
      </c>
      <c r="E203" s="317">
        <v>2409.3999999999996</v>
      </c>
      <c r="F203" s="317">
        <v>2369.6499999999996</v>
      </c>
      <c r="G203" s="317">
        <v>2324.3499999999995</v>
      </c>
      <c r="H203" s="317">
        <v>2494.4499999999998</v>
      </c>
      <c r="I203" s="317">
        <v>2539.75</v>
      </c>
      <c r="J203" s="317">
        <v>2579.5</v>
      </c>
      <c r="K203" s="316">
        <v>2500</v>
      </c>
      <c r="L203" s="316">
        <v>2414.9499999999998</v>
      </c>
      <c r="M203" s="316">
        <v>6.9134399999999996</v>
      </c>
      <c r="N203" s="1"/>
      <c r="O203" s="1"/>
    </row>
    <row r="204" spans="1:15" ht="12.75" customHeight="1">
      <c r="A204" s="30">
        <v>194</v>
      </c>
      <c r="B204" s="326" t="s">
        <v>384</v>
      </c>
      <c r="C204" s="316">
        <v>63.5</v>
      </c>
      <c r="D204" s="317">
        <v>63.666666666666664</v>
      </c>
      <c r="E204" s="317">
        <v>62.433333333333323</v>
      </c>
      <c r="F204" s="317">
        <v>61.36666666666666</v>
      </c>
      <c r="G204" s="317">
        <v>60.133333333333319</v>
      </c>
      <c r="H204" s="317">
        <v>64.73333333333332</v>
      </c>
      <c r="I204" s="317">
        <v>65.966666666666669</v>
      </c>
      <c r="J204" s="317">
        <v>67.033333333333331</v>
      </c>
      <c r="K204" s="316">
        <v>64.900000000000006</v>
      </c>
      <c r="L204" s="316">
        <v>62.6</v>
      </c>
      <c r="M204" s="316">
        <v>60.937860000000001</v>
      </c>
      <c r="N204" s="1"/>
      <c r="O204" s="1"/>
    </row>
    <row r="205" spans="1:15" ht="12.75" customHeight="1">
      <c r="A205" s="30">
        <v>195</v>
      </c>
      <c r="B205" s="326" t="s">
        <v>831</v>
      </c>
      <c r="C205" s="316">
        <v>850.75</v>
      </c>
      <c r="D205" s="317">
        <v>862.66666666666663</v>
      </c>
      <c r="E205" s="317">
        <v>834.08333333333326</v>
      </c>
      <c r="F205" s="317">
        <v>817.41666666666663</v>
      </c>
      <c r="G205" s="317">
        <v>788.83333333333326</v>
      </c>
      <c r="H205" s="317">
        <v>879.33333333333326</v>
      </c>
      <c r="I205" s="317">
        <v>907.91666666666652</v>
      </c>
      <c r="J205" s="317">
        <v>924.58333333333326</v>
      </c>
      <c r="K205" s="316">
        <v>891.25</v>
      </c>
      <c r="L205" s="316">
        <v>846</v>
      </c>
      <c r="M205" s="316">
        <v>1.02214</v>
      </c>
      <c r="N205" s="1"/>
      <c r="O205" s="1"/>
    </row>
    <row r="206" spans="1:15" ht="12.75" customHeight="1">
      <c r="A206" s="30">
        <v>196</v>
      </c>
      <c r="B206" s="326" t="s">
        <v>820</v>
      </c>
      <c r="C206" s="316">
        <v>397.1</v>
      </c>
      <c r="D206" s="317">
        <v>393.98333333333335</v>
      </c>
      <c r="E206" s="317">
        <v>388.16666666666669</v>
      </c>
      <c r="F206" s="317">
        <v>379.23333333333335</v>
      </c>
      <c r="G206" s="317">
        <v>373.41666666666669</v>
      </c>
      <c r="H206" s="317">
        <v>402.91666666666669</v>
      </c>
      <c r="I206" s="317">
        <v>408.73333333333329</v>
      </c>
      <c r="J206" s="317">
        <v>417.66666666666669</v>
      </c>
      <c r="K206" s="316">
        <v>399.8</v>
      </c>
      <c r="L206" s="316">
        <v>385.05</v>
      </c>
      <c r="M206" s="316">
        <v>1.9982599999999999</v>
      </c>
      <c r="N206" s="1"/>
      <c r="O206" s="1"/>
    </row>
    <row r="207" spans="1:15" ht="12.75" customHeight="1">
      <c r="A207" s="30">
        <v>197</v>
      </c>
      <c r="B207" s="326" t="s">
        <v>120</v>
      </c>
      <c r="C207" s="316">
        <v>388</v>
      </c>
      <c r="D207" s="317">
        <v>395.8</v>
      </c>
      <c r="E207" s="317">
        <v>377.15000000000003</v>
      </c>
      <c r="F207" s="317">
        <v>366.3</v>
      </c>
      <c r="G207" s="317">
        <v>347.65000000000003</v>
      </c>
      <c r="H207" s="317">
        <v>406.65000000000003</v>
      </c>
      <c r="I207" s="317">
        <v>425.3</v>
      </c>
      <c r="J207" s="317">
        <v>436.15000000000003</v>
      </c>
      <c r="K207" s="316">
        <v>414.45</v>
      </c>
      <c r="L207" s="316">
        <v>384.95</v>
      </c>
      <c r="M207" s="316">
        <v>170.07818</v>
      </c>
      <c r="N207" s="1"/>
      <c r="O207" s="1"/>
    </row>
    <row r="208" spans="1:15" ht="12.75" customHeight="1">
      <c r="A208" s="30">
        <v>198</v>
      </c>
      <c r="B208" s="326" t="s">
        <v>389</v>
      </c>
      <c r="C208" s="316">
        <v>92.15</v>
      </c>
      <c r="D208" s="317">
        <v>93.066666666666677</v>
      </c>
      <c r="E208" s="317">
        <v>90.433333333333351</v>
      </c>
      <c r="F208" s="317">
        <v>88.716666666666669</v>
      </c>
      <c r="G208" s="317">
        <v>86.083333333333343</v>
      </c>
      <c r="H208" s="317">
        <v>94.78333333333336</v>
      </c>
      <c r="I208" s="317">
        <v>97.416666666666686</v>
      </c>
      <c r="J208" s="317">
        <v>99.133333333333368</v>
      </c>
      <c r="K208" s="316">
        <v>95.7</v>
      </c>
      <c r="L208" s="316">
        <v>91.35</v>
      </c>
      <c r="M208" s="316">
        <v>45.124670000000002</v>
      </c>
      <c r="N208" s="1"/>
      <c r="O208" s="1"/>
    </row>
    <row r="209" spans="1:15" ht="12.75" customHeight="1">
      <c r="A209" s="30">
        <v>199</v>
      </c>
      <c r="B209" s="326" t="s">
        <v>121</v>
      </c>
      <c r="C209" s="316">
        <v>258.14999999999998</v>
      </c>
      <c r="D209" s="317">
        <v>260.48333333333335</v>
      </c>
      <c r="E209" s="317">
        <v>253.86666666666667</v>
      </c>
      <c r="F209" s="317">
        <v>249.58333333333331</v>
      </c>
      <c r="G209" s="317">
        <v>242.96666666666664</v>
      </c>
      <c r="H209" s="317">
        <v>264.76666666666671</v>
      </c>
      <c r="I209" s="317">
        <v>271.38333333333338</v>
      </c>
      <c r="J209" s="317">
        <v>275.66666666666674</v>
      </c>
      <c r="K209" s="316">
        <v>267.10000000000002</v>
      </c>
      <c r="L209" s="316">
        <v>256.2</v>
      </c>
      <c r="M209" s="316">
        <v>23.205410000000001</v>
      </c>
      <c r="N209" s="1"/>
      <c r="O209" s="1"/>
    </row>
    <row r="210" spans="1:15" ht="12.75" customHeight="1">
      <c r="A210" s="30">
        <v>200</v>
      </c>
      <c r="B210" s="326" t="s">
        <v>122</v>
      </c>
      <c r="C210" s="316">
        <v>2194.1</v>
      </c>
      <c r="D210" s="317">
        <v>2188.75</v>
      </c>
      <c r="E210" s="317">
        <v>2159.5</v>
      </c>
      <c r="F210" s="317">
        <v>2124.9</v>
      </c>
      <c r="G210" s="317">
        <v>2095.65</v>
      </c>
      <c r="H210" s="317">
        <v>2223.35</v>
      </c>
      <c r="I210" s="317">
        <v>2252.6</v>
      </c>
      <c r="J210" s="317">
        <v>2287.1999999999998</v>
      </c>
      <c r="K210" s="316">
        <v>2218</v>
      </c>
      <c r="L210" s="316">
        <v>2154.15</v>
      </c>
      <c r="M210" s="316">
        <v>20.572389999999999</v>
      </c>
      <c r="N210" s="1"/>
      <c r="O210" s="1"/>
    </row>
    <row r="211" spans="1:15" ht="12.75" customHeight="1">
      <c r="A211" s="30">
        <v>201</v>
      </c>
      <c r="B211" s="326" t="s">
        <v>262</v>
      </c>
      <c r="C211" s="316">
        <v>284.55</v>
      </c>
      <c r="D211" s="317">
        <v>287.36666666666667</v>
      </c>
      <c r="E211" s="317">
        <v>280.18333333333334</v>
      </c>
      <c r="F211" s="317">
        <v>275.81666666666666</v>
      </c>
      <c r="G211" s="317">
        <v>268.63333333333333</v>
      </c>
      <c r="H211" s="317">
        <v>291.73333333333335</v>
      </c>
      <c r="I211" s="317">
        <v>298.91666666666674</v>
      </c>
      <c r="J211" s="317">
        <v>303.28333333333336</v>
      </c>
      <c r="K211" s="316">
        <v>294.55</v>
      </c>
      <c r="L211" s="316">
        <v>283</v>
      </c>
      <c r="M211" s="316">
        <v>4.1565500000000002</v>
      </c>
      <c r="N211" s="1"/>
      <c r="O211" s="1"/>
    </row>
    <row r="212" spans="1:15" ht="12.75" customHeight="1">
      <c r="A212" s="30">
        <v>202</v>
      </c>
      <c r="B212" s="326" t="s">
        <v>832</v>
      </c>
      <c r="C212" s="316">
        <v>762</v>
      </c>
      <c r="D212" s="317">
        <v>755.91666666666663</v>
      </c>
      <c r="E212" s="317">
        <v>746.0333333333333</v>
      </c>
      <c r="F212" s="317">
        <v>730.06666666666672</v>
      </c>
      <c r="G212" s="317">
        <v>720.18333333333339</v>
      </c>
      <c r="H212" s="317">
        <v>771.88333333333321</v>
      </c>
      <c r="I212" s="317">
        <v>781.76666666666665</v>
      </c>
      <c r="J212" s="317">
        <v>797.73333333333312</v>
      </c>
      <c r="K212" s="316">
        <v>765.8</v>
      </c>
      <c r="L212" s="316">
        <v>739.95</v>
      </c>
      <c r="M212" s="316">
        <v>0.80452000000000001</v>
      </c>
      <c r="N212" s="1"/>
      <c r="O212" s="1"/>
    </row>
    <row r="213" spans="1:15" ht="12.75" customHeight="1">
      <c r="A213" s="30">
        <v>203</v>
      </c>
      <c r="B213" s="326" t="s">
        <v>390</v>
      </c>
      <c r="C213" s="316">
        <v>34332.15</v>
      </c>
      <c r="D213" s="317">
        <v>34888.716666666667</v>
      </c>
      <c r="E213" s="317">
        <v>33543.433333333334</v>
      </c>
      <c r="F213" s="317">
        <v>32754.716666666667</v>
      </c>
      <c r="G213" s="317">
        <v>31409.433333333334</v>
      </c>
      <c r="H213" s="317">
        <v>35677.433333333334</v>
      </c>
      <c r="I213" s="317">
        <v>37022.716666666674</v>
      </c>
      <c r="J213" s="317">
        <v>37811.433333333334</v>
      </c>
      <c r="K213" s="316">
        <v>36234</v>
      </c>
      <c r="L213" s="316">
        <v>34100</v>
      </c>
      <c r="M213" s="316">
        <v>0.24056</v>
      </c>
      <c r="N213" s="1"/>
      <c r="O213" s="1"/>
    </row>
    <row r="214" spans="1:15" ht="12.75" customHeight="1">
      <c r="A214" s="30">
        <v>204</v>
      </c>
      <c r="B214" s="326" t="s">
        <v>391</v>
      </c>
      <c r="C214" s="316">
        <v>31.5</v>
      </c>
      <c r="D214" s="317">
        <v>31.7</v>
      </c>
      <c r="E214" s="317">
        <v>31.25</v>
      </c>
      <c r="F214" s="317">
        <v>31</v>
      </c>
      <c r="G214" s="317">
        <v>30.55</v>
      </c>
      <c r="H214" s="317">
        <v>31.95</v>
      </c>
      <c r="I214" s="317">
        <v>32.399999999999991</v>
      </c>
      <c r="J214" s="317">
        <v>32.65</v>
      </c>
      <c r="K214" s="316">
        <v>32.15</v>
      </c>
      <c r="L214" s="316">
        <v>31.45</v>
      </c>
      <c r="M214" s="316">
        <v>14.11365</v>
      </c>
      <c r="N214" s="1"/>
      <c r="O214" s="1"/>
    </row>
    <row r="215" spans="1:15" ht="12.75" customHeight="1">
      <c r="A215" s="30">
        <v>205</v>
      </c>
      <c r="B215" s="326" t="s">
        <v>403</v>
      </c>
      <c r="C215" s="316">
        <v>70.7</v>
      </c>
      <c r="D215" s="317">
        <v>72.5</v>
      </c>
      <c r="E215" s="317">
        <v>68.3</v>
      </c>
      <c r="F215" s="317">
        <v>65.899999999999991</v>
      </c>
      <c r="G215" s="317">
        <v>61.699999999999989</v>
      </c>
      <c r="H215" s="317">
        <v>74.900000000000006</v>
      </c>
      <c r="I215" s="317">
        <v>79.099999999999994</v>
      </c>
      <c r="J215" s="317">
        <v>81.500000000000014</v>
      </c>
      <c r="K215" s="316">
        <v>76.7</v>
      </c>
      <c r="L215" s="316">
        <v>70.099999999999994</v>
      </c>
      <c r="M215" s="316">
        <v>101.21943</v>
      </c>
      <c r="N215" s="1"/>
      <c r="O215" s="1"/>
    </row>
    <row r="216" spans="1:15" ht="12.75" customHeight="1">
      <c r="A216" s="30">
        <v>206</v>
      </c>
      <c r="B216" s="326" t="s">
        <v>123</v>
      </c>
      <c r="C216" s="316">
        <v>117.75</v>
      </c>
      <c r="D216" s="317">
        <v>119.75</v>
      </c>
      <c r="E216" s="317">
        <v>114</v>
      </c>
      <c r="F216" s="317">
        <v>110.25</v>
      </c>
      <c r="G216" s="317">
        <v>104.5</v>
      </c>
      <c r="H216" s="317">
        <v>123.5</v>
      </c>
      <c r="I216" s="317">
        <v>129.25</v>
      </c>
      <c r="J216" s="317">
        <v>133</v>
      </c>
      <c r="K216" s="316">
        <v>125.5</v>
      </c>
      <c r="L216" s="316">
        <v>116</v>
      </c>
      <c r="M216" s="316">
        <v>208.2287</v>
      </c>
      <c r="N216" s="1"/>
      <c r="O216" s="1"/>
    </row>
    <row r="217" spans="1:15" ht="12.75" customHeight="1">
      <c r="A217" s="30">
        <v>207</v>
      </c>
      <c r="B217" s="326" t="s">
        <v>124</v>
      </c>
      <c r="C217" s="316">
        <v>677.35</v>
      </c>
      <c r="D217" s="317">
        <v>684.91666666666663</v>
      </c>
      <c r="E217" s="317">
        <v>667.43333333333328</v>
      </c>
      <c r="F217" s="317">
        <v>657.51666666666665</v>
      </c>
      <c r="G217" s="317">
        <v>640.0333333333333</v>
      </c>
      <c r="H217" s="317">
        <v>694.83333333333326</v>
      </c>
      <c r="I217" s="317">
        <v>712.31666666666661</v>
      </c>
      <c r="J217" s="317">
        <v>722.23333333333323</v>
      </c>
      <c r="K217" s="316">
        <v>702.4</v>
      </c>
      <c r="L217" s="316">
        <v>675</v>
      </c>
      <c r="M217" s="316">
        <v>157.17043000000001</v>
      </c>
      <c r="N217" s="1"/>
      <c r="O217" s="1"/>
    </row>
    <row r="218" spans="1:15" ht="12.75" customHeight="1">
      <c r="A218" s="30">
        <v>208</v>
      </c>
      <c r="B218" s="326" t="s">
        <v>125</v>
      </c>
      <c r="C218" s="316">
        <v>1280.4000000000001</v>
      </c>
      <c r="D218" s="317">
        <v>1279.75</v>
      </c>
      <c r="E218" s="317">
        <v>1250.25</v>
      </c>
      <c r="F218" s="317">
        <v>1220.0999999999999</v>
      </c>
      <c r="G218" s="317">
        <v>1190.5999999999999</v>
      </c>
      <c r="H218" s="317">
        <v>1309.9000000000001</v>
      </c>
      <c r="I218" s="317">
        <v>1339.4</v>
      </c>
      <c r="J218" s="317">
        <v>1369.5500000000002</v>
      </c>
      <c r="K218" s="316">
        <v>1309.25</v>
      </c>
      <c r="L218" s="316">
        <v>1249.5999999999999</v>
      </c>
      <c r="M218" s="316">
        <v>6.6797700000000004</v>
      </c>
      <c r="N218" s="1"/>
      <c r="O218" s="1"/>
    </row>
    <row r="219" spans="1:15" ht="12.75" customHeight="1">
      <c r="A219" s="30">
        <v>209</v>
      </c>
      <c r="B219" s="326" t="s">
        <v>126</v>
      </c>
      <c r="C219" s="316">
        <v>489.4</v>
      </c>
      <c r="D219" s="317">
        <v>492.41666666666669</v>
      </c>
      <c r="E219" s="317">
        <v>480.83333333333337</v>
      </c>
      <c r="F219" s="317">
        <v>472.26666666666671</v>
      </c>
      <c r="G219" s="317">
        <v>460.68333333333339</v>
      </c>
      <c r="H219" s="317">
        <v>500.98333333333335</v>
      </c>
      <c r="I219" s="317">
        <v>512.56666666666672</v>
      </c>
      <c r="J219" s="317">
        <v>521.13333333333333</v>
      </c>
      <c r="K219" s="316">
        <v>504</v>
      </c>
      <c r="L219" s="316">
        <v>483.85</v>
      </c>
      <c r="M219" s="316">
        <v>5.8807799999999997</v>
      </c>
      <c r="N219" s="1"/>
      <c r="O219" s="1"/>
    </row>
    <row r="220" spans="1:15" ht="12.75" customHeight="1">
      <c r="A220" s="30">
        <v>210</v>
      </c>
      <c r="B220" s="326" t="s">
        <v>407</v>
      </c>
      <c r="C220" s="316">
        <v>138.15</v>
      </c>
      <c r="D220" s="317">
        <v>139.83333333333334</v>
      </c>
      <c r="E220" s="317">
        <v>135.36666666666667</v>
      </c>
      <c r="F220" s="317">
        <v>132.58333333333334</v>
      </c>
      <c r="G220" s="317">
        <v>128.11666666666667</v>
      </c>
      <c r="H220" s="317">
        <v>142.61666666666667</v>
      </c>
      <c r="I220" s="317">
        <v>147.08333333333331</v>
      </c>
      <c r="J220" s="317">
        <v>149.86666666666667</v>
      </c>
      <c r="K220" s="316">
        <v>144.30000000000001</v>
      </c>
      <c r="L220" s="316">
        <v>137.05000000000001</v>
      </c>
      <c r="M220" s="316">
        <v>5.6875299999999998</v>
      </c>
      <c r="N220" s="1"/>
      <c r="O220" s="1"/>
    </row>
    <row r="221" spans="1:15" ht="12.75" customHeight="1">
      <c r="A221" s="30">
        <v>211</v>
      </c>
      <c r="B221" s="326" t="s">
        <v>393</v>
      </c>
      <c r="C221" s="316">
        <v>36.25</v>
      </c>
      <c r="D221" s="317">
        <v>36.633333333333333</v>
      </c>
      <c r="E221" s="317">
        <v>35.616666666666667</v>
      </c>
      <c r="F221" s="317">
        <v>34.983333333333334</v>
      </c>
      <c r="G221" s="317">
        <v>33.966666666666669</v>
      </c>
      <c r="H221" s="317">
        <v>37.266666666666666</v>
      </c>
      <c r="I221" s="317">
        <v>38.283333333333331</v>
      </c>
      <c r="J221" s="317">
        <v>38.916666666666664</v>
      </c>
      <c r="K221" s="316">
        <v>37.65</v>
      </c>
      <c r="L221" s="316">
        <v>36</v>
      </c>
      <c r="M221" s="316">
        <v>78.473309999999998</v>
      </c>
      <c r="N221" s="1"/>
      <c r="O221" s="1"/>
    </row>
    <row r="222" spans="1:15" ht="12.75" customHeight="1">
      <c r="A222" s="30">
        <v>212</v>
      </c>
      <c r="B222" s="326" t="s">
        <v>127</v>
      </c>
      <c r="C222" s="316">
        <v>8.35</v>
      </c>
      <c r="D222" s="317">
        <v>8.3833333333333329</v>
      </c>
      <c r="E222" s="317">
        <v>8.1666666666666661</v>
      </c>
      <c r="F222" s="317">
        <v>7.9833333333333325</v>
      </c>
      <c r="G222" s="317">
        <v>7.7666666666666657</v>
      </c>
      <c r="H222" s="317">
        <v>8.5666666666666664</v>
      </c>
      <c r="I222" s="317">
        <v>8.783333333333335</v>
      </c>
      <c r="J222" s="317">
        <v>8.9666666666666668</v>
      </c>
      <c r="K222" s="316">
        <v>8.6</v>
      </c>
      <c r="L222" s="316">
        <v>8.1999999999999993</v>
      </c>
      <c r="M222" s="316">
        <v>1155.83664</v>
      </c>
      <c r="N222" s="1"/>
      <c r="O222" s="1"/>
    </row>
    <row r="223" spans="1:15" ht="12.75" customHeight="1">
      <c r="A223" s="30">
        <v>213</v>
      </c>
      <c r="B223" s="326" t="s">
        <v>394</v>
      </c>
      <c r="C223" s="316">
        <v>49.65</v>
      </c>
      <c r="D223" s="317">
        <v>50.050000000000004</v>
      </c>
      <c r="E223" s="317">
        <v>48.95000000000001</v>
      </c>
      <c r="F223" s="317">
        <v>48.250000000000007</v>
      </c>
      <c r="G223" s="317">
        <v>47.150000000000013</v>
      </c>
      <c r="H223" s="317">
        <v>50.750000000000007</v>
      </c>
      <c r="I223" s="317">
        <v>51.85</v>
      </c>
      <c r="J223" s="317">
        <v>52.550000000000004</v>
      </c>
      <c r="K223" s="316">
        <v>51.15</v>
      </c>
      <c r="L223" s="316">
        <v>49.35</v>
      </c>
      <c r="M223" s="316">
        <v>49.850050000000003</v>
      </c>
      <c r="N223" s="1"/>
      <c r="O223" s="1"/>
    </row>
    <row r="224" spans="1:15" ht="12.75" customHeight="1">
      <c r="A224" s="30">
        <v>214</v>
      </c>
      <c r="B224" s="326" t="s">
        <v>128</v>
      </c>
      <c r="C224" s="316">
        <v>34.549999999999997</v>
      </c>
      <c r="D224" s="317">
        <v>34.950000000000003</v>
      </c>
      <c r="E224" s="317">
        <v>34.050000000000004</v>
      </c>
      <c r="F224" s="317">
        <v>33.550000000000004</v>
      </c>
      <c r="G224" s="317">
        <v>32.650000000000006</v>
      </c>
      <c r="H224" s="317">
        <v>35.450000000000003</v>
      </c>
      <c r="I224" s="317">
        <v>36.350000000000009</v>
      </c>
      <c r="J224" s="317">
        <v>36.85</v>
      </c>
      <c r="K224" s="316">
        <v>35.85</v>
      </c>
      <c r="L224" s="316">
        <v>34.450000000000003</v>
      </c>
      <c r="M224" s="316">
        <v>343.20609999999999</v>
      </c>
      <c r="N224" s="1"/>
      <c r="O224" s="1"/>
    </row>
    <row r="225" spans="1:15" ht="12.75" customHeight="1">
      <c r="A225" s="30">
        <v>215</v>
      </c>
      <c r="B225" s="326" t="s">
        <v>405</v>
      </c>
      <c r="C225" s="316">
        <v>186.9</v>
      </c>
      <c r="D225" s="317">
        <v>188.70000000000002</v>
      </c>
      <c r="E225" s="317">
        <v>184.30000000000004</v>
      </c>
      <c r="F225" s="317">
        <v>181.70000000000002</v>
      </c>
      <c r="G225" s="317">
        <v>177.30000000000004</v>
      </c>
      <c r="H225" s="317">
        <v>191.30000000000004</v>
      </c>
      <c r="I225" s="317">
        <v>195.70000000000002</v>
      </c>
      <c r="J225" s="317">
        <v>198.30000000000004</v>
      </c>
      <c r="K225" s="316">
        <v>193.1</v>
      </c>
      <c r="L225" s="316">
        <v>186.1</v>
      </c>
      <c r="M225" s="316">
        <v>84.570869999999999</v>
      </c>
      <c r="N225" s="1"/>
      <c r="O225" s="1"/>
    </row>
    <row r="226" spans="1:15" ht="12.75" customHeight="1">
      <c r="A226" s="30">
        <v>216</v>
      </c>
      <c r="B226" s="326" t="s">
        <v>395</v>
      </c>
      <c r="C226" s="316">
        <v>944.75</v>
      </c>
      <c r="D226" s="317">
        <v>924.15</v>
      </c>
      <c r="E226" s="317">
        <v>884.9</v>
      </c>
      <c r="F226" s="317">
        <v>825.05</v>
      </c>
      <c r="G226" s="317">
        <v>785.8</v>
      </c>
      <c r="H226" s="317">
        <v>984</v>
      </c>
      <c r="I226" s="317">
        <v>1023.25</v>
      </c>
      <c r="J226" s="317">
        <v>1083.0999999999999</v>
      </c>
      <c r="K226" s="316">
        <v>963.4</v>
      </c>
      <c r="L226" s="316">
        <v>864.3</v>
      </c>
      <c r="M226" s="316">
        <v>5.75075</v>
      </c>
      <c r="N226" s="1"/>
      <c r="O226" s="1"/>
    </row>
    <row r="227" spans="1:15" ht="12.75" customHeight="1">
      <c r="A227" s="30">
        <v>217</v>
      </c>
      <c r="B227" s="326" t="s">
        <v>129</v>
      </c>
      <c r="C227" s="316">
        <v>372.65</v>
      </c>
      <c r="D227" s="317">
        <v>368.16666666666669</v>
      </c>
      <c r="E227" s="317">
        <v>356.98333333333335</v>
      </c>
      <c r="F227" s="317">
        <v>341.31666666666666</v>
      </c>
      <c r="G227" s="317">
        <v>330.13333333333333</v>
      </c>
      <c r="H227" s="317">
        <v>383.83333333333337</v>
      </c>
      <c r="I227" s="317">
        <v>395.01666666666665</v>
      </c>
      <c r="J227" s="317">
        <v>410.68333333333339</v>
      </c>
      <c r="K227" s="316">
        <v>379.35</v>
      </c>
      <c r="L227" s="316">
        <v>352.5</v>
      </c>
      <c r="M227" s="316">
        <v>84.535300000000007</v>
      </c>
      <c r="N227" s="1"/>
      <c r="O227" s="1"/>
    </row>
    <row r="228" spans="1:15" ht="12.75" customHeight="1">
      <c r="A228" s="30">
        <v>218</v>
      </c>
      <c r="B228" s="326" t="s">
        <v>396</v>
      </c>
      <c r="C228" s="316">
        <v>289</v>
      </c>
      <c r="D228" s="317">
        <v>292.95</v>
      </c>
      <c r="E228" s="317">
        <v>282.09999999999997</v>
      </c>
      <c r="F228" s="317">
        <v>275.2</v>
      </c>
      <c r="G228" s="317">
        <v>264.34999999999997</v>
      </c>
      <c r="H228" s="317">
        <v>299.84999999999997</v>
      </c>
      <c r="I228" s="317">
        <v>310.7</v>
      </c>
      <c r="J228" s="317">
        <v>317.59999999999997</v>
      </c>
      <c r="K228" s="316">
        <v>303.8</v>
      </c>
      <c r="L228" s="316">
        <v>286.05</v>
      </c>
      <c r="M228" s="316">
        <v>11.05246</v>
      </c>
      <c r="N228" s="1"/>
      <c r="O228" s="1"/>
    </row>
    <row r="229" spans="1:15" ht="12.75" customHeight="1">
      <c r="A229" s="30">
        <v>219</v>
      </c>
      <c r="B229" s="326" t="s">
        <v>397</v>
      </c>
      <c r="C229" s="316">
        <v>1456.85</v>
      </c>
      <c r="D229" s="317">
        <v>1476.7833333333335</v>
      </c>
      <c r="E229" s="317">
        <v>1410.0666666666671</v>
      </c>
      <c r="F229" s="317">
        <v>1363.2833333333335</v>
      </c>
      <c r="G229" s="317">
        <v>1296.5666666666671</v>
      </c>
      <c r="H229" s="317">
        <v>1523.5666666666671</v>
      </c>
      <c r="I229" s="317">
        <v>1590.2833333333338</v>
      </c>
      <c r="J229" s="317">
        <v>1637.0666666666671</v>
      </c>
      <c r="K229" s="316">
        <v>1543.5</v>
      </c>
      <c r="L229" s="316">
        <v>1430</v>
      </c>
      <c r="M229" s="316">
        <v>0.67481999999999998</v>
      </c>
      <c r="N229" s="1"/>
      <c r="O229" s="1"/>
    </row>
    <row r="230" spans="1:15" ht="12.75" customHeight="1">
      <c r="A230" s="30">
        <v>220</v>
      </c>
      <c r="B230" s="326" t="s">
        <v>130</v>
      </c>
      <c r="C230" s="316">
        <v>218.4</v>
      </c>
      <c r="D230" s="317">
        <v>220.56666666666669</v>
      </c>
      <c r="E230" s="317">
        <v>215.13333333333338</v>
      </c>
      <c r="F230" s="317">
        <v>211.8666666666667</v>
      </c>
      <c r="G230" s="317">
        <v>206.43333333333339</v>
      </c>
      <c r="H230" s="317">
        <v>223.83333333333337</v>
      </c>
      <c r="I230" s="317">
        <v>229.26666666666671</v>
      </c>
      <c r="J230" s="317">
        <v>232.53333333333336</v>
      </c>
      <c r="K230" s="316">
        <v>226</v>
      </c>
      <c r="L230" s="316">
        <v>217.3</v>
      </c>
      <c r="M230" s="316">
        <v>83.271699999999996</v>
      </c>
      <c r="N230" s="1"/>
      <c r="O230" s="1"/>
    </row>
    <row r="231" spans="1:15" ht="12.75" customHeight="1">
      <c r="A231" s="30">
        <v>221</v>
      </c>
      <c r="B231" s="326" t="s">
        <v>402</v>
      </c>
      <c r="C231" s="316">
        <v>168.3</v>
      </c>
      <c r="D231" s="317">
        <v>170.78333333333333</v>
      </c>
      <c r="E231" s="317">
        <v>165.11666666666667</v>
      </c>
      <c r="F231" s="317">
        <v>161.93333333333334</v>
      </c>
      <c r="G231" s="317">
        <v>156.26666666666668</v>
      </c>
      <c r="H231" s="317">
        <v>173.96666666666667</v>
      </c>
      <c r="I231" s="317">
        <v>179.63333333333335</v>
      </c>
      <c r="J231" s="317">
        <v>182.81666666666666</v>
      </c>
      <c r="K231" s="316">
        <v>176.45</v>
      </c>
      <c r="L231" s="316">
        <v>167.6</v>
      </c>
      <c r="M231" s="316">
        <v>23.12453</v>
      </c>
      <c r="N231" s="1"/>
      <c r="O231" s="1"/>
    </row>
    <row r="232" spans="1:15" ht="12.75" customHeight="1">
      <c r="A232" s="30">
        <v>222</v>
      </c>
      <c r="B232" s="326" t="s">
        <v>264</v>
      </c>
      <c r="C232" s="316">
        <v>4187.8</v>
      </c>
      <c r="D232" s="317">
        <v>4242.4333333333334</v>
      </c>
      <c r="E232" s="317">
        <v>4110.0666666666666</v>
      </c>
      <c r="F232" s="317">
        <v>4032.333333333333</v>
      </c>
      <c r="G232" s="317">
        <v>3899.9666666666662</v>
      </c>
      <c r="H232" s="317">
        <v>4320.166666666667</v>
      </c>
      <c r="I232" s="317">
        <v>4452.5333333333338</v>
      </c>
      <c r="J232" s="317">
        <v>4530.2666666666673</v>
      </c>
      <c r="K232" s="316">
        <v>4374.8</v>
      </c>
      <c r="L232" s="316">
        <v>4164.7</v>
      </c>
      <c r="M232" s="316">
        <v>0.76234999999999997</v>
      </c>
      <c r="N232" s="1"/>
      <c r="O232" s="1"/>
    </row>
    <row r="233" spans="1:15" ht="12.75" customHeight="1">
      <c r="A233" s="30">
        <v>223</v>
      </c>
      <c r="B233" s="326" t="s">
        <v>404</v>
      </c>
      <c r="C233" s="316">
        <v>145.55000000000001</v>
      </c>
      <c r="D233" s="317">
        <v>145.45000000000002</v>
      </c>
      <c r="E233" s="317">
        <v>141.10000000000002</v>
      </c>
      <c r="F233" s="317">
        <v>136.65</v>
      </c>
      <c r="G233" s="317">
        <v>132.30000000000001</v>
      </c>
      <c r="H233" s="317">
        <v>149.90000000000003</v>
      </c>
      <c r="I233" s="317">
        <v>154.25</v>
      </c>
      <c r="J233" s="317">
        <v>158.70000000000005</v>
      </c>
      <c r="K233" s="316">
        <v>149.80000000000001</v>
      </c>
      <c r="L233" s="316">
        <v>141</v>
      </c>
      <c r="M233" s="316">
        <v>31.173749999999998</v>
      </c>
      <c r="N233" s="1"/>
      <c r="O233" s="1"/>
    </row>
    <row r="234" spans="1:15" ht="12.75" customHeight="1">
      <c r="A234" s="30">
        <v>224</v>
      </c>
      <c r="B234" s="326" t="s">
        <v>131</v>
      </c>
      <c r="C234" s="316">
        <v>1624.8</v>
      </c>
      <c r="D234" s="317">
        <v>1643.55</v>
      </c>
      <c r="E234" s="317">
        <v>1597.25</v>
      </c>
      <c r="F234" s="317">
        <v>1569.7</v>
      </c>
      <c r="G234" s="317">
        <v>1523.4</v>
      </c>
      <c r="H234" s="317">
        <v>1671.1</v>
      </c>
      <c r="I234" s="317">
        <v>1717.3999999999996</v>
      </c>
      <c r="J234" s="317">
        <v>1744.9499999999998</v>
      </c>
      <c r="K234" s="316">
        <v>1689.85</v>
      </c>
      <c r="L234" s="316">
        <v>1616</v>
      </c>
      <c r="M234" s="316">
        <v>4.22044</v>
      </c>
      <c r="N234" s="1"/>
      <c r="O234" s="1"/>
    </row>
    <row r="235" spans="1:15" ht="12.75" customHeight="1">
      <c r="A235" s="30">
        <v>225</v>
      </c>
      <c r="B235" s="326" t="s">
        <v>833</v>
      </c>
      <c r="C235" s="316">
        <v>1443.85</v>
      </c>
      <c r="D235" s="317">
        <v>1436.3666666666666</v>
      </c>
      <c r="E235" s="317">
        <v>1418.9333333333332</v>
      </c>
      <c r="F235" s="317">
        <v>1394.0166666666667</v>
      </c>
      <c r="G235" s="317">
        <v>1376.5833333333333</v>
      </c>
      <c r="H235" s="317">
        <v>1461.2833333333331</v>
      </c>
      <c r="I235" s="317">
        <v>1478.7166666666665</v>
      </c>
      <c r="J235" s="317">
        <v>1503.633333333333</v>
      </c>
      <c r="K235" s="316">
        <v>1453.8</v>
      </c>
      <c r="L235" s="316">
        <v>1411.45</v>
      </c>
      <c r="M235" s="316">
        <v>0.25112000000000001</v>
      </c>
      <c r="N235" s="1"/>
      <c r="O235" s="1"/>
    </row>
    <row r="236" spans="1:15" ht="12.75" customHeight="1">
      <c r="A236" s="30">
        <v>226</v>
      </c>
      <c r="B236" s="326" t="s">
        <v>408</v>
      </c>
      <c r="C236" s="316">
        <v>336.75</v>
      </c>
      <c r="D236" s="317">
        <v>337.25</v>
      </c>
      <c r="E236" s="317">
        <v>329.5</v>
      </c>
      <c r="F236" s="317">
        <v>322.25</v>
      </c>
      <c r="G236" s="317">
        <v>314.5</v>
      </c>
      <c r="H236" s="317">
        <v>344.5</v>
      </c>
      <c r="I236" s="317">
        <v>352.25</v>
      </c>
      <c r="J236" s="317">
        <v>359.5</v>
      </c>
      <c r="K236" s="316">
        <v>345</v>
      </c>
      <c r="L236" s="316">
        <v>330</v>
      </c>
      <c r="M236" s="316">
        <v>1.1855599999999999</v>
      </c>
      <c r="N236" s="1"/>
      <c r="O236" s="1"/>
    </row>
    <row r="237" spans="1:15" ht="12.75" customHeight="1">
      <c r="A237" s="30">
        <v>227</v>
      </c>
      <c r="B237" s="326" t="s">
        <v>132</v>
      </c>
      <c r="C237" s="316">
        <v>872.35</v>
      </c>
      <c r="D237" s="317">
        <v>878.41666666666663</v>
      </c>
      <c r="E237" s="317">
        <v>862.68333333333328</v>
      </c>
      <c r="F237" s="317">
        <v>853.01666666666665</v>
      </c>
      <c r="G237" s="317">
        <v>837.2833333333333</v>
      </c>
      <c r="H237" s="317">
        <v>888.08333333333326</v>
      </c>
      <c r="I237" s="317">
        <v>903.81666666666661</v>
      </c>
      <c r="J237" s="317">
        <v>913.48333333333323</v>
      </c>
      <c r="K237" s="316">
        <v>894.15</v>
      </c>
      <c r="L237" s="316">
        <v>868.75</v>
      </c>
      <c r="M237" s="316">
        <v>29.32319</v>
      </c>
      <c r="N237" s="1"/>
      <c r="O237" s="1"/>
    </row>
    <row r="238" spans="1:15" ht="12.75" customHeight="1">
      <c r="A238" s="30">
        <v>228</v>
      </c>
      <c r="B238" s="326" t="s">
        <v>133</v>
      </c>
      <c r="C238" s="316">
        <v>182.85</v>
      </c>
      <c r="D238" s="317">
        <v>187.79999999999998</v>
      </c>
      <c r="E238" s="317">
        <v>176.79999999999995</v>
      </c>
      <c r="F238" s="317">
        <v>170.74999999999997</v>
      </c>
      <c r="G238" s="317">
        <v>159.74999999999994</v>
      </c>
      <c r="H238" s="317">
        <v>193.84999999999997</v>
      </c>
      <c r="I238" s="317">
        <v>204.85000000000002</v>
      </c>
      <c r="J238" s="317">
        <v>210.89999999999998</v>
      </c>
      <c r="K238" s="316">
        <v>198.8</v>
      </c>
      <c r="L238" s="316">
        <v>181.75</v>
      </c>
      <c r="M238" s="316">
        <v>85.598960000000005</v>
      </c>
      <c r="N238" s="1"/>
      <c r="O238" s="1"/>
    </row>
    <row r="239" spans="1:15" ht="12.75" customHeight="1">
      <c r="A239" s="30">
        <v>229</v>
      </c>
      <c r="B239" s="326" t="s">
        <v>409</v>
      </c>
      <c r="C239" s="316">
        <v>14.45</v>
      </c>
      <c r="D239" s="317">
        <v>14.216666666666667</v>
      </c>
      <c r="E239" s="317">
        <v>13.633333333333333</v>
      </c>
      <c r="F239" s="317">
        <v>12.816666666666666</v>
      </c>
      <c r="G239" s="317">
        <v>12.233333333333333</v>
      </c>
      <c r="H239" s="317">
        <v>15.033333333333333</v>
      </c>
      <c r="I239" s="317">
        <v>15.616666666666665</v>
      </c>
      <c r="J239" s="317">
        <v>16.433333333333334</v>
      </c>
      <c r="K239" s="316">
        <v>14.8</v>
      </c>
      <c r="L239" s="316">
        <v>13.4</v>
      </c>
      <c r="M239" s="316">
        <v>66.438059999999993</v>
      </c>
      <c r="N239" s="1"/>
      <c r="O239" s="1"/>
    </row>
    <row r="240" spans="1:15" ht="12.75" customHeight="1">
      <c r="A240" s="30">
        <v>230</v>
      </c>
      <c r="B240" s="326" t="s">
        <v>134</v>
      </c>
      <c r="C240" s="316">
        <v>1504.4</v>
      </c>
      <c r="D240" s="317">
        <v>1510.5833333333333</v>
      </c>
      <c r="E240" s="317">
        <v>1491.9166666666665</v>
      </c>
      <c r="F240" s="317">
        <v>1479.4333333333332</v>
      </c>
      <c r="G240" s="317">
        <v>1460.7666666666664</v>
      </c>
      <c r="H240" s="317">
        <v>1523.0666666666666</v>
      </c>
      <c r="I240" s="317">
        <v>1541.7333333333331</v>
      </c>
      <c r="J240" s="317">
        <v>1554.2166666666667</v>
      </c>
      <c r="K240" s="316">
        <v>1529.25</v>
      </c>
      <c r="L240" s="316">
        <v>1498.1</v>
      </c>
      <c r="M240" s="316">
        <v>67.237610000000004</v>
      </c>
      <c r="N240" s="1"/>
      <c r="O240" s="1"/>
    </row>
    <row r="241" spans="1:15" ht="12.75" customHeight="1">
      <c r="A241" s="30">
        <v>231</v>
      </c>
      <c r="B241" s="326" t="s">
        <v>410</v>
      </c>
      <c r="C241" s="316">
        <v>1469.75</v>
      </c>
      <c r="D241" s="317">
        <v>1467.2</v>
      </c>
      <c r="E241" s="317">
        <v>1445.5500000000002</v>
      </c>
      <c r="F241" s="317">
        <v>1421.3500000000001</v>
      </c>
      <c r="G241" s="317">
        <v>1399.7000000000003</v>
      </c>
      <c r="H241" s="317">
        <v>1491.4</v>
      </c>
      <c r="I241" s="317">
        <v>1513.0500000000002</v>
      </c>
      <c r="J241" s="317">
        <v>1537.25</v>
      </c>
      <c r="K241" s="316">
        <v>1488.85</v>
      </c>
      <c r="L241" s="316">
        <v>1443</v>
      </c>
      <c r="M241" s="316">
        <v>0.30399999999999999</v>
      </c>
      <c r="N241" s="1"/>
      <c r="O241" s="1"/>
    </row>
    <row r="242" spans="1:15" ht="12.75" customHeight="1">
      <c r="A242" s="30">
        <v>232</v>
      </c>
      <c r="B242" s="326" t="s">
        <v>411</v>
      </c>
      <c r="C242" s="316">
        <v>461.4</v>
      </c>
      <c r="D242" s="317">
        <v>466.59999999999997</v>
      </c>
      <c r="E242" s="317">
        <v>452.34999999999991</v>
      </c>
      <c r="F242" s="317">
        <v>443.29999999999995</v>
      </c>
      <c r="G242" s="317">
        <v>429.0499999999999</v>
      </c>
      <c r="H242" s="317">
        <v>475.64999999999992</v>
      </c>
      <c r="I242" s="317">
        <v>489.90000000000003</v>
      </c>
      <c r="J242" s="317">
        <v>498.94999999999993</v>
      </c>
      <c r="K242" s="316">
        <v>480.85</v>
      </c>
      <c r="L242" s="316">
        <v>457.55</v>
      </c>
      <c r="M242" s="316">
        <v>7.8402500000000002</v>
      </c>
      <c r="N242" s="1"/>
      <c r="O242" s="1"/>
    </row>
    <row r="243" spans="1:15" ht="12.75" customHeight="1">
      <c r="A243" s="30">
        <v>233</v>
      </c>
      <c r="B243" s="326" t="s">
        <v>412</v>
      </c>
      <c r="C243" s="316">
        <v>571.70000000000005</v>
      </c>
      <c r="D243" s="317">
        <v>577.85</v>
      </c>
      <c r="E243" s="317">
        <v>556.5</v>
      </c>
      <c r="F243" s="317">
        <v>541.29999999999995</v>
      </c>
      <c r="G243" s="317">
        <v>519.94999999999993</v>
      </c>
      <c r="H243" s="317">
        <v>593.05000000000007</v>
      </c>
      <c r="I243" s="317">
        <v>614.4000000000002</v>
      </c>
      <c r="J243" s="317">
        <v>629.60000000000014</v>
      </c>
      <c r="K243" s="316">
        <v>599.20000000000005</v>
      </c>
      <c r="L243" s="316">
        <v>562.65</v>
      </c>
      <c r="M243" s="316">
        <v>8.2254100000000001</v>
      </c>
      <c r="N243" s="1"/>
      <c r="O243" s="1"/>
    </row>
    <row r="244" spans="1:15" ht="12.75" customHeight="1">
      <c r="A244" s="30">
        <v>234</v>
      </c>
      <c r="B244" s="326" t="s">
        <v>406</v>
      </c>
      <c r="C244" s="316">
        <v>16</v>
      </c>
      <c r="D244" s="317">
        <v>16.133333333333333</v>
      </c>
      <c r="E244" s="317">
        <v>15.716666666666665</v>
      </c>
      <c r="F244" s="317">
        <v>15.433333333333332</v>
      </c>
      <c r="G244" s="317">
        <v>15.016666666666664</v>
      </c>
      <c r="H244" s="317">
        <v>16.416666666666664</v>
      </c>
      <c r="I244" s="317">
        <v>16.833333333333336</v>
      </c>
      <c r="J244" s="317">
        <v>17.116666666666667</v>
      </c>
      <c r="K244" s="316">
        <v>16.55</v>
      </c>
      <c r="L244" s="316">
        <v>15.85</v>
      </c>
      <c r="M244" s="316">
        <v>21.150600000000001</v>
      </c>
      <c r="N244" s="1"/>
      <c r="O244" s="1"/>
    </row>
    <row r="245" spans="1:15" ht="12.75" customHeight="1">
      <c r="A245" s="30">
        <v>235</v>
      </c>
      <c r="B245" s="326" t="s">
        <v>135</v>
      </c>
      <c r="C245" s="316">
        <v>121.3</v>
      </c>
      <c r="D245" s="317">
        <v>122.41666666666667</v>
      </c>
      <c r="E245" s="317">
        <v>119.58333333333334</v>
      </c>
      <c r="F245" s="317">
        <v>117.86666666666667</v>
      </c>
      <c r="G245" s="317">
        <v>115.03333333333335</v>
      </c>
      <c r="H245" s="317">
        <v>124.13333333333334</v>
      </c>
      <c r="I245" s="317">
        <v>126.96666666666668</v>
      </c>
      <c r="J245" s="317">
        <v>128.68333333333334</v>
      </c>
      <c r="K245" s="316">
        <v>125.25</v>
      </c>
      <c r="L245" s="316">
        <v>120.7</v>
      </c>
      <c r="M245" s="316">
        <v>150.67645999999999</v>
      </c>
      <c r="N245" s="1"/>
      <c r="O245" s="1"/>
    </row>
    <row r="246" spans="1:15" ht="12.75" customHeight="1">
      <c r="A246" s="30">
        <v>236</v>
      </c>
      <c r="B246" s="326" t="s">
        <v>398</v>
      </c>
      <c r="C246" s="316">
        <v>380.6</v>
      </c>
      <c r="D246" s="317">
        <v>383.73333333333335</v>
      </c>
      <c r="E246" s="317">
        <v>375.56666666666672</v>
      </c>
      <c r="F246" s="317">
        <v>370.53333333333336</v>
      </c>
      <c r="G246" s="317">
        <v>362.36666666666673</v>
      </c>
      <c r="H246" s="317">
        <v>388.76666666666671</v>
      </c>
      <c r="I246" s="317">
        <v>396.93333333333334</v>
      </c>
      <c r="J246" s="317">
        <v>401.9666666666667</v>
      </c>
      <c r="K246" s="316">
        <v>391.9</v>
      </c>
      <c r="L246" s="316">
        <v>378.7</v>
      </c>
      <c r="M246" s="316">
        <v>1.93177</v>
      </c>
      <c r="N246" s="1"/>
      <c r="O246" s="1"/>
    </row>
    <row r="247" spans="1:15" ht="12.75" customHeight="1">
      <c r="A247" s="30">
        <v>237</v>
      </c>
      <c r="B247" s="326" t="s">
        <v>265</v>
      </c>
      <c r="C247" s="316">
        <v>975.45</v>
      </c>
      <c r="D247" s="317">
        <v>975.13333333333333</v>
      </c>
      <c r="E247" s="317">
        <v>965.31666666666661</v>
      </c>
      <c r="F247" s="317">
        <v>955.18333333333328</v>
      </c>
      <c r="G247" s="317">
        <v>945.36666666666656</v>
      </c>
      <c r="H247" s="317">
        <v>985.26666666666665</v>
      </c>
      <c r="I247" s="317">
        <v>995.08333333333348</v>
      </c>
      <c r="J247" s="317">
        <v>1005.2166666666667</v>
      </c>
      <c r="K247" s="316">
        <v>984.95</v>
      </c>
      <c r="L247" s="316">
        <v>965</v>
      </c>
      <c r="M247" s="316">
        <v>3.1920799999999998</v>
      </c>
      <c r="N247" s="1"/>
      <c r="O247" s="1"/>
    </row>
    <row r="248" spans="1:15" ht="12.75" customHeight="1">
      <c r="A248" s="30">
        <v>238</v>
      </c>
      <c r="B248" s="326" t="s">
        <v>399</v>
      </c>
      <c r="C248" s="316">
        <v>193.6</v>
      </c>
      <c r="D248" s="317">
        <v>196.61666666666667</v>
      </c>
      <c r="E248" s="317">
        <v>187.73333333333335</v>
      </c>
      <c r="F248" s="317">
        <v>181.86666666666667</v>
      </c>
      <c r="G248" s="317">
        <v>172.98333333333335</v>
      </c>
      <c r="H248" s="317">
        <v>202.48333333333335</v>
      </c>
      <c r="I248" s="317">
        <v>211.36666666666667</v>
      </c>
      <c r="J248" s="317">
        <v>217.23333333333335</v>
      </c>
      <c r="K248" s="316">
        <v>205.5</v>
      </c>
      <c r="L248" s="316">
        <v>190.75</v>
      </c>
      <c r="M248" s="316">
        <v>21.080300000000001</v>
      </c>
      <c r="N248" s="1"/>
      <c r="O248" s="1"/>
    </row>
    <row r="249" spans="1:15" ht="12.75" customHeight="1">
      <c r="A249" s="30">
        <v>239</v>
      </c>
      <c r="B249" s="326" t="s">
        <v>400</v>
      </c>
      <c r="C249" s="316">
        <v>39.299999999999997</v>
      </c>
      <c r="D249" s="317">
        <v>39.266666666666673</v>
      </c>
      <c r="E249" s="317">
        <v>38.933333333333344</v>
      </c>
      <c r="F249" s="317">
        <v>38.56666666666667</v>
      </c>
      <c r="G249" s="317">
        <v>38.233333333333341</v>
      </c>
      <c r="H249" s="317">
        <v>39.633333333333347</v>
      </c>
      <c r="I249" s="317">
        <v>39.966666666666676</v>
      </c>
      <c r="J249" s="317">
        <v>40.33333333333335</v>
      </c>
      <c r="K249" s="316">
        <v>39.6</v>
      </c>
      <c r="L249" s="316">
        <v>38.9</v>
      </c>
      <c r="M249" s="316">
        <v>6.6875900000000001</v>
      </c>
      <c r="N249" s="1"/>
      <c r="O249" s="1"/>
    </row>
    <row r="250" spans="1:15" ht="12.75" customHeight="1">
      <c r="A250" s="30">
        <v>240</v>
      </c>
      <c r="B250" s="326" t="s">
        <v>136</v>
      </c>
      <c r="C250" s="316">
        <v>651.79999999999995</v>
      </c>
      <c r="D250" s="317">
        <v>646.26666666666665</v>
      </c>
      <c r="E250" s="317">
        <v>631.5333333333333</v>
      </c>
      <c r="F250" s="317">
        <v>611.26666666666665</v>
      </c>
      <c r="G250" s="317">
        <v>596.5333333333333</v>
      </c>
      <c r="H250" s="317">
        <v>666.5333333333333</v>
      </c>
      <c r="I250" s="317">
        <v>681.26666666666665</v>
      </c>
      <c r="J250" s="317">
        <v>701.5333333333333</v>
      </c>
      <c r="K250" s="316">
        <v>661</v>
      </c>
      <c r="L250" s="316">
        <v>626</v>
      </c>
      <c r="M250" s="316">
        <v>36.83558</v>
      </c>
      <c r="N250" s="1"/>
      <c r="O250" s="1"/>
    </row>
    <row r="251" spans="1:15" ht="12.75" customHeight="1">
      <c r="A251" s="30">
        <v>241</v>
      </c>
      <c r="B251" s="326" t="s">
        <v>826</v>
      </c>
      <c r="C251" s="316">
        <v>21.3</v>
      </c>
      <c r="D251" s="317">
        <v>21.3</v>
      </c>
      <c r="E251" s="317">
        <v>21.25</v>
      </c>
      <c r="F251" s="317">
        <v>21.2</v>
      </c>
      <c r="G251" s="317">
        <v>21.15</v>
      </c>
      <c r="H251" s="317">
        <v>21.35</v>
      </c>
      <c r="I251" s="317">
        <v>21.400000000000006</v>
      </c>
      <c r="J251" s="317">
        <v>21.450000000000003</v>
      </c>
      <c r="K251" s="316">
        <v>21.35</v>
      </c>
      <c r="L251" s="316">
        <v>21.25</v>
      </c>
      <c r="M251" s="316">
        <v>34.92615</v>
      </c>
      <c r="N251" s="1"/>
      <c r="O251" s="1"/>
    </row>
    <row r="252" spans="1:15" ht="12.75" customHeight="1">
      <c r="A252" s="30">
        <v>242</v>
      </c>
      <c r="B252" s="326" t="s">
        <v>263</v>
      </c>
      <c r="C252" s="316">
        <v>476.45</v>
      </c>
      <c r="D252" s="317">
        <v>478.40000000000003</v>
      </c>
      <c r="E252" s="317">
        <v>470.25000000000006</v>
      </c>
      <c r="F252" s="317">
        <v>464.05</v>
      </c>
      <c r="G252" s="317">
        <v>455.90000000000003</v>
      </c>
      <c r="H252" s="317">
        <v>484.60000000000008</v>
      </c>
      <c r="I252" s="317">
        <v>492.75000000000006</v>
      </c>
      <c r="J252" s="317">
        <v>498.9500000000001</v>
      </c>
      <c r="K252" s="316">
        <v>486.55</v>
      </c>
      <c r="L252" s="316">
        <v>472.2</v>
      </c>
      <c r="M252" s="316">
        <v>2.91052</v>
      </c>
      <c r="N252" s="1"/>
      <c r="O252" s="1"/>
    </row>
    <row r="253" spans="1:15" ht="12.75" customHeight="1">
      <c r="A253" s="30">
        <v>243</v>
      </c>
      <c r="B253" s="326" t="s">
        <v>137</v>
      </c>
      <c r="C253" s="316">
        <v>258.60000000000002</v>
      </c>
      <c r="D253" s="317">
        <v>257.98333333333335</v>
      </c>
      <c r="E253" s="317">
        <v>255.11666666666667</v>
      </c>
      <c r="F253" s="317">
        <v>251.63333333333333</v>
      </c>
      <c r="G253" s="317">
        <v>248.76666666666665</v>
      </c>
      <c r="H253" s="317">
        <v>261.4666666666667</v>
      </c>
      <c r="I253" s="317">
        <v>264.33333333333337</v>
      </c>
      <c r="J253" s="317">
        <v>267.81666666666672</v>
      </c>
      <c r="K253" s="316">
        <v>260.85000000000002</v>
      </c>
      <c r="L253" s="316">
        <v>254.5</v>
      </c>
      <c r="M253" s="316">
        <v>119.21626999999999</v>
      </c>
      <c r="N253" s="1"/>
      <c r="O253" s="1"/>
    </row>
    <row r="254" spans="1:15" ht="12.75" customHeight="1">
      <c r="A254" s="30">
        <v>244</v>
      </c>
      <c r="B254" s="326" t="s">
        <v>401</v>
      </c>
      <c r="C254" s="316">
        <v>83.65</v>
      </c>
      <c r="D254" s="317">
        <v>83.55</v>
      </c>
      <c r="E254" s="317">
        <v>82.199999999999989</v>
      </c>
      <c r="F254" s="317">
        <v>80.749999999999986</v>
      </c>
      <c r="G254" s="317">
        <v>79.399999999999977</v>
      </c>
      <c r="H254" s="317">
        <v>85</v>
      </c>
      <c r="I254" s="317">
        <v>86.35</v>
      </c>
      <c r="J254" s="317">
        <v>87.800000000000011</v>
      </c>
      <c r="K254" s="316">
        <v>84.9</v>
      </c>
      <c r="L254" s="316">
        <v>82.1</v>
      </c>
      <c r="M254" s="316">
        <v>0.9587</v>
      </c>
      <c r="N254" s="1"/>
      <c r="O254" s="1"/>
    </row>
    <row r="255" spans="1:15" ht="12.75" customHeight="1">
      <c r="A255" s="30">
        <v>245</v>
      </c>
      <c r="B255" s="326" t="s">
        <v>419</v>
      </c>
      <c r="C255" s="316">
        <v>106.2</v>
      </c>
      <c r="D255" s="317">
        <v>105.51666666666665</v>
      </c>
      <c r="E255" s="317">
        <v>103.0333333333333</v>
      </c>
      <c r="F255" s="317">
        <v>99.866666666666646</v>
      </c>
      <c r="G255" s="317">
        <v>97.383333333333297</v>
      </c>
      <c r="H255" s="317">
        <v>108.68333333333331</v>
      </c>
      <c r="I255" s="317">
        <v>111.16666666666666</v>
      </c>
      <c r="J255" s="317">
        <v>114.33333333333331</v>
      </c>
      <c r="K255" s="316">
        <v>108</v>
      </c>
      <c r="L255" s="316">
        <v>102.35</v>
      </c>
      <c r="M255" s="316">
        <v>13.66076</v>
      </c>
      <c r="N255" s="1"/>
      <c r="O255" s="1"/>
    </row>
    <row r="256" spans="1:15" ht="12.75" customHeight="1">
      <c r="A256" s="30">
        <v>246</v>
      </c>
      <c r="B256" s="326" t="s">
        <v>413</v>
      </c>
      <c r="C256" s="316">
        <v>1592.2</v>
      </c>
      <c r="D256" s="317">
        <v>1583.3999999999999</v>
      </c>
      <c r="E256" s="317">
        <v>1564.2499999999998</v>
      </c>
      <c r="F256" s="317">
        <v>1536.3</v>
      </c>
      <c r="G256" s="317">
        <v>1517.1499999999999</v>
      </c>
      <c r="H256" s="317">
        <v>1611.3499999999997</v>
      </c>
      <c r="I256" s="317">
        <v>1630.4999999999998</v>
      </c>
      <c r="J256" s="317">
        <v>1658.4499999999996</v>
      </c>
      <c r="K256" s="316">
        <v>1602.55</v>
      </c>
      <c r="L256" s="316">
        <v>1555.45</v>
      </c>
      <c r="M256" s="316">
        <v>0.33714</v>
      </c>
      <c r="N256" s="1"/>
      <c r="O256" s="1"/>
    </row>
    <row r="257" spans="1:15" ht="12.75" customHeight="1">
      <c r="A257" s="30">
        <v>247</v>
      </c>
      <c r="B257" s="326" t="s">
        <v>423</v>
      </c>
      <c r="C257" s="316">
        <v>1746.2</v>
      </c>
      <c r="D257" s="317">
        <v>1768.5166666666667</v>
      </c>
      <c r="E257" s="317">
        <v>1698.3333333333333</v>
      </c>
      <c r="F257" s="317">
        <v>1650.4666666666667</v>
      </c>
      <c r="G257" s="317">
        <v>1580.2833333333333</v>
      </c>
      <c r="H257" s="317">
        <v>1816.3833333333332</v>
      </c>
      <c r="I257" s="317">
        <v>1886.5666666666666</v>
      </c>
      <c r="J257" s="317">
        <v>1934.4333333333332</v>
      </c>
      <c r="K257" s="316">
        <v>1838.7</v>
      </c>
      <c r="L257" s="316">
        <v>1720.65</v>
      </c>
      <c r="M257" s="316">
        <v>7.1590000000000001E-2</v>
      </c>
      <c r="N257" s="1"/>
      <c r="O257" s="1"/>
    </row>
    <row r="258" spans="1:15" ht="12.75" customHeight="1">
      <c r="A258" s="30">
        <v>248</v>
      </c>
      <c r="B258" s="326" t="s">
        <v>420</v>
      </c>
      <c r="C258" s="316">
        <v>80</v>
      </c>
      <c r="D258" s="317">
        <v>80.55</v>
      </c>
      <c r="E258" s="317">
        <v>78.849999999999994</v>
      </c>
      <c r="F258" s="317">
        <v>77.7</v>
      </c>
      <c r="G258" s="317">
        <v>76</v>
      </c>
      <c r="H258" s="317">
        <v>81.699999999999989</v>
      </c>
      <c r="I258" s="317">
        <v>83.4</v>
      </c>
      <c r="J258" s="317">
        <v>84.549999999999983</v>
      </c>
      <c r="K258" s="316">
        <v>82.25</v>
      </c>
      <c r="L258" s="316">
        <v>79.400000000000006</v>
      </c>
      <c r="M258" s="316">
        <v>7.5349700000000004</v>
      </c>
      <c r="N258" s="1"/>
      <c r="O258" s="1"/>
    </row>
    <row r="259" spans="1:15" ht="12.75" customHeight="1">
      <c r="A259" s="30">
        <v>249</v>
      </c>
      <c r="B259" s="326" t="s">
        <v>138</v>
      </c>
      <c r="C259" s="316">
        <v>453.55</v>
      </c>
      <c r="D259" s="317">
        <v>462</v>
      </c>
      <c r="E259" s="317">
        <v>442.5</v>
      </c>
      <c r="F259" s="317">
        <v>431.45</v>
      </c>
      <c r="G259" s="317">
        <v>411.95</v>
      </c>
      <c r="H259" s="317">
        <v>473.05</v>
      </c>
      <c r="I259" s="317">
        <v>492.55</v>
      </c>
      <c r="J259" s="317">
        <v>503.6</v>
      </c>
      <c r="K259" s="316">
        <v>481.5</v>
      </c>
      <c r="L259" s="316">
        <v>450.95</v>
      </c>
      <c r="M259" s="316">
        <v>81.740269999999995</v>
      </c>
      <c r="N259" s="1"/>
      <c r="O259" s="1"/>
    </row>
    <row r="260" spans="1:15" ht="12.75" customHeight="1">
      <c r="A260" s="30">
        <v>250</v>
      </c>
      <c r="B260" s="326" t="s">
        <v>414</v>
      </c>
      <c r="C260" s="316">
        <v>2302.9</v>
      </c>
      <c r="D260" s="317">
        <v>2308.3000000000002</v>
      </c>
      <c r="E260" s="317">
        <v>2259.6500000000005</v>
      </c>
      <c r="F260" s="317">
        <v>2216.4000000000005</v>
      </c>
      <c r="G260" s="317">
        <v>2167.7500000000009</v>
      </c>
      <c r="H260" s="317">
        <v>2351.5500000000002</v>
      </c>
      <c r="I260" s="317">
        <v>2400.1999999999998</v>
      </c>
      <c r="J260" s="317">
        <v>2443.4499999999998</v>
      </c>
      <c r="K260" s="316">
        <v>2356.9499999999998</v>
      </c>
      <c r="L260" s="316">
        <v>2265.0500000000002</v>
      </c>
      <c r="M260" s="316">
        <v>0.84589000000000003</v>
      </c>
      <c r="N260" s="1"/>
      <c r="O260" s="1"/>
    </row>
    <row r="261" spans="1:15" ht="12.75" customHeight="1">
      <c r="A261" s="30">
        <v>251</v>
      </c>
      <c r="B261" s="326" t="s">
        <v>415</v>
      </c>
      <c r="C261" s="316">
        <v>385.95</v>
      </c>
      <c r="D261" s="317">
        <v>384.4666666666667</v>
      </c>
      <c r="E261" s="317">
        <v>378.98333333333341</v>
      </c>
      <c r="F261" s="317">
        <v>372.01666666666671</v>
      </c>
      <c r="G261" s="317">
        <v>366.53333333333342</v>
      </c>
      <c r="H261" s="317">
        <v>391.43333333333339</v>
      </c>
      <c r="I261" s="317">
        <v>396.91666666666674</v>
      </c>
      <c r="J261" s="317">
        <v>403.88333333333338</v>
      </c>
      <c r="K261" s="316">
        <v>389.95</v>
      </c>
      <c r="L261" s="316">
        <v>377.5</v>
      </c>
      <c r="M261" s="316">
        <v>1.85222</v>
      </c>
      <c r="N261" s="1"/>
      <c r="O261" s="1"/>
    </row>
    <row r="262" spans="1:15" ht="12.75" customHeight="1">
      <c r="A262" s="30">
        <v>252</v>
      </c>
      <c r="B262" s="326" t="s">
        <v>416</v>
      </c>
      <c r="C262" s="316">
        <v>305.45</v>
      </c>
      <c r="D262" s="317">
        <v>304.63333333333333</v>
      </c>
      <c r="E262" s="317">
        <v>297.31666666666666</v>
      </c>
      <c r="F262" s="317">
        <v>289.18333333333334</v>
      </c>
      <c r="G262" s="317">
        <v>281.86666666666667</v>
      </c>
      <c r="H262" s="317">
        <v>312.76666666666665</v>
      </c>
      <c r="I262" s="317">
        <v>320.08333333333326</v>
      </c>
      <c r="J262" s="317">
        <v>328.21666666666664</v>
      </c>
      <c r="K262" s="316">
        <v>311.95</v>
      </c>
      <c r="L262" s="316">
        <v>296.5</v>
      </c>
      <c r="M262" s="316">
        <v>14.223610000000001</v>
      </c>
      <c r="N262" s="1"/>
      <c r="O262" s="1"/>
    </row>
    <row r="263" spans="1:15" ht="12.75" customHeight="1">
      <c r="A263" s="30">
        <v>253</v>
      </c>
      <c r="B263" s="326" t="s">
        <v>417</v>
      </c>
      <c r="C263" s="316">
        <v>118.85</v>
      </c>
      <c r="D263" s="317">
        <v>117.76666666666667</v>
      </c>
      <c r="E263" s="317">
        <v>113.78333333333333</v>
      </c>
      <c r="F263" s="317">
        <v>108.71666666666667</v>
      </c>
      <c r="G263" s="317">
        <v>104.73333333333333</v>
      </c>
      <c r="H263" s="317">
        <v>122.83333333333333</v>
      </c>
      <c r="I263" s="317">
        <v>126.81666666666665</v>
      </c>
      <c r="J263" s="317">
        <v>131.88333333333333</v>
      </c>
      <c r="K263" s="316">
        <v>121.75</v>
      </c>
      <c r="L263" s="316">
        <v>112.7</v>
      </c>
      <c r="M263" s="316">
        <v>18.525010000000002</v>
      </c>
      <c r="N263" s="1"/>
      <c r="O263" s="1"/>
    </row>
    <row r="264" spans="1:15" ht="12.75" customHeight="1">
      <c r="A264" s="30">
        <v>254</v>
      </c>
      <c r="B264" s="326" t="s">
        <v>418</v>
      </c>
      <c r="C264" s="316">
        <v>62.9</v>
      </c>
      <c r="D264" s="317">
        <v>63.833333333333336</v>
      </c>
      <c r="E264" s="317">
        <v>61.466666666666669</v>
      </c>
      <c r="F264" s="317">
        <v>60.033333333333331</v>
      </c>
      <c r="G264" s="317">
        <v>57.666666666666664</v>
      </c>
      <c r="H264" s="317">
        <v>65.26666666666668</v>
      </c>
      <c r="I264" s="317">
        <v>67.633333333333326</v>
      </c>
      <c r="J264" s="317">
        <v>69.066666666666677</v>
      </c>
      <c r="K264" s="316">
        <v>66.2</v>
      </c>
      <c r="L264" s="316">
        <v>62.4</v>
      </c>
      <c r="M264" s="316">
        <v>8.0949799999999996</v>
      </c>
      <c r="N264" s="1"/>
      <c r="O264" s="1"/>
    </row>
    <row r="265" spans="1:15" ht="12.75" customHeight="1">
      <c r="A265" s="30">
        <v>255</v>
      </c>
      <c r="B265" s="326" t="s">
        <v>422</v>
      </c>
      <c r="C265" s="316">
        <v>145.44999999999999</v>
      </c>
      <c r="D265" s="317">
        <v>147.29999999999998</v>
      </c>
      <c r="E265" s="317">
        <v>141.29999999999995</v>
      </c>
      <c r="F265" s="317">
        <v>137.14999999999998</v>
      </c>
      <c r="G265" s="317">
        <v>131.14999999999995</v>
      </c>
      <c r="H265" s="317">
        <v>151.44999999999996</v>
      </c>
      <c r="I265" s="317">
        <v>157.45000000000002</v>
      </c>
      <c r="J265" s="317">
        <v>161.59999999999997</v>
      </c>
      <c r="K265" s="316">
        <v>153.30000000000001</v>
      </c>
      <c r="L265" s="316">
        <v>143.15</v>
      </c>
      <c r="M265" s="316">
        <v>15.73226</v>
      </c>
      <c r="N265" s="1"/>
      <c r="O265" s="1"/>
    </row>
    <row r="266" spans="1:15" ht="12.75" customHeight="1">
      <c r="A266" s="30">
        <v>256</v>
      </c>
      <c r="B266" s="326" t="s">
        <v>421</v>
      </c>
      <c r="C266" s="316">
        <v>284.60000000000002</v>
      </c>
      <c r="D266" s="317">
        <v>283.7</v>
      </c>
      <c r="E266" s="317">
        <v>274.45</v>
      </c>
      <c r="F266" s="317">
        <v>264.3</v>
      </c>
      <c r="G266" s="317">
        <v>255.05</v>
      </c>
      <c r="H266" s="317">
        <v>293.84999999999997</v>
      </c>
      <c r="I266" s="317">
        <v>303.09999999999997</v>
      </c>
      <c r="J266" s="317">
        <v>313.24999999999994</v>
      </c>
      <c r="K266" s="316">
        <v>292.95</v>
      </c>
      <c r="L266" s="316">
        <v>273.55</v>
      </c>
      <c r="M266" s="316">
        <v>3.56779</v>
      </c>
      <c r="N266" s="1"/>
      <c r="O266" s="1"/>
    </row>
    <row r="267" spans="1:15" ht="12.75" customHeight="1">
      <c r="A267" s="30">
        <v>257</v>
      </c>
      <c r="B267" s="326" t="s">
        <v>266</v>
      </c>
      <c r="C267" s="316">
        <v>247.15</v>
      </c>
      <c r="D267" s="317">
        <v>252.04999999999998</v>
      </c>
      <c r="E267" s="317">
        <v>239.09999999999997</v>
      </c>
      <c r="F267" s="317">
        <v>231.04999999999998</v>
      </c>
      <c r="G267" s="317">
        <v>218.09999999999997</v>
      </c>
      <c r="H267" s="317">
        <v>260.09999999999997</v>
      </c>
      <c r="I267" s="317">
        <v>273.04999999999995</v>
      </c>
      <c r="J267" s="317">
        <v>281.09999999999997</v>
      </c>
      <c r="K267" s="316">
        <v>265</v>
      </c>
      <c r="L267" s="316">
        <v>244</v>
      </c>
      <c r="M267" s="316">
        <v>6.3367599999999999</v>
      </c>
      <c r="N267" s="1"/>
      <c r="O267" s="1"/>
    </row>
    <row r="268" spans="1:15" ht="12.75" customHeight="1">
      <c r="A268" s="30">
        <v>258</v>
      </c>
      <c r="B268" s="326" t="s">
        <v>139</v>
      </c>
      <c r="C268" s="316">
        <v>600.45000000000005</v>
      </c>
      <c r="D268" s="317">
        <v>610.5333333333333</v>
      </c>
      <c r="E268" s="317">
        <v>584.06666666666661</v>
      </c>
      <c r="F268" s="317">
        <v>567.68333333333328</v>
      </c>
      <c r="G268" s="317">
        <v>541.21666666666658</v>
      </c>
      <c r="H268" s="317">
        <v>626.91666666666663</v>
      </c>
      <c r="I268" s="317">
        <v>653.38333333333333</v>
      </c>
      <c r="J268" s="317">
        <v>669.76666666666665</v>
      </c>
      <c r="K268" s="316">
        <v>637</v>
      </c>
      <c r="L268" s="316">
        <v>594.15</v>
      </c>
      <c r="M268" s="316">
        <v>55.673349999999999</v>
      </c>
      <c r="N268" s="1"/>
      <c r="O268" s="1"/>
    </row>
    <row r="269" spans="1:15" ht="12.75" customHeight="1">
      <c r="A269" s="30">
        <v>259</v>
      </c>
      <c r="B269" s="326" t="s">
        <v>140</v>
      </c>
      <c r="C269" s="316">
        <v>475.3</v>
      </c>
      <c r="D269" s="317">
        <v>479.3</v>
      </c>
      <c r="E269" s="317">
        <v>468.5</v>
      </c>
      <c r="F269" s="317">
        <v>461.7</v>
      </c>
      <c r="G269" s="317">
        <v>450.9</v>
      </c>
      <c r="H269" s="317">
        <v>486.1</v>
      </c>
      <c r="I269" s="317">
        <v>496.90000000000009</v>
      </c>
      <c r="J269" s="317">
        <v>503.70000000000005</v>
      </c>
      <c r="K269" s="316">
        <v>490.1</v>
      </c>
      <c r="L269" s="316">
        <v>472.5</v>
      </c>
      <c r="M269" s="316">
        <v>23.22936</v>
      </c>
      <c r="N269" s="1"/>
      <c r="O269" s="1"/>
    </row>
    <row r="270" spans="1:15" ht="12.75" customHeight="1">
      <c r="A270" s="30">
        <v>260</v>
      </c>
      <c r="B270" s="326" t="s">
        <v>834</v>
      </c>
      <c r="C270" s="316">
        <v>432.95</v>
      </c>
      <c r="D270" s="317">
        <v>438.58333333333331</v>
      </c>
      <c r="E270" s="317">
        <v>422.41666666666663</v>
      </c>
      <c r="F270" s="317">
        <v>411.88333333333333</v>
      </c>
      <c r="G270" s="317">
        <v>395.71666666666664</v>
      </c>
      <c r="H270" s="317">
        <v>449.11666666666662</v>
      </c>
      <c r="I270" s="317">
        <v>465.28333333333325</v>
      </c>
      <c r="J270" s="317">
        <v>475.81666666666661</v>
      </c>
      <c r="K270" s="316">
        <v>454.75</v>
      </c>
      <c r="L270" s="316">
        <v>428.05</v>
      </c>
      <c r="M270" s="316">
        <v>3.8256000000000001</v>
      </c>
      <c r="N270" s="1"/>
      <c r="O270" s="1"/>
    </row>
    <row r="271" spans="1:15" ht="12.75" customHeight="1">
      <c r="A271" s="30">
        <v>261</v>
      </c>
      <c r="B271" s="326" t="s">
        <v>835</v>
      </c>
      <c r="C271" s="316">
        <v>398.6</v>
      </c>
      <c r="D271" s="317">
        <v>402.73333333333335</v>
      </c>
      <c r="E271" s="317">
        <v>390.86666666666667</v>
      </c>
      <c r="F271" s="317">
        <v>383.13333333333333</v>
      </c>
      <c r="G271" s="317">
        <v>371.26666666666665</v>
      </c>
      <c r="H271" s="317">
        <v>410.4666666666667</v>
      </c>
      <c r="I271" s="317">
        <v>422.33333333333337</v>
      </c>
      <c r="J271" s="317">
        <v>430.06666666666672</v>
      </c>
      <c r="K271" s="316">
        <v>414.6</v>
      </c>
      <c r="L271" s="316">
        <v>395</v>
      </c>
      <c r="M271" s="316">
        <v>0.85619999999999996</v>
      </c>
      <c r="N271" s="1"/>
      <c r="O271" s="1"/>
    </row>
    <row r="272" spans="1:15" ht="12.75" customHeight="1">
      <c r="A272" s="30">
        <v>262</v>
      </c>
      <c r="B272" s="326" t="s">
        <v>424</v>
      </c>
      <c r="C272" s="316">
        <v>674.3</v>
      </c>
      <c r="D272" s="317">
        <v>672.61666666666667</v>
      </c>
      <c r="E272" s="317">
        <v>661.68333333333339</v>
      </c>
      <c r="F272" s="317">
        <v>649.06666666666672</v>
      </c>
      <c r="G272" s="317">
        <v>638.13333333333344</v>
      </c>
      <c r="H272" s="317">
        <v>685.23333333333335</v>
      </c>
      <c r="I272" s="317">
        <v>696.16666666666652</v>
      </c>
      <c r="J272" s="317">
        <v>708.7833333333333</v>
      </c>
      <c r="K272" s="316">
        <v>683.55</v>
      </c>
      <c r="L272" s="316">
        <v>660</v>
      </c>
      <c r="M272" s="316">
        <v>4.9804599999999999</v>
      </c>
      <c r="N272" s="1"/>
      <c r="O272" s="1"/>
    </row>
    <row r="273" spans="1:15" ht="12.75" customHeight="1">
      <c r="A273" s="30">
        <v>263</v>
      </c>
      <c r="B273" s="326" t="s">
        <v>425</v>
      </c>
      <c r="C273" s="316">
        <v>146.80000000000001</v>
      </c>
      <c r="D273" s="317">
        <v>147.11666666666667</v>
      </c>
      <c r="E273" s="317">
        <v>144.23333333333335</v>
      </c>
      <c r="F273" s="317">
        <v>141.66666666666669</v>
      </c>
      <c r="G273" s="317">
        <v>138.78333333333336</v>
      </c>
      <c r="H273" s="317">
        <v>149.68333333333334</v>
      </c>
      <c r="I273" s="317">
        <v>152.56666666666666</v>
      </c>
      <c r="J273" s="317">
        <v>155.13333333333333</v>
      </c>
      <c r="K273" s="316">
        <v>150</v>
      </c>
      <c r="L273" s="316">
        <v>144.55000000000001</v>
      </c>
      <c r="M273" s="316">
        <v>2.3737699999999999</v>
      </c>
      <c r="N273" s="1"/>
      <c r="O273" s="1"/>
    </row>
    <row r="274" spans="1:15" ht="12.75" customHeight="1">
      <c r="A274" s="30">
        <v>264</v>
      </c>
      <c r="B274" s="326" t="s">
        <v>432</v>
      </c>
      <c r="C274" s="316">
        <v>970.25</v>
      </c>
      <c r="D274" s="317">
        <v>962.2166666666667</v>
      </c>
      <c r="E274" s="317">
        <v>949.43333333333339</v>
      </c>
      <c r="F274" s="317">
        <v>928.61666666666667</v>
      </c>
      <c r="G274" s="317">
        <v>915.83333333333337</v>
      </c>
      <c r="H274" s="317">
        <v>983.03333333333342</v>
      </c>
      <c r="I274" s="317">
        <v>995.81666666666672</v>
      </c>
      <c r="J274" s="317">
        <v>1016.6333333333334</v>
      </c>
      <c r="K274" s="316">
        <v>975</v>
      </c>
      <c r="L274" s="316">
        <v>941.4</v>
      </c>
      <c r="M274" s="316">
        <v>0.56340999999999997</v>
      </c>
      <c r="N274" s="1"/>
      <c r="O274" s="1"/>
    </row>
    <row r="275" spans="1:15" ht="12.75" customHeight="1">
      <c r="A275" s="30">
        <v>265</v>
      </c>
      <c r="B275" s="326" t="s">
        <v>433</v>
      </c>
      <c r="C275" s="316">
        <v>348.2</v>
      </c>
      <c r="D275" s="317">
        <v>347.7833333333333</v>
      </c>
      <c r="E275" s="317">
        <v>343.56666666666661</v>
      </c>
      <c r="F275" s="317">
        <v>338.93333333333328</v>
      </c>
      <c r="G275" s="317">
        <v>334.71666666666658</v>
      </c>
      <c r="H275" s="317">
        <v>352.41666666666663</v>
      </c>
      <c r="I275" s="317">
        <v>356.63333333333333</v>
      </c>
      <c r="J275" s="317">
        <v>361.26666666666665</v>
      </c>
      <c r="K275" s="316">
        <v>352</v>
      </c>
      <c r="L275" s="316">
        <v>343.15</v>
      </c>
      <c r="M275" s="316">
        <v>1.2606299999999999</v>
      </c>
      <c r="N275" s="1"/>
      <c r="O275" s="1"/>
    </row>
    <row r="276" spans="1:15" ht="12.75" customHeight="1">
      <c r="A276" s="30">
        <v>266</v>
      </c>
      <c r="B276" s="326" t="s">
        <v>836</v>
      </c>
      <c r="C276" s="316">
        <v>61.7</v>
      </c>
      <c r="D276" s="317">
        <v>61.316666666666663</v>
      </c>
      <c r="E276" s="317">
        <v>59.233333333333327</v>
      </c>
      <c r="F276" s="317">
        <v>56.766666666666666</v>
      </c>
      <c r="G276" s="317">
        <v>54.68333333333333</v>
      </c>
      <c r="H276" s="317">
        <v>63.783333333333324</v>
      </c>
      <c r="I276" s="317">
        <v>65.866666666666674</v>
      </c>
      <c r="J276" s="317">
        <v>68.333333333333314</v>
      </c>
      <c r="K276" s="316">
        <v>63.4</v>
      </c>
      <c r="L276" s="316">
        <v>58.85</v>
      </c>
      <c r="M276" s="316">
        <v>22.454789999999999</v>
      </c>
      <c r="N276" s="1"/>
      <c r="O276" s="1"/>
    </row>
    <row r="277" spans="1:15" ht="12.75" customHeight="1">
      <c r="A277" s="30">
        <v>267</v>
      </c>
      <c r="B277" s="326" t="s">
        <v>434</v>
      </c>
      <c r="C277" s="316">
        <v>398.1</v>
      </c>
      <c r="D277" s="317">
        <v>401.2166666666667</v>
      </c>
      <c r="E277" s="317">
        <v>393.13333333333338</v>
      </c>
      <c r="F277" s="317">
        <v>388.16666666666669</v>
      </c>
      <c r="G277" s="317">
        <v>380.08333333333337</v>
      </c>
      <c r="H277" s="317">
        <v>406.18333333333339</v>
      </c>
      <c r="I277" s="317">
        <v>414.26666666666665</v>
      </c>
      <c r="J277" s="317">
        <v>419.23333333333341</v>
      </c>
      <c r="K277" s="316">
        <v>409.3</v>
      </c>
      <c r="L277" s="316">
        <v>396.25</v>
      </c>
      <c r="M277" s="316">
        <v>1.1402099999999999</v>
      </c>
      <c r="N277" s="1"/>
      <c r="O277" s="1"/>
    </row>
    <row r="278" spans="1:15" ht="12.75" customHeight="1">
      <c r="A278" s="30">
        <v>268</v>
      </c>
      <c r="B278" s="326" t="s">
        <v>435</v>
      </c>
      <c r="C278" s="316">
        <v>42.25</v>
      </c>
      <c r="D278" s="317">
        <v>42.75</v>
      </c>
      <c r="E278" s="317">
        <v>41.4</v>
      </c>
      <c r="F278" s="317">
        <v>40.549999999999997</v>
      </c>
      <c r="G278" s="317">
        <v>39.199999999999996</v>
      </c>
      <c r="H278" s="317">
        <v>43.6</v>
      </c>
      <c r="I278" s="317">
        <v>44.949999999999996</v>
      </c>
      <c r="J278" s="317">
        <v>45.800000000000004</v>
      </c>
      <c r="K278" s="316">
        <v>44.1</v>
      </c>
      <c r="L278" s="316">
        <v>41.9</v>
      </c>
      <c r="M278" s="316">
        <v>28.541730000000001</v>
      </c>
      <c r="N278" s="1"/>
      <c r="O278" s="1"/>
    </row>
    <row r="279" spans="1:15" ht="12.75" customHeight="1">
      <c r="A279" s="30">
        <v>269</v>
      </c>
      <c r="B279" s="326" t="s">
        <v>437</v>
      </c>
      <c r="C279" s="316">
        <v>365.7</v>
      </c>
      <c r="D279" s="317">
        <v>361.55</v>
      </c>
      <c r="E279" s="317">
        <v>355.15000000000003</v>
      </c>
      <c r="F279" s="317">
        <v>344.6</v>
      </c>
      <c r="G279" s="317">
        <v>338.20000000000005</v>
      </c>
      <c r="H279" s="317">
        <v>372.1</v>
      </c>
      <c r="I279" s="317">
        <v>378.5</v>
      </c>
      <c r="J279" s="317">
        <v>389.05</v>
      </c>
      <c r="K279" s="316">
        <v>367.95</v>
      </c>
      <c r="L279" s="316">
        <v>351</v>
      </c>
      <c r="M279" s="316">
        <v>1.3200799999999999</v>
      </c>
      <c r="N279" s="1"/>
      <c r="O279" s="1"/>
    </row>
    <row r="280" spans="1:15" ht="12.75" customHeight="1">
      <c r="A280" s="30">
        <v>270</v>
      </c>
      <c r="B280" s="326" t="s">
        <v>427</v>
      </c>
      <c r="C280" s="316">
        <v>1149.55</v>
      </c>
      <c r="D280" s="317">
        <v>1130.9666666666665</v>
      </c>
      <c r="E280" s="317">
        <v>1092.133333333333</v>
      </c>
      <c r="F280" s="317">
        <v>1034.7166666666665</v>
      </c>
      <c r="G280" s="317">
        <v>995.88333333333298</v>
      </c>
      <c r="H280" s="317">
        <v>1188.383333333333</v>
      </c>
      <c r="I280" s="317">
        <v>1227.2166666666665</v>
      </c>
      <c r="J280" s="317">
        <v>1284.633333333333</v>
      </c>
      <c r="K280" s="316">
        <v>1169.8</v>
      </c>
      <c r="L280" s="316">
        <v>1073.55</v>
      </c>
      <c r="M280" s="316">
        <v>2.8639700000000001</v>
      </c>
      <c r="N280" s="1"/>
      <c r="O280" s="1"/>
    </row>
    <row r="281" spans="1:15" ht="12.75" customHeight="1">
      <c r="A281" s="30">
        <v>271</v>
      </c>
      <c r="B281" s="326" t="s">
        <v>428</v>
      </c>
      <c r="C281" s="316">
        <v>230.1</v>
      </c>
      <c r="D281" s="317">
        <v>233.1</v>
      </c>
      <c r="E281" s="317">
        <v>222.79999999999998</v>
      </c>
      <c r="F281" s="317">
        <v>215.5</v>
      </c>
      <c r="G281" s="317">
        <v>205.2</v>
      </c>
      <c r="H281" s="317">
        <v>240.39999999999998</v>
      </c>
      <c r="I281" s="317">
        <v>250.7</v>
      </c>
      <c r="J281" s="317">
        <v>258</v>
      </c>
      <c r="K281" s="316">
        <v>243.4</v>
      </c>
      <c r="L281" s="316">
        <v>225.8</v>
      </c>
      <c r="M281" s="316">
        <v>4.2676999999999996</v>
      </c>
      <c r="N281" s="1"/>
      <c r="O281" s="1"/>
    </row>
    <row r="282" spans="1:15" ht="12.75" customHeight="1">
      <c r="A282" s="30">
        <v>272</v>
      </c>
      <c r="B282" s="326" t="s">
        <v>141</v>
      </c>
      <c r="C282" s="316">
        <v>1779.55</v>
      </c>
      <c r="D282" s="317">
        <v>1776.8500000000001</v>
      </c>
      <c r="E282" s="317">
        <v>1758.7000000000003</v>
      </c>
      <c r="F282" s="317">
        <v>1737.8500000000001</v>
      </c>
      <c r="G282" s="317">
        <v>1719.7000000000003</v>
      </c>
      <c r="H282" s="317">
        <v>1797.7000000000003</v>
      </c>
      <c r="I282" s="317">
        <v>1815.8500000000004</v>
      </c>
      <c r="J282" s="317">
        <v>1836.7000000000003</v>
      </c>
      <c r="K282" s="316">
        <v>1795</v>
      </c>
      <c r="L282" s="316">
        <v>1756</v>
      </c>
      <c r="M282" s="316">
        <v>27.37022</v>
      </c>
      <c r="N282" s="1"/>
      <c r="O282" s="1"/>
    </row>
    <row r="283" spans="1:15" ht="12.75" customHeight="1">
      <c r="A283" s="30">
        <v>273</v>
      </c>
      <c r="B283" s="326" t="s">
        <v>429</v>
      </c>
      <c r="C283" s="316">
        <v>496.65</v>
      </c>
      <c r="D283" s="317">
        <v>496.9666666666667</v>
      </c>
      <c r="E283" s="317">
        <v>484.43333333333339</v>
      </c>
      <c r="F283" s="317">
        <v>472.2166666666667</v>
      </c>
      <c r="G283" s="317">
        <v>459.68333333333339</v>
      </c>
      <c r="H283" s="317">
        <v>509.18333333333339</v>
      </c>
      <c r="I283" s="317">
        <v>521.7166666666667</v>
      </c>
      <c r="J283" s="317">
        <v>533.93333333333339</v>
      </c>
      <c r="K283" s="316">
        <v>509.5</v>
      </c>
      <c r="L283" s="316">
        <v>484.75</v>
      </c>
      <c r="M283" s="316">
        <v>11.710800000000001</v>
      </c>
      <c r="N283" s="1"/>
      <c r="O283" s="1"/>
    </row>
    <row r="284" spans="1:15" ht="12.75" customHeight="1">
      <c r="A284" s="30">
        <v>274</v>
      </c>
      <c r="B284" s="326" t="s">
        <v>426</v>
      </c>
      <c r="C284" s="316">
        <v>568.1</v>
      </c>
      <c r="D284" s="317">
        <v>573.36666666666667</v>
      </c>
      <c r="E284" s="317">
        <v>552.7833333333333</v>
      </c>
      <c r="F284" s="317">
        <v>537.46666666666658</v>
      </c>
      <c r="G284" s="317">
        <v>516.88333333333321</v>
      </c>
      <c r="H284" s="317">
        <v>588.68333333333339</v>
      </c>
      <c r="I284" s="317">
        <v>609.26666666666665</v>
      </c>
      <c r="J284" s="317">
        <v>624.58333333333348</v>
      </c>
      <c r="K284" s="316">
        <v>593.95000000000005</v>
      </c>
      <c r="L284" s="316">
        <v>558.04999999999995</v>
      </c>
      <c r="M284" s="316">
        <v>4.6387600000000004</v>
      </c>
      <c r="N284" s="1"/>
      <c r="O284" s="1"/>
    </row>
    <row r="285" spans="1:15" ht="12.75" customHeight="1">
      <c r="A285" s="30">
        <v>275</v>
      </c>
      <c r="B285" s="326" t="s">
        <v>430</v>
      </c>
      <c r="C285" s="316">
        <v>230.8</v>
      </c>
      <c r="D285" s="317">
        <v>231.13333333333335</v>
      </c>
      <c r="E285" s="317">
        <v>221.8666666666667</v>
      </c>
      <c r="F285" s="317">
        <v>212.93333333333334</v>
      </c>
      <c r="G285" s="317">
        <v>203.66666666666669</v>
      </c>
      <c r="H285" s="317">
        <v>240.06666666666672</v>
      </c>
      <c r="I285" s="317">
        <v>249.33333333333337</v>
      </c>
      <c r="J285" s="317">
        <v>258.26666666666677</v>
      </c>
      <c r="K285" s="316">
        <v>240.4</v>
      </c>
      <c r="L285" s="316">
        <v>222.2</v>
      </c>
      <c r="M285" s="316">
        <v>24.382650000000002</v>
      </c>
      <c r="N285" s="1"/>
      <c r="O285" s="1"/>
    </row>
    <row r="286" spans="1:15" ht="12.75" customHeight="1">
      <c r="A286" s="30">
        <v>276</v>
      </c>
      <c r="B286" s="326" t="s">
        <v>431</v>
      </c>
      <c r="C286" s="316">
        <v>1268</v>
      </c>
      <c r="D286" s="317">
        <v>1291</v>
      </c>
      <c r="E286" s="317">
        <v>1207</v>
      </c>
      <c r="F286" s="317">
        <v>1146</v>
      </c>
      <c r="G286" s="317">
        <v>1062</v>
      </c>
      <c r="H286" s="317">
        <v>1352</v>
      </c>
      <c r="I286" s="317">
        <v>1436</v>
      </c>
      <c r="J286" s="317">
        <v>1497</v>
      </c>
      <c r="K286" s="316">
        <v>1375</v>
      </c>
      <c r="L286" s="316">
        <v>1230</v>
      </c>
      <c r="M286" s="316">
        <v>0.45784000000000002</v>
      </c>
      <c r="N286" s="1"/>
      <c r="O286" s="1"/>
    </row>
    <row r="287" spans="1:15" ht="12.75" customHeight="1">
      <c r="A287" s="30">
        <v>277</v>
      </c>
      <c r="B287" s="326" t="s">
        <v>436</v>
      </c>
      <c r="C287" s="316">
        <v>537.9</v>
      </c>
      <c r="D287" s="317">
        <v>542.2166666666667</v>
      </c>
      <c r="E287" s="317">
        <v>525.68333333333339</v>
      </c>
      <c r="F287" s="317">
        <v>513.4666666666667</v>
      </c>
      <c r="G287" s="317">
        <v>496.93333333333339</v>
      </c>
      <c r="H287" s="317">
        <v>554.43333333333339</v>
      </c>
      <c r="I287" s="317">
        <v>570.9666666666667</v>
      </c>
      <c r="J287" s="317">
        <v>583.18333333333339</v>
      </c>
      <c r="K287" s="316">
        <v>558.75</v>
      </c>
      <c r="L287" s="316">
        <v>530</v>
      </c>
      <c r="M287" s="316">
        <v>0.97146999999999994</v>
      </c>
      <c r="N287" s="1"/>
      <c r="O287" s="1"/>
    </row>
    <row r="288" spans="1:15" ht="12.75" customHeight="1">
      <c r="A288" s="30">
        <v>278</v>
      </c>
      <c r="B288" s="326" t="s">
        <v>142</v>
      </c>
      <c r="C288" s="316">
        <v>75.05</v>
      </c>
      <c r="D288" s="317">
        <v>75.966666666666654</v>
      </c>
      <c r="E288" s="317">
        <v>73.783333333333303</v>
      </c>
      <c r="F288" s="317">
        <v>72.516666666666652</v>
      </c>
      <c r="G288" s="317">
        <v>70.3333333333333</v>
      </c>
      <c r="H288" s="317">
        <v>77.233333333333306</v>
      </c>
      <c r="I288" s="317">
        <v>79.416666666666671</v>
      </c>
      <c r="J288" s="317">
        <v>80.683333333333309</v>
      </c>
      <c r="K288" s="316">
        <v>78.150000000000006</v>
      </c>
      <c r="L288" s="316">
        <v>74.7</v>
      </c>
      <c r="M288" s="316">
        <v>83.539829999999995</v>
      </c>
      <c r="N288" s="1"/>
      <c r="O288" s="1"/>
    </row>
    <row r="289" spans="1:15" ht="12.75" customHeight="1">
      <c r="A289" s="30">
        <v>279</v>
      </c>
      <c r="B289" s="326" t="s">
        <v>143</v>
      </c>
      <c r="C289" s="316">
        <v>2285.25</v>
      </c>
      <c r="D289" s="317">
        <v>2303.5833333333335</v>
      </c>
      <c r="E289" s="317">
        <v>2251.7666666666669</v>
      </c>
      <c r="F289" s="317">
        <v>2218.2833333333333</v>
      </c>
      <c r="G289" s="317">
        <v>2166.4666666666667</v>
      </c>
      <c r="H289" s="317">
        <v>2337.0666666666671</v>
      </c>
      <c r="I289" s="317">
        <v>2388.8833333333337</v>
      </c>
      <c r="J289" s="317">
        <v>2422.3666666666672</v>
      </c>
      <c r="K289" s="316">
        <v>2355.4</v>
      </c>
      <c r="L289" s="316">
        <v>2270.1</v>
      </c>
      <c r="M289" s="316">
        <v>1.37934</v>
      </c>
      <c r="N289" s="1"/>
      <c r="O289" s="1"/>
    </row>
    <row r="290" spans="1:15" ht="12.75" customHeight="1">
      <c r="A290" s="30">
        <v>280</v>
      </c>
      <c r="B290" s="326" t="s">
        <v>438</v>
      </c>
      <c r="C290" s="316">
        <v>274.25</v>
      </c>
      <c r="D290" s="317">
        <v>277.33333333333331</v>
      </c>
      <c r="E290" s="317">
        <v>268.71666666666664</v>
      </c>
      <c r="F290" s="317">
        <v>263.18333333333334</v>
      </c>
      <c r="G290" s="317">
        <v>254.56666666666666</v>
      </c>
      <c r="H290" s="317">
        <v>282.86666666666662</v>
      </c>
      <c r="I290" s="317">
        <v>291.48333333333329</v>
      </c>
      <c r="J290" s="317">
        <v>297.01666666666659</v>
      </c>
      <c r="K290" s="316">
        <v>285.95</v>
      </c>
      <c r="L290" s="316">
        <v>271.8</v>
      </c>
      <c r="M290" s="316">
        <v>3.2118500000000001</v>
      </c>
      <c r="N290" s="1"/>
      <c r="O290" s="1"/>
    </row>
    <row r="291" spans="1:15" ht="12.75" customHeight="1">
      <c r="A291" s="30">
        <v>281</v>
      </c>
      <c r="B291" s="326" t="s">
        <v>267</v>
      </c>
      <c r="C291" s="316">
        <v>538.35</v>
      </c>
      <c r="D291" s="317">
        <v>541</v>
      </c>
      <c r="E291" s="317">
        <v>530</v>
      </c>
      <c r="F291" s="317">
        <v>521.65</v>
      </c>
      <c r="G291" s="317">
        <v>510.65</v>
      </c>
      <c r="H291" s="317">
        <v>549.35</v>
      </c>
      <c r="I291" s="317">
        <v>560.35</v>
      </c>
      <c r="J291" s="317">
        <v>568.70000000000005</v>
      </c>
      <c r="K291" s="316">
        <v>552</v>
      </c>
      <c r="L291" s="316">
        <v>532.65</v>
      </c>
      <c r="M291" s="316">
        <v>10.11181</v>
      </c>
      <c r="N291" s="1"/>
      <c r="O291" s="1"/>
    </row>
    <row r="292" spans="1:15" ht="12.75" customHeight="1">
      <c r="A292" s="30">
        <v>282</v>
      </c>
      <c r="B292" s="326" t="s">
        <v>439</v>
      </c>
      <c r="C292" s="316">
        <v>8327.4500000000007</v>
      </c>
      <c r="D292" s="317">
        <v>8412.1833333333343</v>
      </c>
      <c r="E292" s="317">
        <v>8139.3666666666686</v>
      </c>
      <c r="F292" s="317">
        <v>7951.2833333333347</v>
      </c>
      <c r="G292" s="317">
        <v>7678.466666666669</v>
      </c>
      <c r="H292" s="317">
        <v>8600.2666666666682</v>
      </c>
      <c r="I292" s="317">
        <v>8873.0833333333339</v>
      </c>
      <c r="J292" s="317">
        <v>9061.1666666666679</v>
      </c>
      <c r="K292" s="316">
        <v>8685</v>
      </c>
      <c r="L292" s="316">
        <v>8224.1</v>
      </c>
      <c r="M292" s="316">
        <v>0.11207</v>
      </c>
      <c r="N292" s="1"/>
      <c r="O292" s="1"/>
    </row>
    <row r="293" spans="1:15" ht="12.75" customHeight="1">
      <c r="A293" s="30">
        <v>283</v>
      </c>
      <c r="B293" s="326" t="s">
        <v>440</v>
      </c>
      <c r="C293" s="316">
        <v>60.45</v>
      </c>
      <c r="D293" s="317">
        <v>60.283333333333331</v>
      </c>
      <c r="E293" s="317">
        <v>59.166666666666664</v>
      </c>
      <c r="F293" s="317">
        <v>57.883333333333333</v>
      </c>
      <c r="G293" s="317">
        <v>56.766666666666666</v>
      </c>
      <c r="H293" s="317">
        <v>61.566666666666663</v>
      </c>
      <c r="I293" s="317">
        <v>62.683333333333337</v>
      </c>
      <c r="J293" s="317">
        <v>63.966666666666661</v>
      </c>
      <c r="K293" s="316">
        <v>61.4</v>
      </c>
      <c r="L293" s="316">
        <v>59</v>
      </c>
      <c r="M293" s="316">
        <v>33.214950000000002</v>
      </c>
      <c r="N293" s="1"/>
      <c r="O293" s="1"/>
    </row>
    <row r="294" spans="1:15" ht="12.75" customHeight="1">
      <c r="A294" s="30">
        <v>284</v>
      </c>
      <c r="B294" s="326" t="s">
        <v>144</v>
      </c>
      <c r="C294" s="316">
        <v>330.8</v>
      </c>
      <c r="D294" s="317">
        <v>334.41666666666669</v>
      </c>
      <c r="E294" s="317">
        <v>325.93333333333339</v>
      </c>
      <c r="F294" s="317">
        <v>321.06666666666672</v>
      </c>
      <c r="G294" s="317">
        <v>312.58333333333343</v>
      </c>
      <c r="H294" s="317">
        <v>339.28333333333336</v>
      </c>
      <c r="I294" s="317">
        <v>347.76666666666659</v>
      </c>
      <c r="J294" s="317">
        <v>352.63333333333333</v>
      </c>
      <c r="K294" s="316">
        <v>342.9</v>
      </c>
      <c r="L294" s="316">
        <v>329.55</v>
      </c>
      <c r="M294" s="316">
        <v>26.596920000000001</v>
      </c>
      <c r="N294" s="1"/>
      <c r="O294" s="1"/>
    </row>
    <row r="295" spans="1:15" ht="12.75" customHeight="1">
      <c r="A295" s="30">
        <v>285</v>
      </c>
      <c r="B295" s="326" t="s">
        <v>441</v>
      </c>
      <c r="C295" s="316">
        <v>3166.85</v>
      </c>
      <c r="D295" s="317">
        <v>3212.9333333333329</v>
      </c>
      <c r="E295" s="317">
        <v>3098.6666666666661</v>
      </c>
      <c r="F295" s="317">
        <v>3030.4833333333331</v>
      </c>
      <c r="G295" s="317">
        <v>2916.2166666666662</v>
      </c>
      <c r="H295" s="317">
        <v>3281.1166666666659</v>
      </c>
      <c r="I295" s="317">
        <v>3395.3833333333332</v>
      </c>
      <c r="J295" s="317">
        <v>3463.5666666666657</v>
      </c>
      <c r="K295" s="316">
        <v>3327.2</v>
      </c>
      <c r="L295" s="316">
        <v>3144.75</v>
      </c>
      <c r="M295" s="316">
        <v>0.62170999999999998</v>
      </c>
      <c r="N295" s="1"/>
      <c r="O295" s="1"/>
    </row>
    <row r="296" spans="1:15" ht="12.75" customHeight="1">
      <c r="A296" s="30">
        <v>286</v>
      </c>
      <c r="B296" s="326" t="s">
        <v>837</v>
      </c>
      <c r="C296" s="316">
        <v>860.8</v>
      </c>
      <c r="D296" s="317">
        <v>874.85</v>
      </c>
      <c r="E296" s="317">
        <v>837.7</v>
      </c>
      <c r="F296" s="317">
        <v>814.6</v>
      </c>
      <c r="G296" s="317">
        <v>777.45</v>
      </c>
      <c r="H296" s="317">
        <v>897.95</v>
      </c>
      <c r="I296" s="317">
        <v>935.09999999999991</v>
      </c>
      <c r="J296" s="317">
        <v>958.2</v>
      </c>
      <c r="K296" s="316">
        <v>912</v>
      </c>
      <c r="L296" s="316">
        <v>851.75</v>
      </c>
      <c r="M296" s="316">
        <v>1.37378</v>
      </c>
      <c r="N296" s="1"/>
      <c r="O296" s="1"/>
    </row>
    <row r="297" spans="1:15" ht="12.75" customHeight="1">
      <c r="A297" s="30">
        <v>287</v>
      </c>
      <c r="B297" s="326" t="s">
        <v>145</v>
      </c>
      <c r="C297" s="316">
        <v>1534.5</v>
      </c>
      <c r="D297" s="317">
        <v>1537.1333333333332</v>
      </c>
      <c r="E297" s="317">
        <v>1499.3666666666663</v>
      </c>
      <c r="F297" s="317">
        <v>1464.2333333333331</v>
      </c>
      <c r="G297" s="317">
        <v>1426.4666666666662</v>
      </c>
      <c r="H297" s="317">
        <v>1572.2666666666664</v>
      </c>
      <c r="I297" s="317">
        <v>1610.0333333333333</v>
      </c>
      <c r="J297" s="317">
        <v>1645.1666666666665</v>
      </c>
      <c r="K297" s="316">
        <v>1574.9</v>
      </c>
      <c r="L297" s="316">
        <v>1502</v>
      </c>
      <c r="M297" s="316">
        <v>43.288460000000001</v>
      </c>
      <c r="N297" s="1"/>
      <c r="O297" s="1"/>
    </row>
    <row r="298" spans="1:15" ht="12.75" customHeight="1">
      <c r="A298" s="30">
        <v>288</v>
      </c>
      <c r="B298" s="326" t="s">
        <v>146</v>
      </c>
      <c r="C298" s="316">
        <v>4110.7</v>
      </c>
      <c r="D298" s="317">
        <v>4158.8666666666668</v>
      </c>
      <c r="E298" s="317">
        <v>4039.9833333333336</v>
      </c>
      <c r="F298" s="317">
        <v>3969.2666666666669</v>
      </c>
      <c r="G298" s="317">
        <v>3850.3833333333337</v>
      </c>
      <c r="H298" s="317">
        <v>4229.5833333333339</v>
      </c>
      <c r="I298" s="317">
        <v>4348.4666666666672</v>
      </c>
      <c r="J298" s="317">
        <v>4419.1833333333334</v>
      </c>
      <c r="K298" s="316">
        <v>4277.75</v>
      </c>
      <c r="L298" s="316">
        <v>4088.15</v>
      </c>
      <c r="M298" s="316">
        <v>5.7489400000000002</v>
      </c>
      <c r="N298" s="1"/>
      <c r="O298" s="1"/>
    </row>
    <row r="299" spans="1:15" ht="12.75" customHeight="1">
      <c r="A299" s="30">
        <v>289</v>
      </c>
      <c r="B299" s="326" t="s">
        <v>147</v>
      </c>
      <c r="C299" s="316">
        <v>3502.7</v>
      </c>
      <c r="D299" s="317">
        <v>3546.6166666666668</v>
      </c>
      <c r="E299" s="317">
        <v>3425.2333333333336</v>
      </c>
      <c r="F299" s="317">
        <v>3347.7666666666669</v>
      </c>
      <c r="G299" s="317">
        <v>3226.3833333333337</v>
      </c>
      <c r="H299" s="317">
        <v>3624.0833333333335</v>
      </c>
      <c r="I299" s="317">
        <v>3745.4666666666667</v>
      </c>
      <c r="J299" s="317">
        <v>3822.9333333333334</v>
      </c>
      <c r="K299" s="316">
        <v>3668</v>
      </c>
      <c r="L299" s="316">
        <v>3469.15</v>
      </c>
      <c r="M299" s="316">
        <v>2.4072300000000002</v>
      </c>
      <c r="N299" s="1"/>
      <c r="O299" s="1"/>
    </row>
    <row r="300" spans="1:15" ht="12.75" customHeight="1">
      <c r="A300" s="30">
        <v>290</v>
      </c>
      <c r="B300" s="326" t="s">
        <v>148</v>
      </c>
      <c r="C300" s="316">
        <v>696.35</v>
      </c>
      <c r="D300" s="317">
        <v>698.51666666666677</v>
      </c>
      <c r="E300" s="317">
        <v>688.83333333333348</v>
      </c>
      <c r="F300" s="317">
        <v>681.31666666666672</v>
      </c>
      <c r="G300" s="317">
        <v>671.63333333333344</v>
      </c>
      <c r="H300" s="317">
        <v>706.03333333333353</v>
      </c>
      <c r="I300" s="317">
        <v>715.7166666666667</v>
      </c>
      <c r="J300" s="317">
        <v>723.23333333333358</v>
      </c>
      <c r="K300" s="316">
        <v>708.2</v>
      </c>
      <c r="L300" s="316">
        <v>691</v>
      </c>
      <c r="M300" s="316">
        <v>8.9454600000000006</v>
      </c>
      <c r="N300" s="1"/>
      <c r="O300" s="1"/>
    </row>
    <row r="301" spans="1:15" ht="12.75" customHeight="1">
      <c r="A301" s="30">
        <v>291</v>
      </c>
      <c r="B301" s="326" t="s">
        <v>442</v>
      </c>
      <c r="C301" s="316">
        <v>2050.9</v>
      </c>
      <c r="D301" s="317">
        <v>2054.0833333333335</v>
      </c>
      <c r="E301" s="317">
        <v>2025.8166666666671</v>
      </c>
      <c r="F301" s="317">
        <v>2000.7333333333336</v>
      </c>
      <c r="G301" s="317">
        <v>1972.4666666666672</v>
      </c>
      <c r="H301" s="317">
        <v>2079.166666666667</v>
      </c>
      <c r="I301" s="317">
        <v>2107.4333333333334</v>
      </c>
      <c r="J301" s="317">
        <v>2132.5166666666669</v>
      </c>
      <c r="K301" s="316">
        <v>2082.35</v>
      </c>
      <c r="L301" s="316">
        <v>2029</v>
      </c>
      <c r="M301" s="316">
        <v>0.29919000000000001</v>
      </c>
      <c r="N301" s="1"/>
      <c r="O301" s="1"/>
    </row>
    <row r="302" spans="1:15" ht="12.75" customHeight="1">
      <c r="A302" s="30">
        <v>292</v>
      </c>
      <c r="B302" s="326" t="s">
        <v>838</v>
      </c>
      <c r="C302" s="316">
        <v>344.75</v>
      </c>
      <c r="D302" s="317">
        <v>346.91666666666669</v>
      </c>
      <c r="E302" s="317">
        <v>332.13333333333338</v>
      </c>
      <c r="F302" s="317">
        <v>319.51666666666671</v>
      </c>
      <c r="G302" s="317">
        <v>304.73333333333341</v>
      </c>
      <c r="H302" s="317">
        <v>359.53333333333336</v>
      </c>
      <c r="I302" s="317">
        <v>374.31666666666666</v>
      </c>
      <c r="J302" s="317">
        <v>386.93333333333334</v>
      </c>
      <c r="K302" s="316">
        <v>361.7</v>
      </c>
      <c r="L302" s="316">
        <v>334.3</v>
      </c>
      <c r="M302" s="316">
        <v>7.2148899999999996</v>
      </c>
      <c r="N302" s="1"/>
      <c r="O302" s="1"/>
    </row>
    <row r="303" spans="1:15" ht="12.75" customHeight="1">
      <c r="A303" s="30">
        <v>293</v>
      </c>
      <c r="B303" s="326" t="s">
        <v>149</v>
      </c>
      <c r="C303" s="316">
        <v>889.5</v>
      </c>
      <c r="D303" s="317">
        <v>888.19999999999993</v>
      </c>
      <c r="E303" s="317">
        <v>871.39999999999986</v>
      </c>
      <c r="F303" s="317">
        <v>853.3</v>
      </c>
      <c r="G303" s="317">
        <v>836.49999999999989</v>
      </c>
      <c r="H303" s="317">
        <v>906.29999999999984</v>
      </c>
      <c r="I303" s="317">
        <v>923.0999999999998</v>
      </c>
      <c r="J303" s="317">
        <v>941.19999999999982</v>
      </c>
      <c r="K303" s="316">
        <v>905</v>
      </c>
      <c r="L303" s="316">
        <v>870.1</v>
      </c>
      <c r="M303" s="316">
        <v>49.569499999999998</v>
      </c>
      <c r="N303" s="1"/>
      <c r="O303" s="1"/>
    </row>
    <row r="304" spans="1:15" ht="12.75" customHeight="1">
      <c r="A304" s="30">
        <v>294</v>
      </c>
      <c r="B304" s="326" t="s">
        <v>150</v>
      </c>
      <c r="C304" s="316">
        <v>166.1</v>
      </c>
      <c r="D304" s="317">
        <v>167.21666666666667</v>
      </c>
      <c r="E304" s="317">
        <v>163.93333333333334</v>
      </c>
      <c r="F304" s="317">
        <v>161.76666666666668</v>
      </c>
      <c r="G304" s="317">
        <v>158.48333333333335</v>
      </c>
      <c r="H304" s="317">
        <v>169.38333333333333</v>
      </c>
      <c r="I304" s="317">
        <v>172.66666666666669</v>
      </c>
      <c r="J304" s="317">
        <v>174.83333333333331</v>
      </c>
      <c r="K304" s="316">
        <v>170.5</v>
      </c>
      <c r="L304" s="316">
        <v>165.05</v>
      </c>
      <c r="M304" s="316">
        <v>48.27037</v>
      </c>
      <c r="N304" s="1"/>
      <c r="O304" s="1"/>
    </row>
    <row r="305" spans="1:15" ht="12.75" customHeight="1">
      <c r="A305" s="30">
        <v>295</v>
      </c>
      <c r="B305" s="326" t="s">
        <v>316</v>
      </c>
      <c r="C305" s="316">
        <v>15.7</v>
      </c>
      <c r="D305" s="317">
        <v>15.799999999999999</v>
      </c>
      <c r="E305" s="317">
        <v>15.399999999999999</v>
      </c>
      <c r="F305" s="317">
        <v>15.1</v>
      </c>
      <c r="G305" s="317">
        <v>14.7</v>
      </c>
      <c r="H305" s="317">
        <v>16.099999999999998</v>
      </c>
      <c r="I305" s="317">
        <v>16.5</v>
      </c>
      <c r="J305" s="317">
        <v>16.799999999999997</v>
      </c>
      <c r="K305" s="316">
        <v>16.2</v>
      </c>
      <c r="L305" s="316">
        <v>15.5</v>
      </c>
      <c r="M305" s="316">
        <v>26.315919999999998</v>
      </c>
      <c r="N305" s="1"/>
      <c r="O305" s="1"/>
    </row>
    <row r="306" spans="1:15" ht="12.75" customHeight="1">
      <c r="A306" s="30">
        <v>296</v>
      </c>
      <c r="B306" s="326" t="s">
        <v>445</v>
      </c>
      <c r="C306" s="316">
        <v>189.6</v>
      </c>
      <c r="D306" s="317">
        <v>192.01666666666665</v>
      </c>
      <c r="E306" s="317">
        <v>185.68333333333331</v>
      </c>
      <c r="F306" s="317">
        <v>181.76666666666665</v>
      </c>
      <c r="G306" s="317">
        <v>175.43333333333331</v>
      </c>
      <c r="H306" s="317">
        <v>195.93333333333331</v>
      </c>
      <c r="I306" s="317">
        <v>202.26666666666668</v>
      </c>
      <c r="J306" s="317">
        <v>206.18333333333331</v>
      </c>
      <c r="K306" s="316">
        <v>198.35</v>
      </c>
      <c r="L306" s="316">
        <v>188.1</v>
      </c>
      <c r="M306" s="316">
        <v>4.0932700000000004</v>
      </c>
      <c r="N306" s="1"/>
      <c r="O306" s="1"/>
    </row>
    <row r="307" spans="1:15" ht="12.75" customHeight="1">
      <c r="A307" s="30">
        <v>297</v>
      </c>
      <c r="B307" s="326" t="s">
        <v>447</v>
      </c>
      <c r="C307" s="316">
        <v>459.7</v>
      </c>
      <c r="D307" s="317">
        <v>463.61666666666662</v>
      </c>
      <c r="E307" s="317">
        <v>447.23333333333323</v>
      </c>
      <c r="F307" s="317">
        <v>434.76666666666659</v>
      </c>
      <c r="G307" s="317">
        <v>418.38333333333321</v>
      </c>
      <c r="H307" s="317">
        <v>476.08333333333326</v>
      </c>
      <c r="I307" s="317">
        <v>492.46666666666658</v>
      </c>
      <c r="J307" s="317">
        <v>504.93333333333328</v>
      </c>
      <c r="K307" s="316">
        <v>480</v>
      </c>
      <c r="L307" s="316">
        <v>451.15</v>
      </c>
      <c r="M307" s="316">
        <v>0.48375000000000001</v>
      </c>
      <c r="N307" s="1"/>
      <c r="O307" s="1"/>
    </row>
    <row r="308" spans="1:15" ht="12.75" customHeight="1">
      <c r="A308" s="30">
        <v>298</v>
      </c>
      <c r="B308" s="326" t="s">
        <v>151</v>
      </c>
      <c r="C308" s="316">
        <v>99.05</v>
      </c>
      <c r="D308" s="317">
        <v>100.38333333333333</v>
      </c>
      <c r="E308" s="317">
        <v>97.066666666666649</v>
      </c>
      <c r="F308" s="317">
        <v>95.083333333333329</v>
      </c>
      <c r="G308" s="317">
        <v>91.766666666666652</v>
      </c>
      <c r="H308" s="317">
        <v>102.36666666666665</v>
      </c>
      <c r="I308" s="317">
        <v>105.68333333333331</v>
      </c>
      <c r="J308" s="317">
        <v>107.66666666666664</v>
      </c>
      <c r="K308" s="316">
        <v>103.7</v>
      </c>
      <c r="L308" s="316">
        <v>98.4</v>
      </c>
      <c r="M308" s="316">
        <v>52.664549999999998</v>
      </c>
      <c r="N308" s="1"/>
      <c r="O308" s="1"/>
    </row>
    <row r="309" spans="1:15" ht="12.75" customHeight="1">
      <c r="A309" s="30">
        <v>299</v>
      </c>
      <c r="B309" s="326" t="s">
        <v>152</v>
      </c>
      <c r="C309" s="316">
        <v>500.05</v>
      </c>
      <c r="D309" s="317">
        <v>503.43333333333334</v>
      </c>
      <c r="E309" s="317">
        <v>493.86666666666667</v>
      </c>
      <c r="F309" s="317">
        <v>487.68333333333334</v>
      </c>
      <c r="G309" s="317">
        <v>478.11666666666667</v>
      </c>
      <c r="H309" s="317">
        <v>509.61666666666667</v>
      </c>
      <c r="I309" s="317">
        <v>519.18333333333339</v>
      </c>
      <c r="J309" s="317">
        <v>525.36666666666667</v>
      </c>
      <c r="K309" s="316">
        <v>513</v>
      </c>
      <c r="L309" s="316">
        <v>497.25</v>
      </c>
      <c r="M309" s="316">
        <v>16.487259999999999</v>
      </c>
      <c r="N309" s="1"/>
      <c r="O309" s="1"/>
    </row>
    <row r="310" spans="1:15" ht="12.75" customHeight="1">
      <c r="A310" s="30">
        <v>300</v>
      </c>
      <c r="B310" s="326" t="s">
        <v>153</v>
      </c>
      <c r="C310" s="316">
        <v>7101.95</v>
      </c>
      <c r="D310" s="317">
        <v>7168.1000000000013</v>
      </c>
      <c r="E310" s="317">
        <v>6996.2000000000025</v>
      </c>
      <c r="F310" s="317">
        <v>6890.4500000000016</v>
      </c>
      <c r="G310" s="317">
        <v>6718.5500000000029</v>
      </c>
      <c r="H310" s="317">
        <v>7273.8500000000022</v>
      </c>
      <c r="I310" s="317">
        <v>7445.7500000000018</v>
      </c>
      <c r="J310" s="317">
        <v>7551.5000000000018</v>
      </c>
      <c r="K310" s="316">
        <v>7340</v>
      </c>
      <c r="L310" s="316">
        <v>7062.35</v>
      </c>
      <c r="M310" s="316">
        <v>7.0309699999999999</v>
      </c>
      <c r="N310" s="1"/>
      <c r="O310" s="1"/>
    </row>
    <row r="311" spans="1:15" ht="12.75" customHeight="1">
      <c r="A311" s="30">
        <v>301</v>
      </c>
      <c r="B311" s="326" t="s">
        <v>839</v>
      </c>
      <c r="C311" s="316">
        <v>2406.9</v>
      </c>
      <c r="D311" s="317">
        <v>2447.9500000000003</v>
      </c>
      <c r="E311" s="317">
        <v>2357.9500000000007</v>
      </c>
      <c r="F311" s="317">
        <v>2309.0000000000005</v>
      </c>
      <c r="G311" s="317">
        <v>2219.0000000000009</v>
      </c>
      <c r="H311" s="317">
        <v>2496.9000000000005</v>
      </c>
      <c r="I311" s="317">
        <v>2586.8999999999996</v>
      </c>
      <c r="J311" s="317">
        <v>2635.8500000000004</v>
      </c>
      <c r="K311" s="316">
        <v>2537.9499999999998</v>
      </c>
      <c r="L311" s="316">
        <v>2399</v>
      </c>
      <c r="M311" s="316">
        <v>0.91139000000000003</v>
      </c>
      <c r="N311" s="1"/>
      <c r="O311" s="1"/>
    </row>
    <row r="312" spans="1:15" ht="12.75" customHeight="1">
      <c r="A312" s="30">
        <v>302</v>
      </c>
      <c r="B312" s="326" t="s">
        <v>449</v>
      </c>
      <c r="C312" s="316">
        <v>364.6</v>
      </c>
      <c r="D312" s="317">
        <v>362.0333333333333</v>
      </c>
      <c r="E312" s="317">
        <v>357.06666666666661</v>
      </c>
      <c r="F312" s="317">
        <v>349.5333333333333</v>
      </c>
      <c r="G312" s="317">
        <v>344.56666666666661</v>
      </c>
      <c r="H312" s="317">
        <v>369.56666666666661</v>
      </c>
      <c r="I312" s="317">
        <v>374.5333333333333</v>
      </c>
      <c r="J312" s="317">
        <v>382.06666666666661</v>
      </c>
      <c r="K312" s="316">
        <v>367</v>
      </c>
      <c r="L312" s="316">
        <v>354.5</v>
      </c>
      <c r="M312" s="316">
        <v>8.1485000000000003</v>
      </c>
      <c r="N312" s="1"/>
      <c r="O312" s="1"/>
    </row>
    <row r="313" spans="1:15" ht="12.75" customHeight="1">
      <c r="A313" s="30">
        <v>303</v>
      </c>
      <c r="B313" s="326" t="s">
        <v>450</v>
      </c>
      <c r="C313" s="316">
        <v>263.8</v>
      </c>
      <c r="D313" s="317">
        <v>266.88333333333338</v>
      </c>
      <c r="E313" s="317">
        <v>257.11666666666679</v>
      </c>
      <c r="F313" s="317">
        <v>250.43333333333339</v>
      </c>
      <c r="G313" s="317">
        <v>240.6666666666668</v>
      </c>
      <c r="H313" s="317">
        <v>273.56666666666678</v>
      </c>
      <c r="I313" s="317">
        <v>283.33333333333331</v>
      </c>
      <c r="J313" s="317">
        <v>290.01666666666677</v>
      </c>
      <c r="K313" s="316">
        <v>276.64999999999998</v>
      </c>
      <c r="L313" s="316">
        <v>260.2</v>
      </c>
      <c r="M313" s="316">
        <v>4.0483900000000004</v>
      </c>
      <c r="N313" s="1"/>
      <c r="O313" s="1"/>
    </row>
    <row r="314" spans="1:15" ht="12.75" customHeight="1">
      <c r="A314" s="30">
        <v>304</v>
      </c>
      <c r="B314" s="326" t="s">
        <v>154</v>
      </c>
      <c r="C314" s="316">
        <v>822.55</v>
      </c>
      <c r="D314" s="317">
        <v>822.91666666666663</v>
      </c>
      <c r="E314" s="317">
        <v>799.88333333333321</v>
      </c>
      <c r="F314" s="317">
        <v>777.21666666666658</v>
      </c>
      <c r="G314" s="317">
        <v>754.18333333333317</v>
      </c>
      <c r="H314" s="317">
        <v>845.58333333333326</v>
      </c>
      <c r="I314" s="317">
        <v>868.61666666666679</v>
      </c>
      <c r="J314" s="317">
        <v>891.2833333333333</v>
      </c>
      <c r="K314" s="316">
        <v>845.95</v>
      </c>
      <c r="L314" s="316">
        <v>800.25</v>
      </c>
      <c r="M314" s="316">
        <v>21.482949999999999</v>
      </c>
      <c r="N314" s="1"/>
      <c r="O314" s="1"/>
    </row>
    <row r="315" spans="1:15" ht="12.75" customHeight="1">
      <c r="A315" s="30">
        <v>305</v>
      </c>
      <c r="B315" s="326" t="s">
        <v>455</v>
      </c>
      <c r="C315" s="316">
        <v>1150.9000000000001</v>
      </c>
      <c r="D315" s="317">
        <v>1164.8333333333333</v>
      </c>
      <c r="E315" s="317">
        <v>1131.1666666666665</v>
      </c>
      <c r="F315" s="317">
        <v>1111.4333333333332</v>
      </c>
      <c r="G315" s="317">
        <v>1077.7666666666664</v>
      </c>
      <c r="H315" s="317">
        <v>1184.5666666666666</v>
      </c>
      <c r="I315" s="317">
        <v>1218.2333333333331</v>
      </c>
      <c r="J315" s="317">
        <v>1237.9666666666667</v>
      </c>
      <c r="K315" s="316">
        <v>1198.5</v>
      </c>
      <c r="L315" s="316">
        <v>1145.0999999999999</v>
      </c>
      <c r="M315" s="316">
        <v>4.8744199999999998</v>
      </c>
      <c r="N315" s="1"/>
      <c r="O315" s="1"/>
    </row>
    <row r="316" spans="1:15" ht="12.75" customHeight="1">
      <c r="A316" s="30">
        <v>306</v>
      </c>
      <c r="B316" s="326" t="s">
        <v>155</v>
      </c>
      <c r="C316" s="316">
        <v>2016.25</v>
      </c>
      <c r="D316" s="317">
        <v>2054.5333333333333</v>
      </c>
      <c r="E316" s="317">
        <v>1960.3666666666668</v>
      </c>
      <c r="F316" s="317">
        <v>1904.4833333333336</v>
      </c>
      <c r="G316" s="317">
        <v>1810.3166666666671</v>
      </c>
      <c r="H316" s="317">
        <v>2110.4166666666665</v>
      </c>
      <c r="I316" s="317">
        <v>2204.5833333333335</v>
      </c>
      <c r="J316" s="317">
        <v>2260.4666666666662</v>
      </c>
      <c r="K316" s="316">
        <v>2148.6999999999998</v>
      </c>
      <c r="L316" s="316">
        <v>1998.65</v>
      </c>
      <c r="M316" s="316">
        <v>0.67371999999999999</v>
      </c>
      <c r="N316" s="1"/>
      <c r="O316" s="1"/>
    </row>
    <row r="317" spans="1:15" ht="12.75" customHeight="1">
      <c r="A317" s="30">
        <v>307</v>
      </c>
      <c r="B317" s="326" t="s">
        <v>156</v>
      </c>
      <c r="C317" s="316">
        <v>715.95</v>
      </c>
      <c r="D317" s="317">
        <v>722.69999999999993</v>
      </c>
      <c r="E317" s="317">
        <v>705.59999999999991</v>
      </c>
      <c r="F317" s="317">
        <v>695.25</v>
      </c>
      <c r="G317" s="317">
        <v>678.15</v>
      </c>
      <c r="H317" s="317">
        <v>733.04999999999984</v>
      </c>
      <c r="I317" s="317">
        <v>750.15</v>
      </c>
      <c r="J317" s="317">
        <v>760.49999999999977</v>
      </c>
      <c r="K317" s="316">
        <v>739.8</v>
      </c>
      <c r="L317" s="316">
        <v>712.35</v>
      </c>
      <c r="M317" s="316">
        <v>3.7241599999999999</v>
      </c>
      <c r="N317" s="1"/>
      <c r="O317" s="1"/>
    </row>
    <row r="318" spans="1:15" ht="12.75" customHeight="1">
      <c r="A318" s="30">
        <v>308</v>
      </c>
      <c r="B318" s="326" t="s">
        <v>157</v>
      </c>
      <c r="C318" s="316">
        <v>740.5</v>
      </c>
      <c r="D318" s="317">
        <v>748.04999999999984</v>
      </c>
      <c r="E318" s="317">
        <v>729.74999999999966</v>
      </c>
      <c r="F318" s="317">
        <v>718.99999999999977</v>
      </c>
      <c r="G318" s="317">
        <v>700.69999999999959</v>
      </c>
      <c r="H318" s="317">
        <v>758.79999999999973</v>
      </c>
      <c r="I318" s="317">
        <v>777.09999999999991</v>
      </c>
      <c r="J318" s="317">
        <v>787.8499999999998</v>
      </c>
      <c r="K318" s="316">
        <v>766.35</v>
      </c>
      <c r="L318" s="316">
        <v>737.3</v>
      </c>
      <c r="M318" s="316">
        <v>5.6923899999999996</v>
      </c>
      <c r="N318" s="1"/>
      <c r="O318" s="1"/>
    </row>
    <row r="319" spans="1:15" ht="12.75" customHeight="1">
      <c r="A319" s="30">
        <v>309</v>
      </c>
      <c r="B319" s="326" t="s">
        <v>446</v>
      </c>
      <c r="C319" s="316">
        <v>233.25</v>
      </c>
      <c r="D319" s="317">
        <v>230.16666666666666</v>
      </c>
      <c r="E319" s="317">
        <v>224.0333333333333</v>
      </c>
      <c r="F319" s="317">
        <v>214.81666666666663</v>
      </c>
      <c r="G319" s="317">
        <v>208.68333333333328</v>
      </c>
      <c r="H319" s="317">
        <v>239.38333333333333</v>
      </c>
      <c r="I319" s="317">
        <v>245.51666666666671</v>
      </c>
      <c r="J319" s="317">
        <v>254.73333333333335</v>
      </c>
      <c r="K319" s="316">
        <v>236.3</v>
      </c>
      <c r="L319" s="316">
        <v>220.95</v>
      </c>
      <c r="M319" s="316">
        <v>5.3148600000000004</v>
      </c>
      <c r="N319" s="1"/>
      <c r="O319" s="1"/>
    </row>
    <row r="320" spans="1:15" ht="12.75" customHeight="1">
      <c r="A320" s="30">
        <v>310</v>
      </c>
      <c r="B320" s="326" t="s">
        <v>453</v>
      </c>
      <c r="C320" s="316">
        <v>166.35</v>
      </c>
      <c r="D320" s="317">
        <v>167.73333333333332</v>
      </c>
      <c r="E320" s="317">
        <v>163.51666666666665</v>
      </c>
      <c r="F320" s="317">
        <v>160.68333333333334</v>
      </c>
      <c r="G320" s="317">
        <v>156.46666666666667</v>
      </c>
      <c r="H320" s="317">
        <v>170.56666666666663</v>
      </c>
      <c r="I320" s="317">
        <v>174.78333333333327</v>
      </c>
      <c r="J320" s="317">
        <v>177.61666666666662</v>
      </c>
      <c r="K320" s="316">
        <v>171.95</v>
      </c>
      <c r="L320" s="316">
        <v>164.9</v>
      </c>
      <c r="M320" s="316">
        <v>2.80078</v>
      </c>
      <c r="N320" s="1"/>
      <c r="O320" s="1"/>
    </row>
    <row r="321" spans="1:15" ht="12.75" customHeight="1">
      <c r="A321" s="30">
        <v>311</v>
      </c>
      <c r="B321" s="326" t="s">
        <v>451</v>
      </c>
      <c r="C321" s="316">
        <v>197.8</v>
      </c>
      <c r="D321" s="317">
        <v>200.30000000000004</v>
      </c>
      <c r="E321" s="317">
        <v>194.20000000000007</v>
      </c>
      <c r="F321" s="317">
        <v>190.60000000000002</v>
      </c>
      <c r="G321" s="317">
        <v>184.50000000000006</v>
      </c>
      <c r="H321" s="317">
        <v>203.90000000000009</v>
      </c>
      <c r="I321" s="317">
        <v>210.00000000000006</v>
      </c>
      <c r="J321" s="317">
        <v>213.60000000000011</v>
      </c>
      <c r="K321" s="316">
        <v>206.4</v>
      </c>
      <c r="L321" s="316">
        <v>196.7</v>
      </c>
      <c r="M321" s="316">
        <v>9.58413</v>
      </c>
      <c r="N321" s="1"/>
      <c r="O321" s="1"/>
    </row>
    <row r="322" spans="1:15" ht="12.75" customHeight="1">
      <c r="A322" s="30">
        <v>312</v>
      </c>
      <c r="B322" s="326" t="s">
        <v>452</v>
      </c>
      <c r="C322" s="316">
        <v>835.9</v>
      </c>
      <c r="D322" s="317">
        <v>839.03333333333342</v>
      </c>
      <c r="E322" s="317">
        <v>822.06666666666683</v>
      </c>
      <c r="F322" s="317">
        <v>808.23333333333346</v>
      </c>
      <c r="G322" s="317">
        <v>791.26666666666688</v>
      </c>
      <c r="H322" s="317">
        <v>852.86666666666679</v>
      </c>
      <c r="I322" s="317">
        <v>869.83333333333326</v>
      </c>
      <c r="J322" s="317">
        <v>883.66666666666674</v>
      </c>
      <c r="K322" s="316">
        <v>856</v>
      </c>
      <c r="L322" s="316">
        <v>825.2</v>
      </c>
      <c r="M322" s="316">
        <v>2.06481</v>
      </c>
      <c r="N322" s="1"/>
      <c r="O322" s="1"/>
    </row>
    <row r="323" spans="1:15" ht="12.75" customHeight="1">
      <c r="A323" s="30">
        <v>313</v>
      </c>
      <c r="B323" s="326" t="s">
        <v>158</v>
      </c>
      <c r="C323" s="316">
        <v>2938.95</v>
      </c>
      <c r="D323" s="317">
        <v>2974.0833333333335</v>
      </c>
      <c r="E323" s="317">
        <v>2890.166666666667</v>
      </c>
      <c r="F323" s="317">
        <v>2841.3833333333337</v>
      </c>
      <c r="G323" s="317">
        <v>2757.4666666666672</v>
      </c>
      <c r="H323" s="317">
        <v>3022.8666666666668</v>
      </c>
      <c r="I323" s="317">
        <v>3106.7833333333338</v>
      </c>
      <c r="J323" s="317">
        <v>3155.5666666666666</v>
      </c>
      <c r="K323" s="316">
        <v>3058</v>
      </c>
      <c r="L323" s="316">
        <v>2925.3</v>
      </c>
      <c r="M323" s="316">
        <v>7.57233</v>
      </c>
      <c r="N323" s="1"/>
      <c r="O323" s="1"/>
    </row>
    <row r="324" spans="1:15" ht="12.75" customHeight="1">
      <c r="A324" s="30">
        <v>314</v>
      </c>
      <c r="B324" s="326" t="s">
        <v>443</v>
      </c>
      <c r="C324" s="316">
        <v>38.6</v>
      </c>
      <c r="D324" s="317">
        <v>38.983333333333334</v>
      </c>
      <c r="E324" s="317">
        <v>38.06666666666667</v>
      </c>
      <c r="F324" s="317">
        <v>37.533333333333339</v>
      </c>
      <c r="G324" s="317">
        <v>36.616666666666674</v>
      </c>
      <c r="H324" s="317">
        <v>39.516666666666666</v>
      </c>
      <c r="I324" s="317">
        <v>40.433333333333323</v>
      </c>
      <c r="J324" s="317">
        <v>40.966666666666661</v>
      </c>
      <c r="K324" s="316">
        <v>39.9</v>
      </c>
      <c r="L324" s="316">
        <v>38.450000000000003</v>
      </c>
      <c r="M324" s="316">
        <v>22.204920000000001</v>
      </c>
      <c r="N324" s="1"/>
      <c r="O324" s="1"/>
    </row>
    <row r="325" spans="1:15" ht="12.75" customHeight="1">
      <c r="A325" s="30">
        <v>315</v>
      </c>
      <c r="B325" s="326" t="s">
        <v>444</v>
      </c>
      <c r="C325" s="316">
        <v>154.9</v>
      </c>
      <c r="D325" s="317">
        <v>157.04999999999998</v>
      </c>
      <c r="E325" s="317">
        <v>151.84999999999997</v>
      </c>
      <c r="F325" s="317">
        <v>148.79999999999998</v>
      </c>
      <c r="G325" s="317">
        <v>143.59999999999997</v>
      </c>
      <c r="H325" s="317">
        <v>160.09999999999997</v>
      </c>
      <c r="I325" s="317">
        <v>165.29999999999995</v>
      </c>
      <c r="J325" s="317">
        <v>168.34999999999997</v>
      </c>
      <c r="K325" s="316">
        <v>162.25</v>
      </c>
      <c r="L325" s="316">
        <v>154</v>
      </c>
      <c r="M325" s="316">
        <v>6.0456899999999996</v>
      </c>
      <c r="N325" s="1"/>
      <c r="O325" s="1"/>
    </row>
    <row r="326" spans="1:15" ht="12.75" customHeight="1">
      <c r="A326" s="30">
        <v>316</v>
      </c>
      <c r="B326" s="326" t="s">
        <v>454</v>
      </c>
      <c r="C326" s="316">
        <v>819.85</v>
      </c>
      <c r="D326" s="317">
        <v>819.25</v>
      </c>
      <c r="E326" s="317">
        <v>808.55</v>
      </c>
      <c r="F326" s="317">
        <v>797.25</v>
      </c>
      <c r="G326" s="317">
        <v>786.55</v>
      </c>
      <c r="H326" s="317">
        <v>830.55</v>
      </c>
      <c r="I326" s="317">
        <v>841.25</v>
      </c>
      <c r="J326" s="317">
        <v>852.55</v>
      </c>
      <c r="K326" s="316">
        <v>829.95</v>
      </c>
      <c r="L326" s="316">
        <v>807.95</v>
      </c>
      <c r="M326" s="316">
        <v>0.82937000000000005</v>
      </c>
      <c r="N326" s="1"/>
      <c r="O326" s="1"/>
    </row>
    <row r="327" spans="1:15" ht="12.75" customHeight="1">
      <c r="A327" s="30">
        <v>317</v>
      </c>
      <c r="B327" s="326" t="s">
        <v>160</v>
      </c>
      <c r="C327" s="316">
        <v>2443.6999999999998</v>
      </c>
      <c r="D327" s="317">
        <v>2484.5333333333333</v>
      </c>
      <c r="E327" s="317">
        <v>2389.1666666666665</v>
      </c>
      <c r="F327" s="317">
        <v>2334.6333333333332</v>
      </c>
      <c r="G327" s="317">
        <v>2239.2666666666664</v>
      </c>
      <c r="H327" s="317">
        <v>2539.0666666666666</v>
      </c>
      <c r="I327" s="317">
        <v>2634.4333333333334</v>
      </c>
      <c r="J327" s="317">
        <v>2688.9666666666667</v>
      </c>
      <c r="K327" s="316">
        <v>2579.9</v>
      </c>
      <c r="L327" s="316">
        <v>2430</v>
      </c>
      <c r="M327" s="316">
        <v>4.1769499999999997</v>
      </c>
      <c r="N327" s="1"/>
      <c r="O327" s="1"/>
    </row>
    <row r="328" spans="1:15" ht="12.75" customHeight="1">
      <c r="A328" s="30">
        <v>318</v>
      </c>
      <c r="B328" s="326" t="s">
        <v>161</v>
      </c>
      <c r="C328" s="316">
        <v>72050.899999999994</v>
      </c>
      <c r="D328" s="317">
        <v>71007.166666666672</v>
      </c>
      <c r="E328" s="317">
        <v>68733.733333333337</v>
      </c>
      <c r="F328" s="317">
        <v>65416.566666666666</v>
      </c>
      <c r="G328" s="317">
        <v>63143.133333333331</v>
      </c>
      <c r="H328" s="317">
        <v>74324.333333333343</v>
      </c>
      <c r="I328" s="317">
        <v>76597.766666666663</v>
      </c>
      <c r="J328" s="317">
        <v>79914.933333333349</v>
      </c>
      <c r="K328" s="316">
        <v>73280.600000000006</v>
      </c>
      <c r="L328" s="316">
        <v>67690</v>
      </c>
      <c r="M328" s="316">
        <v>0.28470000000000001</v>
      </c>
      <c r="N328" s="1"/>
      <c r="O328" s="1"/>
    </row>
    <row r="329" spans="1:15" ht="12.75" customHeight="1">
      <c r="A329" s="30">
        <v>319</v>
      </c>
      <c r="B329" s="326" t="s">
        <v>448</v>
      </c>
      <c r="C329" s="316">
        <v>67.75</v>
      </c>
      <c r="D329" s="317">
        <v>68.95</v>
      </c>
      <c r="E329" s="317">
        <v>66.050000000000011</v>
      </c>
      <c r="F329" s="317">
        <v>64.350000000000009</v>
      </c>
      <c r="G329" s="317">
        <v>61.450000000000017</v>
      </c>
      <c r="H329" s="317">
        <v>70.650000000000006</v>
      </c>
      <c r="I329" s="317">
        <v>73.550000000000011</v>
      </c>
      <c r="J329" s="317">
        <v>75.25</v>
      </c>
      <c r="K329" s="316">
        <v>71.849999999999994</v>
      </c>
      <c r="L329" s="316">
        <v>67.25</v>
      </c>
      <c r="M329" s="316">
        <v>123.10226</v>
      </c>
      <c r="N329" s="1"/>
      <c r="O329" s="1"/>
    </row>
    <row r="330" spans="1:15" ht="12.75" customHeight="1">
      <c r="A330" s="30">
        <v>320</v>
      </c>
      <c r="B330" s="326" t="s">
        <v>162</v>
      </c>
      <c r="C330" s="316">
        <v>1119.4000000000001</v>
      </c>
      <c r="D330" s="317">
        <v>1123.8666666666668</v>
      </c>
      <c r="E330" s="317">
        <v>1105.5333333333335</v>
      </c>
      <c r="F330" s="317">
        <v>1091.6666666666667</v>
      </c>
      <c r="G330" s="317">
        <v>1073.3333333333335</v>
      </c>
      <c r="H330" s="317">
        <v>1137.7333333333336</v>
      </c>
      <c r="I330" s="317">
        <v>1156.0666666666666</v>
      </c>
      <c r="J330" s="317">
        <v>1169.9333333333336</v>
      </c>
      <c r="K330" s="316">
        <v>1142.2</v>
      </c>
      <c r="L330" s="316">
        <v>1110</v>
      </c>
      <c r="M330" s="316">
        <v>3.8863699999999999</v>
      </c>
      <c r="N330" s="1"/>
      <c r="O330" s="1"/>
    </row>
    <row r="331" spans="1:15" ht="12.75" customHeight="1">
      <c r="A331" s="30">
        <v>321</v>
      </c>
      <c r="B331" s="326" t="s">
        <v>163</v>
      </c>
      <c r="C331" s="316">
        <v>275.25</v>
      </c>
      <c r="D331" s="317">
        <v>279.36666666666667</v>
      </c>
      <c r="E331" s="317">
        <v>269.98333333333335</v>
      </c>
      <c r="F331" s="317">
        <v>264.7166666666667</v>
      </c>
      <c r="G331" s="317">
        <v>255.33333333333337</v>
      </c>
      <c r="H331" s="317">
        <v>284.63333333333333</v>
      </c>
      <c r="I331" s="317">
        <v>294.01666666666665</v>
      </c>
      <c r="J331" s="317">
        <v>299.2833333333333</v>
      </c>
      <c r="K331" s="316">
        <v>288.75</v>
      </c>
      <c r="L331" s="316">
        <v>274.10000000000002</v>
      </c>
      <c r="M331" s="316">
        <v>5.4107599999999998</v>
      </c>
      <c r="N331" s="1"/>
      <c r="O331" s="1"/>
    </row>
    <row r="332" spans="1:15" ht="12.75" customHeight="1">
      <c r="A332" s="30">
        <v>322</v>
      </c>
      <c r="B332" s="326" t="s">
        <v>268</v>
      </c>
      <c r="C332" s="316">
        <v>683.5</v>
      </c>
      <c r="D332" s="317">
        <v>685.5333333333333</v>
      </c>
      <c r="E332" s="317">
        <v>675.86666666666656</v>
      </c>
      <c r="F332" s="317">
        <v>668.23333333333323</v>
      </c>
      <c r="G332" s="317">
        <v>658.56666666666649</v>
      </c>
      <c r="H332" s="317">
        <v>693.16666666666663</v>
      </c>
      <c r="I332" s="317">
        <v>702.83333333333337</v>
      </c>
      <c r="J332" s="317">
        <v>710.4666666666667</v>
      </c>
      <c r="K332" s="316">
        <v>695.2</v>
      </c>
      <c r="L332" s="316">
        <v>677.9</v>
      </c>
      <c r="M332" s="316">
        <v>1.8123499999999999</v>
      </c>
      <c r="N332" s="1"/>
      <c r="O332" s="1"/>
    </row>
    <row r="333" spans="1:15" ht="12.75" customHeight="1">
      <c r="A333" s="30">
        <v>323</v>
      </c>
      <c r="B333" s="326" t="s">
        <v>164</v>
      </c>
      <c r="C333" s="316">
        <v>89.25</v>
      </c>
      <c r="D333" s="317">
        <v>89.733333333333334</v>
      </c>
      <c r="E333" s="317">
        <v>88.016666666666666</v>
      </c>
      <c r="F333" s="317">
        <v>86.783333333333331</v>
      </c>
      <c r="G333" s="317">
        <v>85.066666666666663</v>
      </c>
      <c r="H333" s="317">
        <v>90.966666666666669</v>
      </c>
      <c r="I333" s="317">
        <v>92.683333333333337</v>
      </c>
      <c r="J333" s="317">
        <v>93.916666666666671</v>
      </c>
      <c r="K333" s="316">
        <v>91.45</v>
      </c>
      <c r="L333" s="316">
        <v>88.5</v>
      </c>
      <c r="M333" s="316">
        <v>203.67885000000001</v>
      </c>
      <c r="N333" s="1"/>
      <c r="O333" s="1"/>
    </row>
    <row r="334" spans="1:15" ht="12.75" customHeight="1">
      <c r="A334" s="30">
        <v>324</v>
      </c>
      <c r="B334" s="326" t="s">
        <v>165</v>
      </c>
      <c r="C334" s="316">
        <v>3465.5</v>
      </c>
      <c r="D334" s="317">
        <v>3518.3333333333335</v>
      </c>
      <c r="E334" s="317">
        <v>3391.2666666666669</v>
      </c>
      <c r="F334" s="317">
        <v>3317.0333333333333</v>
      </c>
      <c r="G334" s="317">
        <v>3189.9666666666667</v>
      </c>
      <c r="H334" s="317">
        <v>3592.5666666666671</v>
      </c>
      <c r="I334" s="317">
        <v>3719.6333333333337</v>
      </c>
      <c r="J334" s="317">
        <v>3793.8666666666672</v>
      </c>
      <c r="K334" s="316">
        <v>3645.4</v>
      </c>
      <c r="L334" s="316">
        <v>3444.1</v>
      </c>
      <c r="M334" s="316">
        <v>6.0062800000000003</v>
      </c>
      <c r="N334" s="1"/>
      <c r="O334" s="1"/>
    </row>
    <row r="335" spans="1:15" ht="12.75" customHeight="1">
      <c r="A335" s="30">
        <v>325</v>
      </c>
      <c r="B335" s="326" t="s">
        <v>166</v>
      </c>
      <c r="C335" s="316">
        <v>3920.05</v>
      </c>
      <c r="D335" s="317">
        <v>3956.35</v>
      </c>
      <c r="E335" s="317">
        <v>3873.7</v>
      </c>
      <c r="F335" s="317">
        <v>3827.35</v>
      </c>
      <c r="G335" s="317">
        <v>3744.7</v>
      </c>
      <c r="H335" s="317">
        <v>4002.7</v>
      </c>
      <c r="I335" s="317">
        <v>4085.3500000000004</v>
      </c>
      <c r="J335" s="317">
        <v>4131.7</v>
      </c>
      <c r="K335" s="316">
        <v>4039</v>
      </c>
      <c r="L335" s="316">
        <v>3910</v>
      </c>
      <c r="M335" s="316">
        <v>1.7365299999999999</v>
      </c>
      <c r="N335" s="1"/>
      <c r="O335" s="1"/>
    </row>
    <row r="336" spans="1:15" ht="12.75" customHeight="1">
      <c r="A336" s="30">
        <v>326</v>
      </c>
      <c r="B336" s="326" t="s">
        <v>840</v>
      </c>
      <c r="C336" s="316">
        <v>1238.3</v>
      </c>
      <c r="D336" s="317">
        <v>1221.1000000000001</v>
      </c>
      <c r="E336" s="317">
        <v>1152.2000000000003</v>
      </c>
      <c r="F336" s="317">
        <v>1066.1000000000001</v>
      </c>
      <c r="G336" s="317">
        <v>997.20000000000027</v>
      </c>
      <c r="H336" s="317">
        <v>1307.2000000000003</v>
      </c>
      <c r="I336" s="317">
        <v>1376.1000000000004</v>
      </c>
      <c r="J336" s="317">
        <v>1462.2000000000003</v>
      </c>
      <c r="K336" s="316">
        <v>1290</v>
      </c>
      <c r="L336" s="316">
        <v>1135</v>
      </c>
      <c r="M336" s="316">
        <v>8.7538599999999995</v>
      </c>
      <c r="N336" s="1"/>
      <c r="O336" s="1"/>
    </row>
    <row r="337" spans="1:15" ht="12.75" customHeight="1">
      <c r="A337" s="30">
        <v>327</v>
      </c>
      <c r="B337" s="326" t="s">
        <v>456</v>
      </c>
      <c r="C337" s="316">
        <v>32.6</v>
      </c>
      <c r="D337" s="317">
        <v>32.9</v>
      </c>
      <c r="E337" s="317">
        <v>32.199999999999996</v>
      </c>
      <c r="F337" s="317">
        <v>31.799999999999997</v>
      </c>
      <c r="G337" s="317">
        <v>31.099999999999994</v>
      </c>
      <c r="H337" s="317">
        <v>33.299999999999997</v>
      </c>
      <c r="I337" s="317">
        <v>34</v>
      </c>
      <c r="J337" s="317">
        <v>34.4</v>
      </c>
      <c r="K337" s="316">
        <v>33.6</v>
      </c>
      <c r="L337" s="316">
        <v>32.5</v>
      </c>
      <c r="M337" s="316">
        <v>36.718510000000002</v>
      </c>
      <c r="N337" s="1"/>
      <c r="O337" s="1"/>
    </row>
    <row r="338" spans="1:15" ht="12.75" customHeight="1">
      <c r="A338" s="30">
        <v>328</v>
      </c>
      <c r="B338" s="326" t="s">
        <v>457</v>
      </c>
      <c r="C338" s="316">
        <v>62.05</v>
      </c>
      <c r="D338" s="317">
        <v>62.716666666666669</v>
      </c>
      <c r="E338" s="317">
        <v>60.733333333333334</v>
      </c>
      <c r="F338" s="317">
        <v>59.416666666666664</v>
      </c>
      <c r="G338" s="317">
        <v>57.43333333333333</v>
      </c>
      <c r="H338" s="317">
        <v>64.033333333333331</v>
      </c>
      <c r="I338" s="317">
        <v>66.01666666666668</v>
      </c>
      <c r="J338" s="317">
        <v>67.333333333333343</v>
      </c>
      <c r="K338" s="316">
        <v>64.7</v>
      </c>
      <c r="L338" s="316">
        <v>61.4</v>
      </c>
      <c r="M338" s="316">
        <v>34.141590000000001</v>
      </c>
      <c r="N338" s="1"/>
      <c r="O338" s="1"/>
    </row>
    <row r="339" spans="1:15" ht="12.75" customHeight="1">
      <c r="A339" s="30">
        <v>329</v>
      </c>
      <c r="B339" s="326" t="s">
        <v>458</v>
      </c>
      <c r="C339" s="316">
        <v>534.65</v>
      </c>
      <c r="D339" s="317">
        <v>541.86666666666667</v>
      </c>
      <c r="E339" s="317">
        <v>522.7833333333333</v>
      </c>
      <c r="F339" s="317">
        <v>510.91666666666663</v>
      </c>
      <c r="G339" s="317">
        <v>491.83333333333326</v>
      </c>
      <c r="H339" s="317">
        <v>553.73333333333335</v>
      </c>
      <c r="I339" s="317">
        <v>572.81666666666661</v>
      </c>
      <c r="J339" s="317">
        <v>584.68333333333339</v>
      </c>
      <c r="K339" s="316">
        <v>560.95000000000005</v>
      </c>
      <c r="L339" s="316">
        <v>530</v>
      </c>
      <c r="M339" s="316">
        <v>0.28441</v>
      </c>
      <c r="N339" s="1"/>
      <c r="O339" s="1"/>
    </row>
    <row r="340" spans="1:15" ht="12.75" customHeight="1">
      <c r="A340" s="30">
        <v>330</v>
      </c>
      <c r="B340" s="326" t="s">
        <v>167</v>
      </c>
      <c r="C340" s="316">
        <v>16402.95</v>
      </c>
      <c r="D340" s="317">
        <v>16423.383333333335</v>
      </c>
      <c r="E340" s="317">
        <v>16284.466666666671</v>
      </c>
      <c r="F340" s="317">
        <v>16165.983333333335</v>
      </c>
      <c r="G340" s="317">
        <v>16027.066666666671</v>
      </c>
      <c r="H340" s="317">
        <v>16541.866666666669</v>
      </c>
      <c r="I340" s="317">
        <v>16680.783333333333</v>
      </c>
      <c r="J340" s="317">
        <v>16799.26666666667</v>
      </c>
      <c r="K340" s="316">
        <v>16562.3</v>
      </c>
      <c r="L340" s="316">
        <v>16304.9</v>
      </c>
      <c r="M340" s="316">
        <v>0.55439000000000005</v>
      </c>
      <c r="N340" s="1"/>
      <c r="O340" s="1"/>
    </row>
    <row r="341" spans="1:15" ht="12.75" customHeight="1">
      <c r="A341" s="30">
        <v>331</v>
      </c>
      <c r="B341" s="326" t="s">
        <v>464</v>
      </c>
      <c r="C341" s="316">
        <v>76.650000000000006</v>
      </c>
      <c r="D341" s="317">
        <v>76.55</v>
      </c>
      <c r="E341" s="317">
        <v>74.099999999999994</v>
      </c>
      <c r="F341" s="317">
        <v>71.55</v>
      </c>
      <c r="G341" s="317">
        <v>69.099999999999994</v>
      </c>
      <c r="H341" s="317">
        <v>79.099999999999994</v>
      </c>
      <c r="I341" s="317">
        <v>81.550000000000011</v>
      </c>
      <c r="J341" s="317">
        <v>84.1</v>
      </c>
      <c r="K341" s="316">
        <v>79</v>
      </c>
      <c r="L341" s="316">
        <v>74</v>
      </c>
      <c r="M341" s="316">
        <v>25.658010000000001</v>
      </c>
      <c r="N341" s="1"/>
      <c r="O341" s="1"/>
    </row>
    <row r="342" spans="1:15" ht="12.75" customHeight="1">
      <c r="A342" s="30">
        <v>332</v>
      </c>
      <c r="B342" s="326" t="s">
        <v>463</v>
      </c>
      <c r="C342" s="316">
        <v>45.2</v>
      </c>
      <c r="D342" s="317">
        <v>45.79999999999999</v>
      </c>
      <c r="E342" s="317">
        <v>44.199999999999982</v>
      </c>
      <c r="F342" s="317">
        <v>43.199999999999989</v>
      </c>
      <c r="G342" s="317">
        <v>41.59999999999998</v>
      </c>
      <c r="H342" s="317">
        <v>46.799999999999983</v>
      </c>
      <c r="I342" s="317">
        <v>48.399999999999991</v>
      </c>
      <c r="J342" s="317">
        <v>49.399999999999984</v>
      </c>
      <c r="K342" s="316">
        <v>47.4</v>
      </c>
      <c r="L342" s="316">
        <v>44.8</v>
      </c>
      <c r="M342" s="316">
        <v>19.336179999999999</v>
      </c>
      <c r="N342" s="1"/>
      <c r="O342" s="1"/>
    </row>
    <row r="343" spans="1:15" ht="12.75" customHeight="1">
      <c r="A343" s="30">
        <v>333</v>
      </c>
      <c r="B343" s="326" t="s">
        <v>462</v>
      </c>
      <c r="C343" s="316">
        <v>676.3</v>
      </c>
      <c r="D343" s="317">
        <v>672.43333333333328</v>
      </c>
      <c r="E343" s="317">
        <v>660.86666666666656</v>
      </c>
      <c r="F343" s="317">
        <v>645.43333333333328</v>
      </c>
      <c r="G343" s="317">
        <v>633.86666666666656</v>
      </c>
      <c r="H343" s="317">
        <v>687.86666666666656</v>
      </c>
      <c r="I343" s="317">
        <v>699.43333333333339</v>
      </c>
      <c r="J343" s="317">
        <v>714.86666666666656</v>
      </c>
      <c r="K343" s="316">
        <v>684</v>
      </c>
      <c r="L343" s="316">
        <v>657</v>
      </c>
      <c r="M343" s="316">
        <v>0.94987999999999995</v>
      </c>
      <c r="N343" s="1"/>
      <c r="O343" s="1"/>
    </row>
    <row r="344" spans="1:15" ht="12.75" customHeight="1">
      <c r="A344" s="30">
        <v>334</v>
      </c>
      <c r="B344" s="326" t="s">
        <v>459</v>
      </c>
      <c r="C344" s="316">
        <v>31.15</v>
      </c>
      <c r="D344" s="317">
        <v>31.5</v>
      </c>
      <c r="E344" s="317">
        <v>30.549999999999997</v>
      </c>
      <c r="F344" s="317">
        <v>29.949999999999996</v>
      </c>
      <c r="G344" s="317">
        <v>28.999999999999993</v>
      </c>
      <c r="H344" s="317">
        <v>32.1</v>
      </c>
      <c r="I344" s="317">
        <v>33.050000000000004</v>
      </c>
      <c r="J344" s="317">
        <v>33.650000000000006</v>
      </c>
      <c r="K344" s="316">
        <v>32.450000000000003</v>
      </c>
      <c r="L344" s="316">
        <v>30.9</v>
      </c>
      <c r="M344" s="316">
        <v>74.460750000000004</v>
      </c>
      <c r="N344" s="1"/>
      <c r="O344" s="1"/>
    </row>
    <row r="345" spans="1:15" ht="12.75" customHeight="1">
      <c r="A345" s="30">
        <v>335</v>
      </c>
      <c r="B345" s="326" t="s">
        <v>534</v>
      </c>
      <c r="C345" s="316">
        <v>104</v>
      </c>
      <c r="D345" s="317">
        <v>104.18333333333334</v>
      </c>
      <c r="E345" s="317">
        <v>103.06666666666668</v>
      </c>
      <c r="F345" s="317">
        <v>102.13333333333334</v>
      </c>
      <c r="G345" s="317">
        <v>101.01666666666668</v>
      </c>
      <c r="H345" s="317">
        <v>105.11666666666667</v>
      </c>
      <c r="I345" s="317">
        <v>106.23333333333335</v>
      </c>
      <c r="J345" s="317">
        <v>107.16666666666667</v>
      </c>
      <c r="K345" s="316">
        <v>105.3</v>
      </c>
      <c r="L345" s="316">
        <v>103.25</v>
      </c>
      <c r="M345" s="316">
        <v>1.88689</v>
      </c>
      <c r="N345" s="1"/>
      <c r="O345" s="1"/>
    </row>
    <row r="346" spans="1:15" ht="12.75" customHeight="1">
      <c r="A346" s="30">
        <v>336</v>
      </c>
      <c r="B346" s="326" t="s">
        <v>465</v>
      </c>
      <c r="C346" s="316">
        <v>1889.45</v>
      </c>
      <c r="D346" s="317">
        <v>1902.4166666666667</v>
      </c>
      <c r="E346" s="317">
        <v>1857.8833333333334</v>
      </c>
      <c r="F346" s="317">
        <v>1826.3166666666666</v>
      </c>
      <c r="G346" s="317">
        <v>1781.7833333333333</v>
      </c>
      <c r="H346" s="317">
        <v>1933.9833333333336</v>
      </c>
      <c r="I346" s="317">
        <v>1978.5166666666669</v>
      </c>
      <c r="J346" s="317">
        <v>2010.0833333333337</v>
      </c>
      <c r="K346" s="316">
        <v>1946.95</v>
      </c>
      <c r="L346" s="316">
        <v>1870.85</v>
      </c>
      <c r="M346" s="316">
        <v>1.6910000000000001E-2</v>
      </c>
      <c r="N346" s="1"/>
      <c r="O346" s="1"/>
    </row>
    <row r="347" spans="1:15" ht="12.75" customHeight="1">
      <c r="A347" s="30">
        <v>337</v>
      </c>
      <c r="B347" s="326" t="s">
        <v>460</v>
      </c>
      <c r="C347" s="316">
        <v>71.75</v>
      </c>
      <c r="D347" s="317">
        <v>72.266666666666666</v>
      </c>
      <c r="E347" s="317">
        <v>70.733333333333334</v>
      </c>
      <c r="F347" s="317">
        <v>69.716666666666669</v>
      </c>
      <c r="G347" s="317">
        <v>68.183333333333337</v>
      </c>
      <c r="H347" s="317">
        <v>73.283333333333331</v>
      </c>
      <c r="I347" s="317">
        <v>74.816666666666663</v>
      </c>
      <c r="J347" s="317">
        <v>75.833333333333329</v>
      </c>
      <c r="K347" s="316">
        <v>73.8</v>
      </c>
      <c r="L347" s="316">
        <v>71.25</v>
      </c>
      <c r="M347" s="316">
        <v>72.859459999999999</v>
      </c>
      <c r="N347" s="1"/>
      <c r="O347" s="1"/>
    </row>
    <row r="348" spans="1:15" ht="12.75" customHeight="1">
      <c r="A348" s="30">
        <v>338</v>
      </c>
      <c r="B348" s="326" t="s">
        <v>168</v>
      </c>
      <c r="C348" s="316">
        <v>136.1</v>
      </c>
      <c r="D348" s="317">
        <v>137.65</v>
      </c>
      <c r="E348" s="317">
        <v>133.80000000000001</v>
      </c>
      <c r="F348" s="317">
        <v>131.5</v>
      </c>
      <c r="G348" s="317">
        <v>127.65</v>
      </c>
      <c r="H348" s="317">
        <v>139.95000000000002</v>
      </c>
      <c r="I348" s="317">
        <v>143.79999999999998</v>
      </c>
      <c r="J348" s="317">
        <v>146.10000000000002</v>
      </c>
      <c r="K348" s="316">
        <v>141.5</v>
      </c>
      <c r="L348" s="316">
        <v>135.35</v>
      </c>
      <c r="M348" s="316">
        <v>61.349939999999997</v>
      </c>
      <c r="N348" s="1"/>
      <c r="O348" s="1"/>
    </row>
    <row r="349" spans="1:15" ht="12.75" customHeight="1">
      <c r="A349" s="30">
        <v>339</v>
      </c>
      <c r="B349" s="326" t="s">
        <v>461</v>
      </c>
      <c r="C349" s="316">
        <v>228.4</v>
      </c>
      <c r="D349" s="317">
        <v>229.15</v>
      </c>
      <c r="E349" s="317">
        <v>224.75</v>
      </c>
      <c r="F349" s="317">
        <v>221.1</v>
      </c>
      <c r="G349" s="317">
        <v>216.7</v>
      </c>
      <c r="H349" s="317">
        <v>232.8</v>
      </c>
      <c r="I349" s="317">
        <v>237.20000000000005</v>
      </c>
      <c r="J349" s="317">
        <v>240.85000000000002</v>
      </c>
      <c r="K349" s="316">
        <v>233.55</v>
      </c>
      <c r="L349" s="316">
        <v>225.5</v>
      </c>
      <c r="M349" s="316">
        <v>4.9287799999999997</v>
      </c>
      <c r="N349" s="1"/>
      <c r="O349" s="1"/>
    </row>
    <row r="350" spans="1:15" ht="12.75" customHeight="1">
      <c r="A350" s="30">
        <v>340</v>
      </c>
      <c r="B350" s="326" t="s">
        <v>170</v>
      </c>
      <c r="C350" s="316">
        <v>144.15</v>
      </c>
      <c r="D350" s="317">
        <v>145.88333333333333</v>
      </c>
      <c r="E350" s="317">
        <v>141.76666666666665</v>
      </c>
      <c r="F350" s="317">
        <v>139.38333333333333</v>
      </c>
      <c r="G350" s="317">
        <v>135.26666666666665</v>
      </c>
      <c r="H350" s="317">
        <v>148.26666666666665</v>
      </c>
      <c r="I350" s="317">
        <v>152.38333333333333</v>
      </c>
      <c r="J350" s="317">
        <v>154.76666666666665</v>
      </c>
      <c r="K350" s="316">
        <v>150</v>
      </c>
      <c r="L350" s="316">
        <v>143.5</v>
      </c>
      <c r="M350" s="316">
        <v>229.13409999999999</v>
      </c>
      <c r="N350" s="1"/>
      <c r="O350" s="1"/>
    </row>
    <row r="351" spans="1:15" ht="12.75" customHeight="1">
      <c r="A351" s="30">
        <v>341</v>
      </c>
      <c r="B351" s="326" t="s">
        <v>269</v>
      </c>
      <c r="C351" s="316">
        <v>821.95</v>
      </c>
      <c r="D351" s="317">
        <v>832.66666666666663</v>
      </c>
      <c r="E351" s="317">
        <v>799.38333333333321</v>
      </c>
      <c r="F351" s="317">
        <v>776.81666666666661</v>
      </c>
      <c r="G351" s="317">
        <v>743.53333333333319</v>
      </c>
      <c r="H351" s="317">
        <v>855.23333333333323</v>
      </c>
      <c r="I351" s="317">
        <v>888.51666666666677</v>
      </c>
      <c r="J351" s="317">
        <v>911.08333333333326</v>
      </c>
      <c r="K351" s="316">
        <v>865.95</v>
      </c>
      <c r="L351" s="316">
        <v>810.1</v>
      </c>
      <c r="M351" s="316">
        <v>9.8851099999999992</v>
      </c>
      <c r="N351" s="1"/>
      <c r="O351" s="1"/>
    </row>
    <row r="352" spans="1:15" ht="12.75" customHeight="1">
      <c r="A352" s="30">
        <v>342</v>
      </c>
      <c r="B352" s="326" t="s">
        <v>466</v>
      </c>
      <c r="C352" s="316">
        <v>3230.7</v>
      </c>
      <c r="D352" s="317">
        <v>3281.9</v>
      </c>
      <c r="E352" s="317">
        <v>3168.8</v>
      </c>
      <c r="F352" s="317">
        <v>3106.9</v>
      </c>
      <c r="G352" s="317">
        <v>2993.8</v>
      </c>
      <c r="H352" s="317">
        <v>3343.8</v>
      </c>
      <c r="I352" s="317">
        <v>3456.8999999999996</v>
      </c>
      <c r="J352" s="317">
        <v>3518.8</v>
      </c>
      <c r="K352" s="316">
        <v>3395</v>
      </c>
      <c r="L352" s="316">
        <v>3220</v>
      </c>
      <c r="M352" s="316">
        <v>2.5929000000000002</v>
      </c>
      <c r="N352" s="1"/>
      <c r="O352" s="1"/>
    </row>
    <row r="353" spans="1:15" ht="12.75" customHeight="1">
      <c r="A353" s="30">
        <v>343</v>
      </c>
      <c r="B353" s="326" t="s">
        <v>270</v>
      </c>
      <c r="C353" s="316">
        <v>220.45</v>
      </c>
      <c r="D353" s="317">
        <v>221.93333333333331</v>
      </c>
      <c r="E353" s="317">
        <v>217.36666666666662</v>
      </c>
      <c r="F353" s="317">
        <v>214.2833333333333</v>
      </c>
      <c r="G353" s="317">
        <v>209.71666666666661</v>
      </c>
      <c r="H353" s="317">
        <v>225.01666666666662</v>
      </c>
      <c r="I353" s="317">
        <v>229.58333333333329</v>
      </c>
      <c r="J353" s="317">
        <v>232.66666666666663</v>
      </c>
      <c r="K353" s="316">
        <v>226.5</v>
      </c>
      <c r="L353" s="316">
        <v>218.85</v>
      </c>
      <c r="M353" s="316">
        <v>10.048</v>
      </c>
      <c r="N353" s="1"/>
      <c r="O353" s="1"/>
    </row>
    <row r="354" spans="1:15" ht="12.75" customHeight="1">
      <c r="A354" s="30">
        <v>344</v>
      </c>
      <c r="B354" s="326" t="s">
        <v>171</v>
      </c>
      <c r="C354" s="316">
        <v>153.55000000000001</v>
      </c>
      <c r="D354" s="317">
        <v>155.6</v>
      </c>
      <c r="E354" s="317">
        <v>150.89999999999998</v>
      </c>
      <c r="F354" s="317">
        <v>148.24999999999997</v>
      </c>
      <c r="G354" s="317">
        <v>143.54999999999995</v>
      </c>
      <c r="H354" s="317">
        <v>158.25</v>
      </c>
      <c r="I354" s="317">
        <v>162.94999999999999</v>
      </c>
      <c r="J354" s="317">
        <v>165.60000000000002</v>
      </c>
      <c r="K354" s="316">
        <v>160.30000000000001</v>
      </c>
      <c r="L354" s="316">
        <v>152.94999999999999</v>
      </c>
      <c r="M354" s="316">
        <v>129.34345999999999</v>
      </c>
      <c r="N354" s="1"/>
      <c r="O354" s="1"/>
    </row>
    <row r="355" spans="1:15" ht="12.75" customHeight="1">
      <c r="A355" s="30">
        <v>345</v>
      </c>
      <c r="B355" s="326" t="s">
        <v>467</v>
      </c>
      <c r="C355" s="316">
        <v>299.95</v>
      </c>
      <c r="D355" s="317">
        <v>301.55</v>
      </c>
      <c r="E355" s="317">
        <v>294.5</v>
      </c>
      <c r="F355" s="317">
        <v>289.05</v>
      </c>
      <c r="G355" s="317">
        <v>282</v>
      </c>
      <c r="H355" s="317">
        <v>307</v>
      </c>
      <c r="I355" s="317">
        <v>314.05000000000007</v>
      </c>
      <c r="J355" s="317">
        <v>319.5</v>
      </c>
      <c r="K355" s="316">
        <v>308.60000000000002</v>
      </c>
      <c r="L355" s="316">
        <v>296.10000000000002</v>
      </c>
      <c r="M355" s="316">
        <v>5.7692399999999999</v>
      </c>
      <c r="N355" s="1"/>
      <c r="O355" s="1"/>
    </row>
    <row r="356" spans="1:15" ht="12.75" customHeight="1">
      <c r="A356" s="30">
        <v>346</v>
      </c>
      <c r="B356" s="326" t="s">
        <v>172</v>
      </c>
      <c r="C356" s="316">
        <v>41787.599999999999</v>
      </c>
      <c r="D356" s="317">
        <v>42055.366666666669</v>
      </c>
      <c r="E356" s="317">
        <v>41120.833333333336</v>
      </c>
      <c r="F356" s="317">
        <v>40454.066666666666</v>
      </c>
      <c r="G356" s="317">
        <v>39519.533333333333</v>
      </c>
      <c r="H356" s="317">
        <v>42722.133333333339</v>
      </c>
      <c r="I356" s="317">
        <v>43656.666666666664</v>
      </c>
      <c r="J356" s="317">
        <v>44323.433333333342</v>
      </c>
      <c r="K356" s="316">
        <v>42989.9</v>
      </c>
      <c r="L356" s="316">
        <v>41388.6</v>
      </c>
      <c r="M356" s="316">
        <v>0.25039</v>
      </c>
      <c r="N356" s="1"/>
      <c r="O356" s="1"/>
    </row>
    <row r="357" spans="1:15" ht="12.75" customHeight="1">
      <c r="A357" s="30">
        <v>347</v>
      </c>
      <c r="B357" s="326" t="s">
        <v>857</v>
      </c>
      <c r="C357" s="316">
        <v>104.2</v>
      </c>
      <c r="D357" s="317">
        <v>104.48333333333335</v>
      </c>
      <c r="E357" s="317">
        <v>101.3666666666667</v>
      </c>
      <c r="F357" s="317">
        <v>98.53333333333336</v>
      </c>
      <c r="G357" s="317">
        <v>95.416666666666714</v>
      </c>
      <c r="H357" s="317">
        <v>107.31666666666669</v>
      </c>
      <c r="I357" s="317">
        <v>110.43333333333334</v>
      </c>
      <c r="J357" s="317">
        <v>113.26666666666668</v>
      </c>
      <c r="K357" s="316">
        <v>107.6</v>
      </c>
      <c r="L357" s="316">
        <v>101.65</v>
      </c>
      <c r="M357" s="316">
        <v>18.5167</v>
      </c>
      <c r="N357" s="1"/>
      <c r="O357" s="1"/>
    </row>
    <row r="358" spans="1:15" ht="12.75" customHeight="1">
      <c r="A358" s="30">
        <v>348</v>
      </c>
      <c r="B358" s="326" t="s">
        <v>173</v>
      </c>
      <c r="C358" s="316">
        <v>1811.4</v>
      </c>
      <c r="D358" s="317">
        <v>1829.6666666666667</v>
      </c>
      <c r="E358" s="317">
        <v>1786.7833333333335</v>
      </c>
      <c r="F358" s="317">
        <v>1762.1666666666667</v>
      </c>
      <c r="G358" s="317">
        <v>1719.2833333333335</v>
      </c>
      <c r="H358" s="317">
        <v>1854.2833333333335</v>
      </c>
      <c r="I358" s="317">
        <v>1897.1666666666667</v>
      </c>
      <c r="J358" s="317">
        <v>1921.7833333333335</v>
      </c>
      <c r="K358" s="316">
        <v>1872.55</v>
      </c>
      <c r="L358" s="316">
        <v>1805.05</v>
      </c>
      <c r="M358" s="316">
        <v>5.3854100000000003</v>
      </c>
      <c r="N358" s="1"/>
      <c r="O358" s="1"/>
    </row>
    <row r="359" spans="1:15" ht="12.75" customHeight="1">
      <c r="A359" s="30">
        <v>349</v>
      </c>
      <c r="B359" s="326" t="s">
        <v>471</v>
      </c>
      <c r="C359" s="316">
        <v>3594.25</v>
      </c>
      <c r="D359" s="317">
        <v>3668.8333333333335</v>
      </c>
      <c r="E359" s="317">
        <v>3492.666666666667</v>
      </c>
      <c r="F359" s="317">
        <v>3391.0833333333335</v>
      </c>
      <c r="G359" s="317">
        <v>3214.916666666667</v>
      </c>
      <c r="H359" s="317">
        <v>3770.416666666667</v>
      </c>
      <c r="I359" s="317">
        <v>3946.5833333333339</v>
      </c>
      <c r="J359" s="317">
        <v>4048.166666666667</v>
      </c>
      <c r="K359" s="316">
        <v>3845</v>
      </c>
      <c r="L359" s="316">
        <v>3567.25</v>
      </c>
      <c r="M359" s="316">
        <v>3.2178399999999998</v>
      </c>
      <c r="N359" s="1"/>
      <c r="O359" s="1"/>
    </row>
    <row r="360" spans="1:15" ht="12.75" customHeight="1">
      <c r="A360" s="30">
        <v>350</v>
      </c>
      <c r="B360" s="326" t="s">
        <v>174</v>
      </c>
      <c r="C360" s="316">
        <v>205.7</v>
      </c>
      <c r="D360" s="317">
        <v>207.06666666666669</v>
      </c>
      <c r="E360" s="317">
        <v>201.93333333333339</v>
      </c>
      <c r="F360" s="317">
        <v>198.16666666666671</v>
      </c>
      <c r="G360" s="317">
        <v>193.03333333333342</v>
      </c>
      <c r="H360" s="317">
        <v>210.83333333333337</v>
      </c>
      <c r="I360" s="317">
        <v>215.96666666666664</v>
      </c>
      <c r="J360" s="317">
        <v>219.73333333333335</v>
      </c>
      <c r="K360" s="316">
        <v>212.2</v>
      </c>
      <c r="L360" s="316">
        <v>203.3</v>
      </c>
      <c r="M360" s="316">
        <v>27.491520000000001</v>
      </c>
      <c r="N360" s="1"/>
      <c r="O360" s="1"/>
    </row>
    <row r="361" spans="1:15" ht="12.75" customHeight="1">
      <c r="A361" s="30">
        <v>351</v>
      </c>
      <c r="B361" s="326" t="s">
        <v>175</v>
      </c>
      <c r="C361" s="316">
        <v>105.3</v>
      </c>
      <c r="D361" s="317">
        <v>106.2</v>
      </c>
      <c r="E361" s="317">
        <v>104.10000000000001</v>
      </c>
      <c r="F361" s="317">
        <v>102.9</v>
      </c>
      <c r="G361" s="317">
        <v>100.80000000000001</v>
      </c>
      <c r="H361" s="317">
        <v>107.4</v>
      </c>
      <c r="I361" s="317">
        <v>109.5</v>
      </c>
      <c r="J361" s="317">
        <v>110.7</v>
      </c>
      <c r="K361" s="316">
        <v>108.3</v>
      </c>
      <c r="L361" s="316">
        <v>105</v>
      </c>
      <c r="M361" s="316">
        <v>38.943959999999997</v>
      </c>
      <c r="N361" s="1"/>
      <c r="O361" s="1"/>
    </row>
    <row r="362" spans="1:15" ht="12.75" customHeight="1">
      <c r="A362" s="30">
        <v>352</v>
      </c>
      <c r="B362" s="326" t="s">
        <v>176</v>
      </c>
      <c r="C362" s="316">
        <v>4251.95</v>
      </c>
      <c r="D362" s="317">
        <v>4243.9833333333336</v>
      </c>
      <c r="E362" s="317">
        <v>4207.9666666666672</v>
      </c>
      <c r="F362" s="317">
        <v>4163.9833333333336</v>
      </c>
      <c r="G362" s="317">
        <v>4127.9666666666672</v>
      </c>
      <c r="H362" s="317">
        <v>4287.9666666666672</v>
      </c>
      <c r="I362" s="317">
        <v>4323.9833333333336</v>
      </c>
      <c r="J362" s="317">
        <v>4367.9666666666672</v>
      </c>
      <c r="K362" s="316">
        <v>4280</v>
      </c>
      <c r="L362" s="316">
        <v>4200</v>
      </c>
      <c r="M362" s="316">
        <v>0.19109999999999999</v>
      </c>
      <c r="N362" s="1"/>
      <c r="O362" s="1"/>
    </row>
    <row r="363" spans="1:15" ht="12.75" customHeight="1">
      <c r="A363" s="30">
        <v>353</v>
      </c>
      <c r="B363" s="326" t="s">
        <v>273</v>
      </c>
      <c r="C363" s="316">
        <v>13351.4</v>
      </c>
      <c r="D363" s="317">
        <v>13414.383333333333</v>
      </c>
      <c r="E363" s="317">
        <v>13244.866666666667</v>
      </c>
      <c r="F363" s="317">
        <v>13138.333333333334</v>
      </c>
      <c r="G363" s="317">
        <v>12968.816666666668</v>
      </c>
      <c r="H363" s="317">
        <v>13520.916666666666</v>
      </c>
      <c r="I363" s="317">
        <v>13690.433333333332</v>
      </c>
      <c r="J363" s="317">
        <v>13796.966666666665</v>
      </c>
      <c r="K363" s="316">
        <v>13583.9</v>
      </c>
      <c r="L363" s="316">
        <v>13307.85</v>
      </c>
      <c r="M363" s="316">
        <v>3.092E-2</v>
      </c>
      <c r="N363" s="1"/>
      <c r="O363" s="1"/>
    </row>
    <row r="364" spans="1:15" ht="12.75" customHeight="1">
      <c r="A364" s="30">
        <v>354</v>
      </c>
      <c r="B364" s="326" t="s">
        <v>478</v>
      </c>
      <c r="C364" s="316">
        <v>4407.5</v>
      </c>
      <c r="D364" s="317">
        <v>4382.5166666666664</v>
      </c>
      <c r="E364" s="317">
        <v>4305.0333333333328</v>
      </c>
      <c r="F364" s="317">
        <v>4202.5666666666666</v>
      </c>
      <c r="G364" s="317">
        <v>4125.083333333333</v>
      </c>
      <c r="H364" s="317">
        <v>4484.9833333333327</v>
      </c>
      <c r="I364" s="317">
        <v>4562.4666666666662</v>
      </c>
      <c r="J364" s="317">
        <v>4664.9333333333325</v>
      </c>
      <c r="K364" s="316">
        <v>4460</v>
      </c>
      <c r="L364" s="316">
        <v>4280.05</v>
      </c>
      <c r="M364" s="316">
        <v>6.7760000000000001E-2</v>
      </c>
      <c r="N364" s="1"/>
      <c r="O364" s="1"/>
    </row>
    <row r="365" spans="1:15" ht="12.75" customHeight="1">
      <c r="A365" s="30">
        <v>355</v>
      </c>
      <c r="B365" s="326" t="s">
        <v>473</v>
      </c>
      <c r="C365" s="316">
        <v>1019.95</v>
      </c>
      <c r="D365" s="317">
        <v>1034.0000000000002</v>
      </c>
      <c r="E365" s="317">
        <v>993.10000000000036</v>
      </c>
      <c r="F365" s="317">
        <v>966.25000000000011</v>
      </c>
      <c r="G365" s="317">
        <v>925.35000000000025</v>
      </c>
      <c r="H365" s="317">
        <v>1060.8500000000004</v>
      </c>
      <c r="I365" s="317">
        <v>1101.7500000000005</v>
      </c>
      <c r="J365" s="317">
        <v>1128.6000000000006</v>
      </c>
      <c r="K365" s="316">
        <v>1074.9000000000001</v>
      </c>
      <c r="L365" s="316">
        <v>1007.15</v>
      </c>
      <c r="M365" s="316">
        <v>3.6141299999999998</v>
      </c>
      <c r="N365" s="1"/>
      <c r="O365" s="1"/>
    </row>
    <row r="366" spans="1:15" ht="12.75" customHeight="1">
      <c r="A366" s="30">
        <v>356</v>
      </c>
      <c r="B366" s="326" t="s">
        <v>177</v>
      </c>
      <c r="C366" s="316">
        <v>2121.75</v>
      </c>
      <c r="D366" s="317">
        <v>2134.9166666666665</v>
      </c>
      <c r="E366" s="317">
        <v>2098.833333333333</v>
      </c>
      <c r="F366" s="317">
        <v>2075.9166666666665</v>
      </c>
      <c r="G366" s="317">
        <v>2039.833333333333</v>
      </c>
      <c r="H366" s="317">
        <v>2157.833333333333</v>
      </c>
      <c r="I366" s="317">
        <v>2193.9166666666661</v>
      </c>
      <c r="J366" s="317">
        <v>2216.833333333333</v>
      </c>
      <c r="K366" s="316">
        <v>2171</v>
      </c>
      <c r="L366" s="316">
        <v>2112</v>
      </c>
      <c r="M366" s="316">
        <v>3.29176</v>
      </c>
      <c r="N366" s="1"/>
      <c r="O366" s="1"/>
    </row>
    <row r="367" spans="1:15" ht="12.75" customHeight="1">
      <c r="A367" s="30">
        <v>357</v>
      </c>
      <c r="B367" s="326" t="s">
        <v>178</v>
      </c>
      <c r="C367" s="316">
        <v>2382</v>
      </c>
      <c r="D367" s="317">
        <v>2408</v>
      </c>
      <c r="E367" s="317">
        <v>2342.0500000000002</v>
      </c>
      <c r="F367" s="317">
        <v>2302.1000000000004</v>
      </c>
      <c r="G367" s="317">
        <v>2236.1500000000005</v>
      </c>
      <c r="H367" s="317">
        <v>2447.9499999999998</v>
      </c>
      <c r="I367" s="317">
        <v>2513.8999999999996</v>
      </c>
      <c r="J367" s="317">
        <v>2553.8499999999995</v>
      </c>
      <c r="K367" s="316">
        <v>2473.9499999999998</v>
      </c>
      <c r="L367" s="316">
        <v>2368.0500000000002</v>
      </c>
      <c r="M367" s="316">
        <v>1.9866900000000001</v>
      </c>
      <c r="N367" s="1"/>
      <c r="O367" s="1"/>
    </row>
    <row r="368" spans="1:15" ht="12.75" customHeight="1">
      <c r="A368" s="30">
        <v>358</v>
      </c>
      <c r="B368" s="326" t="s">
        <v>179</v>
      </c>
      <c r="C368" s="316">
        <v>29.3</v>
      </c>
      <c r="D368" s="317">
        <v>29.416666666666668</v>
      </c>
      <c r="E368" s="317">
        <v>28.833333333333336</v>
      </c>
      <c r="F368" s="317">
        <v>28.366666666666667</v>
      </c>
      <c r="G368" s="317">
        <v>27.783333333333335</v>
      </c>
      <c r="H368" s="317">
        <v>29.883333333333336</v>
      </c>
      <c r="I368" s="317">
        <v>30.466666666666672</v>
      </c>
      <c r="J368" s="317">
        <v>30.933333333333337</v>
      </c>
      <c r="K368" s="316">
        <v>30</v>
      </c>
      <c r="L368" s="316">
        <v>28.95</v>
      </c>
      <c r="M368" s="316">
        <v>632.58378000000005</v>
      </c>
      <c r="N368" s="1"/>
      <c r="O368" s="1"/>
    </row>
    <row r="369" spans="1:15" ht="12.75" customHeight="1">
      <c r="A369" s="30">
        <v>359</v>
      </c>
      <c r="B369" s="326" t="s">
        <v>469</v>
      </c>
      <c r="C369" s="316">
        <v>317.64999999999998</v>
      </c>
      <c r="D369" s="317">
        <v>321.38333333333333</v>
      </c>
      <c r="E369" s="317">
        <v>310.76666666666665</v>
      </c>
      <c r="F369" s="317">
        <v>303.88333333333333</v>
      </c>
      <c r="G369" s="317">
        <v>293.26666666666665</v>
      </c>
      <c r="H369" s="317">
        <v>328.26666666666665</v>
      </c>
      <c r="I369" s="317">
        <v>338.88333333333333</v>
      </c>
      <c r="J369" s="317">
        <v>345.76666666666665</v>
      </c>
      <c r="K369" s="316">
        <v>332</v>
      </c>
      <c r="L369" s="316">
        <v>314.5</v>
      </c>
      <c r="M369" s="316">
        <v>1.85406</v>
      </c>
      <c r="N369" s="1"/>
      <c r="O369" s="1"/>
    </row>
    <row r="370" spans="1:15" ht="12.75" customHeight="1">
      <c r="A370" s="30">
        <v>360</v>
      </c>
      <c r="B370" s="326" t="s">
        <v>470</v>
      </c>
      <c r="C370" s="316">
        <v>238.35</v>
      </c>
      <c r="D370" s="317">
        <v>237.80000000000004</v>
      </c>
      <c r="E370" s="317">
        <v>233.85000000000008</v>
      </c>
      <c r="F370" s="317">
        <v>229.35000000000005</v>
      </c>
      <c r="G370" s="317">
        <v>225.40000000000009</v>
      </c>
      <c r="H370" s="317">
        <v>242.30000000000007</v>
      </c>
      <c r="I370" s="317">
        <v>246.25000000000006</v>
      </c>
      <c r="J370" s="317">
        <v>250.75000000000006</v>
      </c>
      <c r="K370" s="316">
        <v>241.75</v>
      </c>
      <c r="L370" s="316">
        <v>233.3</v>
      </c>
      <c r="M370" s="316">
        <v>1.6688799999999999</v>
      </c>
      <c r="N370" s="1"/>
      <c r="O370" s="1"/>
    </row>
    <row r="371" spans="1:15" ht="12.75" customHeight="1">
      <c r="A371" s="30">
        <v>361</v>
      </c>
      <c r="B371" s="326" t="s">
        <v>271</v>
      </c>
      <c r="C371" s="316">
        <v>2540.6999999999998</v>
      </c>
      <c r="D371" s="317">
        <v>2517.6666666666665</v>
      </c>
      <c r="E371" s="317">
        <v>2469.083333333333</v>
      </c>
      <c r="F371" s="317">
        <v>2397.4666666666667</v>
      </c>
      <c r="G371" s="317">
        <v>2348.8833333333332</v>
      </c>
      <c r="H371" s="317">
        <v>2589.2833333333328</v>
      </c>
      <c r="I371" s="317">
        <v>2637.8666666666659</v>
      </c>
      <c r="J371" s="317">
        <v>2709.4833333333327</v>
      </c>
      <c r="K371" s="316">
        <v>2566.25</v>
      </c>
      <c r="L371" s="316">
        <v>2446.0500000000002</v>
      </c>
      <c r="M371" s="316">
        <v>5.8635900000000003</v>
      </c>
      <c r="N371" s="1"/>
      <c r="O371" s="1"/>
    </row>
    <row r="372" spans="1:15" ht="12.75" customHeight="1">
      <c r="A372" s="30">
        <v>362</v>
      </c>
      <c r="B372" s="326" t="s">
        <v>474</v>
      </c>
      <c r="C372" s="316">
        <v>783.55</v>
      </c>
      <c r="D372" s="317">
        <v>771.5</v>
      </c>
      <c r="E372" s="317">
        <v>757</v>
      </c>
      <c r="F372" s="317">
        <v>730.45</v>
      </c>
      <c r="G372" s="317">
        <v>715.95</v>
      </c>
      <c r="H372" s="317">
        <v>798.05</v>
      </c>
      <c r="I372" s="317">
        <v>812.55</v>
      </c>
      <c r="J372" s="317">
        <v>839.09999999999991</v>
      </c>
      <c r="K372" s="316">
        <v>786</v>
      </c>
      <c r="L372" s="316">
        <v>744.95</v>
      </c>
      <c r="M372" s="316">
        <v>0.36609000000000003</v>
      </c>
      <c r="N372" s="1"/>
      <c r="O372" s="1"/>
    </row>
    <row r="373" spans="1:15" ht="12.75" customHeight="1">
      <c r="A373" s="30">
        <v>363</v>
      </c>
      <c r="B373" s="326" t="s">
        <v>475</v>
      </c>
      <c r="C373" s="316">
        <v>2328.6999999999998</v>
      </c>
      <c r="D373" s="317">
        <v>2336.9</v>
      </c>
      <c r="E373" s="317">
        <v>2276.8000000000002</v>
      </c>
      <c r="F373" s="317">
        <v>2224.9</v>
      </c>
      <c r="G373" s="317">
        <v>2164.8000000000002</v>
      </c>
      <c r="H373" s="317">
        <v>2388.8000000000002</v>
      </c>
      <c r="I373" s="317">
        <v>2448.8999999999996</v>
      </c>
      <c r="J373" s="317">
        <v>2500.8000000000002</v>
      </c>
      <c r="K373" s="316">
        <v>2397</v>
      </c>
      <c r="L373" s="316">
        <v>2285</v>
      </c>
      <c r="M373" s="316">
        <v>3.5254099999999999</v>
      </c>
      <c r="N373" s="1"/>
      <c r="O373" s="1"/>
    </row>
    <row r="374" spans="1:15" ht="12.75" customHeight="1">
      <c r="A374" s="30">
        <v>364</v>
      </c>
      <c r="B374" s="326" t="s">
        <v>841</v>
      </c>
      <c r="C374" s="316">
        <v>248.05</v>
      </c>
      <c r="D374" s="317">
        <v>244.95000000000002</v>
      </c>
      <c r="E374" s="317">
        <v>230.10000000000002</v>
      </c>
      <c r="F374" s="317">
        <v>212.15</v>
      </c>
      <c r="G374" s="317">
        <v>197.3</v>
      </c>
      <c r="H374" s="317">
        <v>262.90000000000003</v>
      </c>
      <c r="I374" s="317">
        <v>277.75</v>
      </c>
      <c r="J374" s="317">
        <v>295.70000000000005</v>
      </c>
      <c r="K374" s="316">
        <v>259.8</v>
      </c>
      <c r="L374" s="316">
        <v>227</v>
      </c>
      <c r="M374" s="316">
        <v>205.30928</v>
      </c>
      <c r="N374" s="1"/>
      <c r="O374" s="1"/>
    </row>
    <row r="375" spans="1:15" ht="12.75" customHeight="1">
      <c r="A375" s="30">
        <v>365</v>
      </c>
      <c r="B375" s="326" t="s">
        <v>180</v>
      </c>
      <c r="C375" s="316">
        <v>236.3</v>
      </c>
      <c r="D375" s="317">
        <v>236.41666666666666</v>
      </c>
      <c r="E375" s="317">
        <v>232.98333333333332</v>
      </c>
      <c r="F375" s="317">
        <v>229.66666666666666</v>
      </c>
      <c r="G375" s="317">
        <v>226.23333333333332</v>
      </c>
      <c r="H375" s="317">
        <v>239.73333333333332</v>
      </c>
      <c r="I375" s="317">
        <v>243.16666666666666</v>
      </c>
      <c r="J375" s="317">
        <v>246.48333333333332</v>
      </c>
      <c r="K375" s="316">
        <v>239.85</v>
      </c>
      <c r="L375" s="316">
        <v>233.1</v>
      </c>
      <c r="M375" s="316">
        <v>113.05915</v>
      </c>
      <c r="N375" s="1"/>
      <c r="O375" s="1"/>
    </row>
    <row r="376" spans="1:15" ht="12.75" customHeight="1">
      <c r="A376" s="30">
        <v>366</v>
      </c>
      <c r="B376" s="326" t="s">
        <v>290</v>
      </c>
      <c r="C376" s="316">
        <v>3030.6</v>
      </c>
      <c r="D376" s="317">
        <v>2999.4833333333336</v>
      </c>
      <c r="E376" s="317">
        <v>2921.1166666666672</v>
      </c>
      <c r="F376" s="317">
        <v>2811.6333333333337</v>
      </c>
      <c r="G376" s="317">
        <v>2733.2666666666673</v>
      </c>
      <c r="H376" s="317">
        <v>3108.9666666666672</v>
      </c>
      <c r="I376" s="317">
        <v>3187.3333333333339</v>
      </c>
      <c r="J376" s="317">
        <v>3296.8166666666671</v>
      </c>
      <c r="K376" s="316">
        <v>3077.85</v>
      </c>
      <c r="L376" s="316">
        <v>2890</v>
      </c>
      <c r="M376" s="316">
        <v>0.77969999999999995</v>
      </c>
      <c r="N376" s="1"/>
      <c r="O376" s="1"/>
    </row>
    <row r="377" spans="1:15" ht="12.75" customHeight="1">
      <c r="A377" s="30">
        <v>367</v>
      </c>
      <c r="B377" s="326" t="s">
        <v>842</v>
      </c>
      <c r="C377" s="316">
        <v>332.95</v>
      </c>
      <c r="D377" s="317">
        <v>334.55</v>
      </c>
      <c r="E377" s="317">
        <v>329.40000000000003</v>
      </c>
      <c r="F377" s="317">
        <v>325.85000000000002</v>
      </c>
      <c r="G377" s="317">
        <v>320.70000000000005</v>
      </c>
      <c r="H377" s="317">
        <v>338.1</v>
      </c>
      <c r="I377" s="317">
        <v>343.25</v>
      </c>
      <c r="J377" s="317">
        <v>346.8</v>
      </c>
      <c r="K377" s="316">
        <v>339.7</v>
      </c>
      <c r="L377" s="316">
        <v>331</v>
      </c>
      <c r="M377" s="316">
        <v>7.6601999999999997</v>
      </c>
      <c r="N377" s="1"/>
      <c r="O377" s="1"/>
    </row>
    <row r="378" spans="1:15" ht="12.75" customHeight="1">
      <c r="A378" s="30">
        <v>368</v>
      </c>
      <c r="B378" s="326" t="s">
        <v>272</v>
      </c>
      <c r="C378" s="316">
        <v>440.55</v>
      </c>
      <c r="D378" s="317">
        <v>439.81666666666661</v>
      </c>
      <c r="E378" s="317">
        <v>431.13333333333321</v>
      </c>
      <c r="F378" s="317">
        <v>421.71666666666658</v>
      </c>
      <c r="G378" s="317">
        <v>413.03333333333319</v>
      </c>
      <c r="H378" s="317">
        <v>449.23333333333323</v>
      </c>
      <c r="I378" s="317">
        <v>457.91666666666663</v>
      </c>
      <c r="J378" s="317">
        <v>467.33333333333326</v>
      </c>
      <c r="K378" s="316">
        <v>448.5</v>
      </c>
      <c r="L378" s="316">
        <v>430.4</v>
      </c>
      <c r="M378" s="316">
        <v>8.3828499999999995</v>
      </c>
      <c r="N378" s="1"/>
      <c r="O378" s="1"/>
    </row>
    <row r="379" spans="1:15" ht="12.75" customHeight="1">
      <c r="A379" s="30">
        <v>369</v>
      </c>
      <c r="B379" s="326" t="s">
        <v>476</v>
      </c>
      <c r="C379" s="316">
        <v>630.15</v>
      </c>
      <c r="D379" s="317">
        <v>636.45000000000005</v>
      </c>
      <c r="E379" s="317">
        <v>618.90000000000009</v>
      </c>
      <c r="F379" s="317">
        <v>607.65000000000009</v>
      </c>
      <c r="G379" s="317">
        <v>590.10000000000014</v>
      </c>
      <c r="H379" s="317">
        <v>647.70000000000005</v>
      </c>
      <c r="I379" s="317">
        <v>665.25</v>
      </c>
      <c r="J379" s="317">
        <v>676.5</v>
      </c>
      <c r="K379" s="316">
        <v>654</v>
      </c>
      <c r="L379" s="316">
        <v>625.20000000000005</v>
      </c>
      <c r="M379" s="316">
        <v>1.7789699999999999</v>
      </c>
      <c r="N379" s="1"/>
      <c r="O379" s="1"/>
    </row>
    <row r="380" spans="1:15" ht="12.75" customHeight="1">
      <c r="A380" s="30">
        <v>370</v>
      </c>
      <c r="B380" s="326" t="s">
        <v>477</v>
      </c>
      <c r="C380" s="316">
        <v>114.55</v>
      </c>
      <c r="D380" s="317">
        <v>113.2</v>
      </c>
      <c r="E380" s="317">
        <v>109.4</v>
      </c>
      <c r="F380" s="317">
        <v>104.25</v>
      </c>
      <c r="G380" s="317">
        <v>100.45</v>
      </c>
      <c r="H380" s="317">
        <v>118.35000000000001</v>
      </c>
      <c r="I380" s="317">
        <v>122.14999999999999</v>
      </c>
      <c r="J380" s="317">
        <v>127.30000000000001</v>
      </c>
      <c r="K380" s="316">
        <v>117</v>
      </c>
      <c r="L380" s="316">
        <v>108.05</v>
      </c>
      <c r="M380" s="316">
        <v>4.4218400000000004</v>
      </c>
      <c r="N380" s="1"/>
      <c r="O380" s="1"/>
    </row>
    <row r="381" spans="1:15" ht="12.75" customHeight="1">
      <c r="A381" s="30">
        <v>371</v>
      </c>
      <c r="B381" s="326" t="s">
        <v>182</v>
      </c>
      <c r="C381" s="316">
        <v>1746.45</v>
      </c>
      <c r="D381" s="317">
        <v>1766.05</v>
      </c>
      <c r="E381" s="317">
        <v>1723.1</v>
      </c>
      <c r="F381" s="317">
        <v>1699.75</v>
      </c>
      <c r="G381" s="317">
        <v>1656.8</v>
      </c>
      <c r="H381" s="317">
        <v>1789.3999999999999</v>
      </c>
      <c r="I381" s="317">
        <v>1832.3500000000001</v>
      </c>
      <c r="J381" s="317">
        <v>1855.6999999999998</v>
      </c>
      <c r="K381" s="316">
        <v>1809</v>
      </c>
      <c r="L381" s="316">
        <v>1742.7</v>
      </c>
      <c r="M381" s="316">
        <v>7.5971200000000003</v>
      </c>
      <c r="N381" s="1"/>
      <c r="O381" s="1"/>
    </row>
    <row r="382" spans="1:15" ht="12.75" customHeight="1">
      <c r="A382" s="30">
        <v>372</v>
      </c>
      <c r="B382" s="326" t="s">
        <v>479</v>
      </c>
      <c r="C382" s="316">
        <v>610.35</v>
      </c>
      <c r="D382" s="317">
        <v>606.11666666666667</v>
      </c>
      <c r="E382" s="317">
        <v>594.23333333333335</v>
      </c>
      <c r="F382" s="317">
        <v>578.11666666666667</v>
      </c>
      <c r="G382" s="317">
        <v>566.23333333333335</v>
      </c>
      <c r="H382" s="317">
        <v>622.23333333333335</v>
      </c>
      <c r="I382" s="317">
        <v>634.11666666666679</v>
      </c>
      <c r="J382" s="317">
        <v>650.23333333333335</v>
      </c>
      <c r="K382" s="316">
        <v>618</v>
      </c>
      <c r="L382" s="316">
        <v>590</v>
      </c>
      <c r="M382" s="316">
        <v>0.86073999999999995</v>
      </c>
      <c r="N382" s="1"/>
      <c r="O382" s="1"/>
    </row>
    <row r="383" spans="1:15" ht="12.75" customHeight="1">
      <c r="A383" s="30">
        <v>373</v>
      </c>
      <c r="B383" s="326" t="s">
        <v>481</v>
      </c>
      <c r="C383" s="316">
        <v>760.6</v>
      </c>
      <c r="D383" s="317">
        <v>765.58333333333337</v>
      </c>
      <c r="E383" s="317">
        <v>740.26666666666677</v>
      </c>
      <c r="F383" s="317">
        <v>719.93333333333339</v>
      </c>
      <c r="G383" s="317">
        <v>694.61666666666679</v>
      </c>
      <c r="H383" s="317">
        <v>785.91666666666674</v>
      </c>
      <c r="I383" s="317">
        <v>811.23333333333335</v>
      </c>
      <c r="J383" s="317">
        <v>831.56666666666672</v>
      </c>
      <c r="K383" s="316">
        <v>790.9</v>
      </c>
      <c r="L383" s="316">
        <v>745.25</v>
      </c>
      <c r="M383" s="316">
        <v>2.3987599999999998</v>
      </c>
      <c r="N383" s="1"/>
      <c r="O383" s="1"/>
    </row>
    <row r="384" spans="1:15" ht="12.75" customHeight="1">
      <c r="A384" s="30">
        <v>374</v>
      </c>
      <c r="B384" s="326" t="s">
        <v>843</v>
      </c>
      <c r="C384" s="316">
        <v>95.8</v>
      </c>
      <c r="D384" s="317">
        <v>95.5</v>
      </c>
      <c r="E384" s="317">
        <v>93.6</v>
      </c>
      <c r="F384" s="317">
        <v>91.399999999999991</v>
      </c>
      <c r="G384" s="317">
        <v>89.499999999999986</v>
      </c>
      <c r="H384" s="317">
        <v>97.7</v>
      </c>
      <c r="I384" s="317">
        <v>99.600000000000009</v>
      </c>
      <c r="J384" s="317">
        <v>101.80000000000001</v>
      </c>
      <c r="K384" s="316">
        <v>97.4</v>
      </c>
      <c r="L384" s="316">
        <v>93.3</v>
      </c>
      <c r="M384" s="316">
        <v>5.7997800000000002</v>
      </c>
      <c r="N384" s="1"/>
      <c r="O384" s="1"/>
    </row>
    <row r="385" spans="1:15" ht="12.75" customHeight="1">
      <c r="A385" s="30">
        <v>375</v>
      </c>
      <c r="B385" s="326" t="s">
        <v>483</v>
      </c>
      <c r="C385" s="316">
        <v>148.05000000000001</v>
      </c>
      <c r="D385" s="317">
        <v>149.78333333333333</v>
      </c>
      <c r="E385" s="317">
        <v>145.31666666666666</v>
      </c>
      <c r="F385" s="317">
        <v>142.58333333333334</v>
      </c>
      <c r="G385" s="317">
        <v>138.11666666666667</v>
      </c>
      <c r="H385" s="317">
        <v>152.51666666666665</v>
      </c>
      <c r="I385" s="317">
        <v>156.98333333333329</v>
      </c>
      <c r="J385" s="317">
        <v>159.71666666666664</v>
      </c>
      <c r="K385" s="316">
        <v>154.25</v>
      </c>
      <c r="L385" s="316">
        <v>147.05000000000001</v>
      </c>
      <c r="M385" s="316">
        <v>17.585619999999999</v>
      </c>
      <c r="N385" s="1"/>
      <c r="O385" s="1"/>
    </row>
    <row r="386" spans="1:15" ht="12.75" customHeight="1">
      <c r="A386" s="30">
        <v>376</v>
      </c>
      <c r="B386" s="326" t="s">
        <v>484</v>
      </c>
      <c r="C386" s="316">
        <v>588.54999999999995</v>
      </c>
      <c r="D386" s="317">
        <v>590.65</v>
      </c>
      <c r="E386" s="317">
        <v>582.9</v>
      </c>
      <c r="F386" s="317">
        <v>577.25</v>
      </c>
      <c r="G386" s="317">
        <v>569.5</v>
      </c>
      <c r="H386" s="317">
        <v>596.29999999999995</v>
      </c>
      <c r="I386" s="317">
        <v>604.04999999999995</v>
      </c>
      <c r="J386" s="317">
        <v>609.69999999999993</v>
      </c>
      <c r="K386" s="316">
        <v>598.4</v>
      </c>
      <c r="L386" s="316">
        <v>585</v>
      </c>
      <c r="M386" s="316">
        <v>0.40034999999999998</v>
      </c>
      <c r="N386" s="1"/>
      <c r="O386" s="1"/>
    </row>
    <row r="387" spans="1:15" ht="12.75" customHeight="1">
      <c r="A387" s="30">
        <v>377</v>
      </c>
      <c r="B387" s="326" t="s">
        <v>485</v>
      </c>
      <c r="C387" s="316">
        <v>200.45</v>
      </c>
      <c r="D387" s="317">
        <v>202.08333333333334</v>
      </c>
      <c r="E387" s="317">
        <v>198.36666666666667</v>
      </c>
      <c r="F387" s="317">
        <v>196.28333333333333</v>
      </c>
      <c r="G387" s="317">
        <v>192.56666666666666</v>
      </c>
      <c r="H387" s="317">
        <v>204.16666666666669</v>
      </c>
      <c r="I387" s="317">
        <v>207.88333333333333</v>
      </c>
      <c r="J387" s="317">
        <v>209.9666666666667</v>
      </c>
      <c r="K387" s="316">
        <v>205.8</v>
      </c>
      <c r="L387" s="316">
        <v>200</v>
      </c>
      <c r="M387" s="316">
        <v>3.7046000000000001</v>
      </c>
      <c r="N387" s="1"/>
      <c r="O387" s="1"/>
    </row>
    <row r="388" spans="1:15" ht="12.75" customHeight="1">
      <c r="A388" s="30">
        <v>378</v>
      </c>
      <c r="B388" s="326" t="s">
        <v>183</v>
      </c>
      <c r="C388" s="316">
        <v>684.1</v>
      </c>
      <c r="D388" s="317">
        <v>691.66666666666663</v>
      </c>
      <c r="E388" s="317">
        <v>673.43333333333328</v>
      </c>
      <c r="F388" s="317">
        <v>662.76666666666665</v>
      </c>
      <c r="G388" s="317">
        <v>644.5333333333333</v>
      </c>
      <c r="H388" s="317">
        <v>702.33333333333326</v>
      </c>
      <c r="I388" s="317">
        <v>720.56666666666661</v>
      </c>
      <c r="J388" s="317">
        <v>731.23333333333323</v>
      </c>
      <c r="K388" s="316">
        <v>709.9</v>
      </c>
      <c r="L388" s="316">
        <v>681</v>
      </c>
      <c r="M388" s="316">
        <v>4.9344299999999999</v>
      </c>
      <c r="N388" s="1"/>
      <c r="O388" s="1"/>
    </row>
    <row r="389" spans="1:15" ht="12.75" customHeight="1">
      <c r="A389" s="30">
        <v>379</v>
      </c>
      <c r="B389" s="326" t="s">
        <v>487</v>
      </c>
      <c r="C389" s="316">
        <v>2368.9</v>
      </c>
      <c r="D389" s="317">
        <v>2350.2999999999997</v>
      </c>
      <c r="E389" s="317">
        <v>2278.5999999999995</v>
      </c>
      <c r="F389" s="317">
        <v>2188.2999999999997</v>
      </c>
      <c r="G389" s="317">
        <v>2116.5999999999995</v>
      </c>
      <c r="H389" s="317">
        <v>2440.5999999999995</v>
      </c>
      <c r="I389" s="317">
        <v>2512.2999999999993</v>
      </c>
      <c r="J389" s="317">
        <v>2602.5999999999995</v>
      </c>
      <c r="K389" s="316">
        <v>2422</v>
      </c>
      <c r="L389" s="316">
        <v>2260</v>
      </c>
      <c r="M389" s="316">
        <v>0.24748000000000001</v>
      </c>
      <c r="N389" s="1"/>
      <c r="O389" s="1"/>
    </row>
    <row r="390" spans="1:15" ht="12.75" customHeight="1">
      <c r="A390" s="30">
        <v>380</v>
      </c>
      <c r="B390" s="326" t="s">
        <v>858</v>
      </c>
      <c r="C390" s="316">
        <v>90.05</v>
      </c>
      <c r="D390" s="317">
        <v>90.449999999999989</v>
      </c>
      <c r="E390" s="317">
        <v>88.049999999999983</v>
      </c>
      <c r="F390" s="317">
        <v>86.05</v>
      </c>
      <c r="G390" s="317">
        <v>83.649999999999991</v>
      </c>
      <c r="H390" s="317">
        <v>92.449999999999974</v>
      </c>
      <c r="I390" s="317">
        <v>94.84999999999998</v>
      </c>
      <c r="J390" s="317">
        <v>96.849999999999966</v>
      </c>
      <c r="K390" s="316">
        <v>92.85</v>
      </c>
      <c r="L390" s="316">
        <v>88.45</v>
      </c>
      <c r="M390" s="316">
        <v>18.25685</v>
      </c>
      <c r="N390" s="1"/>
      <c r="O390" s="1"/>
    </row>
    <row r="391" spans="1:15" ht="12.75" customHeight="1">
      <c r="A391" s="30">
        <v>381</v>
      </c>
      <c r="B391" s="326" t="s">
        <v>184</v>
      </c>
      <c r="C391" s="316">
        <v>110.85</v>
      </c>
      <c r="D391" s="317">
        <v>110.66666666666667</v>
      </c>
      <c r="E391" s="317">
        <v>106.38333333333334</v>
      </c>
      <c r="F391" s="317">
        <v>101.91666666666667</v>
      </c>
      <c r="G391" s="317">
        <v>97.63333333333334</v>
      </c>
      <c r="H391" s="317">
        <v>115.13333333333334</v>
      </c>
      <c r="I391" s="317">
        <v>119.41666666666667</v>
      </c>
      <c r="J391" s="317">
        <v>123.88333333333334</v>
      </c>
      <c r="K391" s="316">
        <v>114.95</v>
      </c>
      <c r="L391" s="316">
        <v>106.2</v>
      </c>
      <c r="M391" s="316">
        <v>492.91010999999997</v>
      </c>
      <c r="N391" s="1"/>
      <c r="O391" s="1"/>
    </row>
    <row r="392" spans="1:15" ht="12.75" customHeight="1">
      <c r="A392" s="30">
        <v>382</v>
      </c>
      <c r="B392" s="326" t="s">
        <v>486</v>
      </c>
      <c r="C392" s="316">
        <v>82.05</v>
      </c>
      <c r="D392" s="317">
        <v>82.733333333333334</v>
      </c>
      <c r="E392" s="317">
        <v>80.766666666666666</v>
      </c>
      <c r="F392" s="317">
        <v>79.483333333333334</v>
      </c>
      <c r="G392" s="317">
        <v>77.516666666666666</v>
      </c>
      <c r="H392" s="317">
        <v>84.016666666666666</v>
      </c>
      <c r="I392" s="317">
        <v>85.983333333333334</v>
      </c>
      <c r="J392" s="317">
        <v>87.266666666666666</v>
      </c>
      <c r="K392" s="316">
        <v>84.7</v>
      </c>
      <c r="L392" s="316">
        <v>81.45</v>
      </c>
      <c r="M392" s="316">
        <v>40.741979999999998</v>
      </c>
      <c r="N392" s="1"/>
      <c r="O392" s="1"/>
    </row>
    <row r="393" spans="1:15" ht="12.75" customHeight="1">
      <c r="A393" s="30">
        <v>383</v>
      </c>
      <c r="B393" s="326" t="s">
        <v>185</v>
      </c>
      <c r="C393" s="316">
        <v>114</v>
      </c>
      <c r="D393" s="317">
        <v>115.26666666666667</v>
      </c>
      <c r="E393" s="317">
        <v>112.23333333333333</v>
      </c>
      <c r="F393" s="317">
        <v>110.46666666666667</v>
      </c>
      <c r="G393" s="317">
        <v>107.43333333333334</v>
      </c>
      <c r="H393" s="317">
        <v>117.03333333333333</v>
      </c>
      <c r="I393" s="317">
        <v>120.06666666666666</v>
      </c>
      <c r="J393" s="317">
        <v>121.83333333333333</v>
      </c>
      <c r="K393" s="316">
        <v>118.3</v>
      </c>
      <c r="L393" s="316">
        <v>113.5</v>
      </c>
      <c r="M393" s="316">
        <v>60.329689999999999</v>
      </c>
      <c r="N393" s="1"/>
      <c r="O393" s="1"/>
    </row>
    <row r="394" spans="1:15" ht="12.75" customHeight="1">
      <c r="A394" s="30">
        <v>384</v>
      </c>
      <c r="B394" s="326" t="s">
        <v>488</v>
      </c>
      <c r="C394" s="316">
        <v>133.80000000000001</v>
      </c>
      <c r="D394" s="317">
        <v>134.78333333333333</v>
      </c>
      <c r="E394" s="317">
        <v>131.26666666666665</v>
      </c>
      <c r="F394" s="317">
        <v>128.73333333333332</v>
      </c>
      <c r="G394" s="317">
        <v>125.21666666666664</v>
      </c>
      <c r="H394" s="317">
        <v>137.31666666666666</v>
      </c>
      <c r="I394" s="317">
        <v>140.83333333333337</v>
      </c>
      <c r="J394" s="317">
        <v>143.36666666666667</v>
      </c>
      <c r="K394" s="316">
        <v>138.30000000000001</v>
      </c>
      <c r="L394" s="316">
        <v>132.25</v>
      </c>
      <c r="M394" s="316">
        <v>42.403500000000001</v>
      </c>
      <c r="N394" s="1"/>
      <c r="O394" s="1"/>
    </row>
    <row r="395" spans="1:15" ht="12.75" customHeight="1">
      <c r="A395" s="30">
        <v>385</v>
      </c>
      <c r="B395" s="326" t="s">
        <v>489</v>
      </c>
      <c r="C395" s="316">
        <v>1018.3</v>
      </c>
      <c r="D395" s="317">
        <v>1004.4333333333334</v>
      </c>
      <c r="E395" s="317">
        <v>973.86666666666679</v>
      </c>
      <c r="F395" s="317">
        <v>929.43333333333339</v>
      </c>
      <c r="G395" s="317">
        <v>898.86666666666679</v>
      </c>
      <c r="H395" s="317">
        <v>1048.8666666666668</v>
      </c>
      <c r="I395" s="317">
        <v>1079.4333333333334</v>
      </c>
      <c r="J395" s="317">
        <v>1123.8666666666668</v>
      </c>
      <c r="K395" s="316">
        <v>1035</v>
      </c>
      <c r="L395" s="316">
        <v>960</v>
      </c>
      <c r="M395" s="316">
        <v>1.47898</v>
      </c>
      <c r="N395" s="1"/>
      <c r="O395" s="1"/>
    </row>
    <row r="396" spans="1:15" ht="12.75" customHeight="1">
      <c r="A396" s="30">
        <v>386</v>
      </c>
      <c r="B396" s="326" t="s">
        <v>186</v>
      </c>
      <c r="C396" s="316">
        <v>2426.6</v>
      </c>
      <c r="D396" s="317">
        <v>2439.9833333333336</v>
      </c>
      <c r="E396" s="317">
        <v>2401.9666666666672</v>
      </c>
      <c r="F396" s="317">
        <v>2377.3333333333335</v>
      </c>
      <c r="G396" s="317">
        <v>2339.3166666666671</v>
      </c>
      <c r="H396" s="317">
        <v>2464.6166666666672</v>
      </c>
      <c r="I396" s="317">
        <v>2502.6333333333337</v>
      </c>
      <c r="J396" s="317">
        <v>2527.2666666666673</v>
      </c>
      <c r="K396" s="316">
        <v>2478</v>
      </c>
      <c r="L396" s="316">
        <v>2415.35</v>
      </c>
      <c r="M396" s="316">
        <v>89.109979999999993</v>
      </c>
      <c r="N396" s="1"/>
      <c r="O396" s="1"/>
    </row>
    <row r="397" spans="1:15" ht="12.75" customHeight="1">
      <c r="A397" s="30">
        <v>387</v>
      </c>
      <c r="B397" s="326" t="s">
        <v>844</v>
      </c>
      <c r="C397" s="316">
        <v>544.1</v>
      </c>
      <c r="D397" s="317">
        <v>544.48333333333346</v>
      </c>
      <c r="E397" s="317">
        <v>525.51666666666688</v>
      </c>
      <c r="F397" s="317">
        <v>506.93333333333339</v>
      </c>
      <c r="G397" s="317">
        <v>487.96666666666681</v>
      </c>
      <c r="H397" s="317">
        <v>563.06666666666695</v>
      </c>
      <c r="I397" s="317">
        <v>582.03333333333342</v>
      </c>
      <c r="J397" s="317">
        <v>600.61666666666702</v>
      </c>
      <c r="K397" s="316">
        <v>563.45000000000005</v>
      </c>
      <c r="L397" s="316">
        <v>525.9</v>
      </c>
      <c r="M397" s="316">
        <v>11.259589999999999</v>
      </c>
      <c r="N397" s="1"/>
      <c r="O397" s="1"/>
    </row>
    <row r="398" spans="1:15" ht="12.75" customHeight="1">
      <c r="A398" s="30">
        <v>388</v>
      </c>
      <c r="B398" s="326" t="s">
        <v>480</v>
      </c>
      <c r="C398" s="316">
        <v>246.05</v>
      </c>
      <c r="D398" s="317">
        <v>246.93333333333331</v>
      </c>
      <c r="E398" s="317">
        <v>243.51666666666662</v>
      </c>
      <c r="F398" s="317">
        <v>240.98333333333332</v>
      </c>
      <c r="G398" s="317">
        <v>237.56666666666663</v>
      </c>
      <c r="H398" s="317">
        <v>249.46666666666661</v>
      </c>
      <c r="I398" s="317">
        <v>252.8833333333333</v>
      </c>
      <c r="J398" s="317">
        <v>255.4166666666666</v>
      </c>
      <c r="K398" s="316">
        <v>250.35</v>
      </c>
      <c r="L398" s="316">
        <v>244.4</v>
      </c>
      <c r="M398" s="316">
        <v>1.0848199999999999</v>
      </c>
      <c r="N398" s="1"/>
      <c r="O398" s="1"/>
    </row>
    <row r="399" spans="1:15" ht="12.75" customHeight="1">
      <c r="A399" s="30">
        <v>389</v>
      </c>
      <c r="B399" s="326" t="s">
        <v>490</v>
      </c>
      <c r="C399" s="316">
        <v>874.25</v>
      </c>
      <c r="D399" s="317">
        <v>875.1</v>
      </c>
      <c r="E399" s="317">
        <v>866.15000000000009</v>
      </c>
      <c r="F399" s="317">
        <v>858.05000000000007</v>
      </c>
      <c r="G399" s="317">
        <v>849.10000000000014</v>
      </c>
      <c r="H399" s="317">
        <v>883.2</v>
      </c>
      <c r="I399" s="317">
        <v>892.15000000000009</v>
      </c>
      <c r="J399" s="317">
        <v>900.25</v>
      </c>
      <c r="K399" s="316">
        <v>884.05</v>
      </c>
      <c r="L399" s="316">
        <v>867</v>
      </c>
      <c r="M399" s="316">
        <v>0.28739999999999999</v>
      </c>
      <c r="N399" s="1"/>
      <c r="O399" s="1"/>
    </row>
    <row r="400" spans="1:15" ht="12.75" customHeight="1">
      <c r="A400" s="30">
        <v>390</v>
      </c>
      <c r="B400" s="326" t="s">
        <v>491</v>
      </c>
      <c r="C400" s="316">
        <v>1404.2</v>
      </c>
      <c r="D400" s="317">
        <v>1412.0666666666666</v>
      </c>
      <c r="E400" s="317">
        <v>1384.6333333333332</v>
      </c>
      <c r="F400" s="317">
        <v>1365.0666666666666</v>
      </c>
      <c r="G400" s="317">
        <v>1337.6333333333332</v>
      </c>
      <c r="H400" s="317">
        <v>1431.6333333333332</v>
      </c>
      <c r="I400" s="317">
        <v>1459.0666666666666</v>
      </c>
      <c r="J400" s="317">
        <v>1478.6333333333332</v>
      </c>
      <c r="K400" s="316">
        <v>1439.5</v>
      </c>
      <c r="L400" s="316">
        <v>1392.5</v>
      </c>
      <c r="M400" s="316">
        <v>0.83435000000000004</v>
      </c>
      <c r="N400" s="1"/>
      <c r="O400" s="1"/>
    </row>
    <row r="401" spans="1:15" ht="12.75" customHeight="1">
      <c r="A401" s="30">
        <v>391</v>
      </c>
      <c r="B401" s="326" t="s">
        <v>482</v>
      </c>
      <c r="C401" s="316">
        <v>31</v>
      </c>
      <c r="D401" s="317">
        <v>31.033333333333331</v>
      </c>
      <c r="E401" s="317">
        <v>30.716666666666661</v>
      </c>
      <c r="F401" s="317">
        <v>30.43333333333333</v>
      </c>
      <c r="G401" s="317">
        <v>30.11666666666666</v>
      </c>
      <c r="H401" s="317">
        <v>31.316666666666663</v>
      </c>
      <c r="I401" s="317">
        <v>31.633333333333333</v>
      </c>
      <c r="J401" s="317">
        <v>31.916666666666664</v>
      </c>
      <c r="K401" s="316">
        <v>31.35</v>
      </c>
      <c r="L401" s="316">
        <v>30.75</v>
      </c>
      <c r="M401" s="316">
        <v>15.119680000000001</v>
      </c>
      <c r="N401" s="1"/>
      <c r="O401" s="1"/>
    </row>
    <row r="402" spans="1:15" ht="12.75" customHeight="1">
      <c r="A402" s="30">
        <v>392</v>
      </c>
      <c r="B402" s="326" t="s">
        <v>187</v>
      </c>
      <c r="C402" s="316">
        <v>79.650000000000006</v>
      </c>
      <c r="D402" s="317">
        <v>80.883333333333326</v>
      </c>
      <c r="E402" s="317">
        <v>77.966666666666654</v>
      </c>
      <c r="F402" s="317">
        <v>76.283333333333331</v>
      </c>
      <c r="G402" s="317">
        <v>73.36666666666666</v>
      </c>
      <c r="H402" s="317">
        <v>82.566666666666649</v>
      </c>
      <c r="I402" s="317">
        <v>85.483333333333334</v>
      </c>
      <c r="J402" s="317">
        <v>87.166666666666643</v>
      </c>
      <c r="K402" s="316">
        <v>83.8</v>
      </c>
      <c r="L402" s="316">
        <v>79.2</v>
      </c>
      <c r="M402" s="316">
        <v>323.64015000000001</v>
      </c>
      <c r="N402" s="1"/>
      <c r="O402" s="1"/>
    </row>
    <row r="403" spans="1:15" ht="12.75" customHeight="1">
      <c r="A403" s="30">
        <v>393</v>
      </c>
      <c r="B403" s="326" t="s">
        <v>275</v>
      </c>
      <c r="C403" s="316">
        <v>6754.7</v>
      </c>
      <c r="D403" s="317">
        <v>6684.2333333333336</v>
      </c>
      <c r="E403" s="317">
        <v>6570.4666666666672</v>
      </c>
      <c r="F403" s="317">
        <v>6386.2333333333336</v>
      </c>
      <c r="G403" s="317">
        <v>6272.4666666666672</v>
      </c>
      <c r="H403" s="317">
        <v>6868.4666666666672</v>
      </c>
      <c r="I403" s="317">
        <v>6982.2333333333336</v>
      </c>
      <c r="J403" s="317">
        <v>7166.4666666666672</v>
      </c>
      <c r="K403" s="316">
        <v>6798</v>
      </c>
      <c r="L403" s="316">
        <v>6500</v>
      </c>
      <c r="M403" s="316">
        <v>0.22317000000000001</v>
      </c>
      <c r="N403" s="1"/>
      <c r="O403" s="1"/>
    </row>
    <row r="404" spans="1:15" ht="12.75" customHeight="1">
      <c r="A404" s="30">
        <v>394</v>
      </c>
      <c r="B404" s="326" t="s">
        <v>274</v>
      </c>
      <c r="C404" s="316">
        <v>715.7</v>
      </c>
      <c r="D404" s="317">
        <v>727.35</v>
      </c>
      <c r="E404" s="317">
        <v>699.15000000000009</v>
      </c>
      <c r="F404" s="317">
        <v>682.6</v>
      </c>
      <c r="G404" s="317">
        <v>654.40000000000009</v>
      </c>
      <c r="H404" s="317">
        <v>743.90000000000009</v>
      </c>
      <c r="I404" s="317">
        <v>772.10000000000014</v>
      </c>
      <c r="J404" s="317">
        <v>788.65000000000009</v>
      </c>
      <c r="K404" s="316">
        <v>755.55</v>
      </c>
      <c r="L404" s="316">
        <v>710.8</v>
      </c>
      <c r="M404" s="316">
        <v>16.131930000000001</v>
      </c>
      <c r="N404" s="1"/>
      <c r="O404" s="1"/>
    </row>
    <row r="405" spans="1:15" ht="12.75" customHeight="1">
      <c r="A405" s="30">
        <v>395</v>
      </c>
      <c r="B405" s="326" t="s">
        <v>188</v>
      </c>
      <c r="C405" s="316">
        <v>1044.95</v>
      </c>
      <c r="D405" s="317">
        <v>1054.1666666666667</v>
      </c>
      <c r="E405" s="317">
        <v>1029.3333333333335</v>
      </c>
      <c r="F405" s="317">
        <v>1013.7166666666667</v>
      </c>
      <c r="G405" s="317">
        <v>988.88333333333344</v>
      </c>
      <c r="H405" s="317">
        <v>1069.7833333333335</v>
      </c>
      <c r="I405" s="317">
        <v>1094.616666666667</v>
      </c>
      <c r="J405" s="317">
        <v>1110.2333333333336</v>
      </c>
      <c r="K405" s="316">
        <v>1079</v>
      </c>
      <c r="L405" s="316">
        <v>1038.55</v>
      </c>
      <c r="M405" s="316">
        <v>11.08831</v>
      </c>
      <c r="N405" s="1"/>
      <c r="O405" s="1"/>
    </row>
    <row r="406" spans="1:15" ht="12.75" customHeight="1">
      <c r="A406" s="30">
        <v>396</v>
      </c>
      <c r="B406" s="326" t="s">
        <v>189</v>
      </c>
      <c r="C406" s="316">
        <v>444.65</v>
      </c>
      <c r="D406" s="317">
        <v>453.8</v>
      </c>
      <c r="E406" s="317">
        <v>430.6</v>
      </c>
      <c r="F406" s="317">
        <v>416.55</v>
      </c>
      <c r="G406" s="317">
        <v>393.35</v>
      </c>
      <c r="H406" s="317">
        <v>467.85</v>
      </c>
      <c r="I406" s="317">
        <v>491.04999999999995</v>
      </c>
      <c r="J406" s="317">
        <v>505.1</v>
      </c>
      <c r="K406" s="316">
        <v>477</v>
      </c>
      <c r="L406" s="316">
        <v>439.75</v>
      </c>
      <c r="M406" s="316">
        <v>614.03008</v>
      </c>
      <c r="N406" s="1"/>
      <c r="O406" s="1"/>
    </row>
    <row r="407" spans="1:15" ht="12.75" customHeight="1">
      <c r="A407" s="30">
        <v>397</v>
      </c>
      <c r="B407" s="326" t="s">
        <v>495</v>
      </c>
      <c r="C407" s="316">
        <v>1984.35</v>
      </c>
      <c r="D407" s="317">
        <v>2004.4166666666667</v>
      </c>
      <c r="E407" s="317">
        <v>1950.3833333333337</v>
      </c>
      <c r="F407" s="317">
        <v>1916.416666666667</v>
      </c>
      <c r="G407" s="317">
        <v>1862.3833333333339</v>
      </c>
      <c r="H407" s="317">
        <v>2038.3833333333334</v>
      </c>
      <c r="I407" s="317">
        <v>2092.416666666667</v>
      </c>
      <c r="J407" s="317">
        <v>2126.3833333333332</v>
      </c>
      <c r="K407" s="316">
        <v>2058.4499999999998</v>
      </c>
      <c r="L407" s="316">
        <v>1970.45</v>
      </c>
      <c r="M407" s="316">
        <v>1.49438</v>
      </c>
      <c r="N407" s="1"/>
      <c r="O407" s="1"/>
    </row>
    <row r="408" spans="1:15" ht="12.75" customHeight="1">
      <c r="A408" s="30">
        <v>398</v>
      </c>
      <c r="B408" s="326" t="s">
        <v>496</v>
      </c>
      <c r="C408" s="316">
        <v>113.55</v>
      </c>
      <c r="D408" s="317">
        <v>114.68333333333334</v>
      </c>
      <c r="E408" s="317">
        <v>110.91666666666667</v>
      </c>
      <c r="F408" s="317">
        <v>108.28333333333333</v>
      </c>
      <c r="G408" s="317">
        <v>104.51666666666667</v>
      </c>
      <c r="H408" s="317">
        <v>117.31666666666668</v>
      </c>
      <c r="I408" s="317">
        <v>121.08333333333333</v>
      </c>
      <c r="J408" s="317">
        <v>123.71666666666668</v>
      </c>
      <c r="K408" s="316">
        <v>118.45</v>
      </c>
      <c r="L408" s="316">
        <v>112.05</v>
      </c>
      <c r="M408" s="316">
        <v>4.6403299999999996</v>
      </c>
      <c r="N408" s="1"/>
      <c r="O408" s="1"/>
    </row>
    <row r="409" spans="1:15" ht="12.75" customHeight="1">
      <c r="A409" s="30">
        <v>399</v>
      </c>
      <c r="B409" s="326" t="s">
        <v>501</v>
      </c>
      <c r="C409" s="316">
        <v>112.7</v>
      </c>
      <c r="D409" s="317">
        <v>113.41666666666667</v>
      </c>
      <c r="E409" s="317">
        <v>111.18333333333334</v>
      </c>
      <c r="F409" s="317">
        <v>109.66666666666667</v>
      </c>
      <c r="G409" s="317">
        <v>107.43333333333334</v>
      </c>
      <c r="H409" s="317">
        <v>114.93333333333334</v>
      </c>
      <c r="I409" s="317">
        <v>117.16666666666666</v>
      </c>
      <c r="J409" s="317">
        <v>118.68333333333334</v>
      </c>
      <c r="K409" s="316">
        <v>115.65</v>
      </c>
      <c r="L409" s="316">
        <v>111.9</v>
      </c>
      <c r="M409" s="316">
        <v>9.8422099999999997</v>
      </c>
      <c r="N409" s="1"/>
      <c r="O409" s="1"/>
    </row>
    <row r="410" spans="1:15" ht="12.75" customHeight="1">
      <c r="A410" s="30">
        <v>400</v>
      </c>
      <c r="B410" s="326" t="s">
        <v>497</v>
      </c>
      <c r="C410" s="316">
        <v>112</v>
      </c>
      <c r="D410" s="317">
        <v>113.5</v>
      </c>
      <c r="E410" s="317">
        <v>109</v>
      </c>
      <c r="F410" s="317">
        <v>106</v>
      </c>
      <c r="G410" s="317">
        <v>101.5</v>
      </c>
      <c r="H410" s="317">
        <v>116.5</v>
      </c>
      <c r="I410" s="317">
        <v>121</v>
      </c>
      <c r="J410" s="317">
        <v>124</v>
      </c>
      <c r="K410" s="316">
        <v>118</v>
      </c>
      <c r="L410" s="316">
        <v>110.5</v>
      </c>
      <c r="M410" s="316">
        <v>9.1483500000000006</v>
      </c>
      <c r="N410" s="1"/>
      <c r="O410" s="1"/>
    </row>
    <row r="411" spans="1:15" ht="12.75" customHeight="1">
      <c r="A411" s="30">
        <v>401</v>
      </c>
      <c r="B411" s="326" t="s">
        <v>499</v>
      </c>
      <c r="C411" s="316">
        <v>3174.8</v>
      </c>
      <c r="D411" s="317">
        <v>3177.4166666666665</v>
      </c>
      <c r="E411" s="317">
        <v>3080.2833333333328</v>
      </c>
      <c r="F411" s="317">
        <v>2985.7666666666664</v>
      </c>
      <c r="G411" s="317">
        <v>2888.6333333333328</v>
      </c>
      <c r="H411" s="317">
        <v>3271.9333333333329</v>
      </c>
      <c r="I411" s="317">
        <v>3369.0666666666671</v>
      </c>
      <c r="J411" s="317">
        <v>3463.583333333333</v>
      </c>
      <c r="K411" s="316">
        <v>3274.55</v>
      </c>
      <c r="L411" s="316">
        <v>3082.9</v>
      </c>
      <c r="M411" s="316">
        <v>0.69189999999999996</v>
      </c>
      <c r="N411" s="1"/>
      <c r="O411" s="1"/>
    </row>
    <row r="412" spans="1:15" ht="12.75" customHeight="1">
      <c r="A412" s="30">
        <v>402</v>
      </c>
      <c r="B412" s="326" t="s">
        <v>498</v>
      </c>
      <c r="C412" s="316">
        <v>645.70000000000005</v>
      </c>
      <c r="D412" s="317">
        <v>632.30000000000007</v>
      </c>
      <c r="E412" s="317">
        <v>618.90000000000009</v>
      </c>
      <c r="F412" s="317">
        <v>592.1</v>
      </c>
      <c r="G412" s="317">
        <v>578.70000000000005</v>
      </c>
      <c r="H412" s="317">
        <v>659.10000000000014</v>
      </c>
      <c r="I412" s="317">
        <v>672.5</v>
      </c>
      <c r="J412" s="317">
        <v>699.30000000000018</v>
      </c>
      <c r="K412" s="316">
        <v>645.70000000000005</v>
      </c>
      <c r="L412" s="316">
        <v>605.5</v>
      </c>
      <c r="M412" s="316">
        <v>2.7067000000000001</v>
      </c>
      <c r="N412" s="1"/>
      <c r="O412" s="1"/>
    </row>
    <row r="413" spans="1:15" ht="12.75" customHeight="1">
      <c r="A413" s="30">
        <v>403</v>
      </c>
      <c r="B413" s="326" t="s">
        <v>500</v>
      </c>
      <c r="C413" s="316">
        <v>386.1</v>
      </c>
      <c r="D413" s="317">
        <v>391.01666666666665</v>
      </c>
      <c r="E413" s="317">
        <v>380.08333333333331</v>
      </c>
      <c r="F413" s="317">
        <v>374.06666666666666</v>
      </c>
      <c r="G413" s="317">
        <v>363.13333333333333</v>
      </c>
      <c r="H413" s="317">
        <v>397.0333333333333</v>
      </c>
      <c r="I413" s="317">
        <v>407.9666666666667</v>
      </c>
      <c r="J413" s="317">
        <v>413.98333333333329</v>
      </c>
      <c r="K413" s="316">
        <v>401.95</v>
      </c>
      <c r="L413" s="316">
        <v>385</v>
      </c>
      <c r="M413" s="316">
        <v>0.42786000000000002</v>
      </c>
      <c r="N413" s="1"/>
      <c r="O413" s="1"/>
    </row>
    <row r="414" spans="1:15" ht="12.75" customHeight="1">
      <c r="A414" s="30">
        <v>404</v>
      </c>
      <c r="B414" s="326" t="s">
        <v>190</v>
      </c>
      <c r="C414" s="316">
        <v>22565.35</v>
      </c>
      <c r="D414" s="317">
        <v>22681.8</v>
      </c>
      <c r="E414" s="317">
        <v>22283.55</v>
      </c>
      <c r="F414" s="317">
        <v>22001.75</v>
      </c>
      <c r="G414" s="317">
        <v>21603.5</v>
      </c>
      <c r="H414" s="317">
        <v>22963.599999999999</v>
      </c>
      <c r="I414" s="317">
        <v>23361.85</v>
      </c>
      <c r="J414" s="317">
        <v>23643.649999999998</v>
      </c>
      <c r="K414" s="316">
        <v>23080.05</v>
      </c>
      <c r="L414" s="316">
        <v>22400</v>
      </c>
      <c r="M414" s="316">
        <v>0.44841999999999999</v>
      </c>
      <c r="N414" s="1"/>
      <c r="O414" s="1"/>
    </row>
    <row r="415" spans="1:15" ht="12.75" customHeight="1">
      <c r="A415" s="30">
        <v>405</v>
      </c>
      <c r="B415" s="326" t="s">
        <v>502</v>
      </c>
      <c r="C415" s="316">
        <v>1650.4</v>
      </c>
      <c r="D415" s="317">
        <v>1651.6833333333334</v>
      </c>
      <c r="E415" s="317">
        <v>1613.7166666666667</v>
      </c>
      <c r="F415" s="317">
        <v>1577.0333333333333</v>
      </c>
      <c r="G415" s="317">
        <v>1539.0666666666666</v>
      </c>
      <c r="H415" s="317">
        <v>1688.3666666666668</v>
      </c>
      <c r="I415" s="317">
        <v>1726.3333333333335</v>
      </c>
      <c r="J415" s="317">
        <v>1763.0166666666669</v>
      </c>
      <c r="K415" s="316">
        <v>1689.65</v>
      </c>
      <c r="L415" s="316">
        <v>1615</v>
      </c>
      <c r="M415" s="316">
        <v>0.15912999999999999</v>
      </c>
      <c r="N415" s="1"/>
      <c r="O415" s="1"/>
    </row>
    <row r="416" spans="1:15" ht="12.75" customHeight="1">
      <c r="A416" s="30">
        <v>406</v>
      </c>
      <c r="B416" s="326" t="s">
        <v>191</v>
      </c>
      <c r="C416" s="316">
        <v>2300.5</v>
      </c>
      <c r="D416" s="317">
        <v>2267.0666666666666</v>
      </c>
      <c r="E416" s="317">
        <v>2187.9333333333334</v>
      </c>
      <c r="F416" s="317">
        <v>2075.3666666666668</v>
      </c>
      <c r="G416" s="317">
        <v>1996.2333333333336</v>
      </c>
      <c r="H416" s="317">
        <v>2379.6333333333332</v>
      </c>
      <c r="I416" s="317">
        <v>2458.7666666666664</v>
      </c>
      <c r="J416" s="317">
        <v>2571.333333333333</v>
      </c>
      <c r="K416" s="316">
        <v>2346.1999999999998</v>
      </c>
      <c r="L416" s="316">
        <v>2154.5</v>
      </c>
      <c r="M416" s="316">
        <v>11.47133</v>
      </c>
      <c r="N416" s="1"/>
      <c r="O416" s="1"/>
    </row>
    <row r="417" spans="1:15" ht="12.75" customHeight="1">
      <c r="A417" s="30">
        <v>407</v>
      </c>
      <c r="B417" s="326" t="s">
        <v>492</v>
      </c>
      <c r="C417" s="316">
        <v>470.25</v>
      </c>
      <c r="D417" s="317">
        <v>472.51666666666665</v>
      </c>
      <c r="E417" s="317">
        <v>461.43333333333328</v>
      </c>
      <c r="F417" s="317">
        <v>452.61666666666662</v>
      </c>
      <c r="G417" s="317">
        <v>441.53333333333325</v>
      </c>
      <c r="H417" s="317">
        <v>481.33333333333331</v>
      </c>
      <c r="I417" s="317">
        <v>492.41666666666669</v>
      </c>
      <c r="J417" s="317">
        <v>501.23333333333335</v>
      </c>
      <c r="K417" s="316">
        <v>483.6</v>
      </c>
      <c r="L417" s="316">
        <v>463.7</v>
      </c>
      <c r="M417" s="316">
        <v>2.0555400000000001</v>
      </c>
      <c r="N417" s="1"/>
      <c r="O417" s="1"/>
    </row>
    <row r="418" spans="1:15" ht="12.75" customHeight="1">
      <c r="A418" s="30">
        <v>408</v>
      </c>
      <c r="B418" s="326" t="s">
        <v>493</v>
      </c>
      <c r="C418" s="316">
        <v>27.35</v>
      </c>
      <c r="D418" s="317">
        <v>27.366666666666671</v>
      </c>
      <c r="E418" s="317">
        <v>27.183333333333341</v>
      </c>
      <c r="F418" s="317">
        <v>27.016666666666669</v>
      </c>
      <c r="G418" s="317">
        <v>26.833333333333339</v>
      </c>
      <c r="H418" s="317">
        <v>27.533333333333342</v>
      </c>
      <c r="I418" s="317">
        <v>27.716666666666672</v>
      </c>
      <c r="J418" s="317">
        <v>27.883333333333344</v>
      </c>
      <c r="K418" s="316">
        <v>27.55</v>
      </c>
      <c r="L418" s="316">
        <v>27.2</v>
      </c>
      <c r="M418" s="316">
        <v>28.074960000000001</v>
      </c>
      <c r="N418" s="1"/>
      <c r="O418" s="1"/>
    </row>
    <row r="419" spans="1:15" ht="12.75" customHeight="1">
      <c r="A419" s="30">
        <v>409</v>
      </c>
      <c r="B419" s="326" t="s">
        <v>494</v>
      </c>
      <c r="C419" s="316">
        <v>3166.85</v>
      </c>
      <c r="D419" s="317">
        <v>3191.5166666666664</v>
      </c>
      <c r="E419" s="317">
        <v>3090.3833333333328</v>
      </c>
      <c r="F419" s="317">
        <v>3013.9166666666665</v>
      </c>
      <c r="G419" s="317">
        <v>2912.7833333333328</v>
      </c>
      <c r="H419" s="317">
        <v>3267.9833333333327</v>
      </c>
      <c r="I419" s="317">
        <v>3369.1166666666659</v>
      </c>
      <c r="J419" s="317">
        <v>3445.5833333333326</v>
      </c>
      <c r="K419" s="316">
        <v>3292.65</v>
      </c>
      <c r="L419" s="316">
        <v>3115.05</v>
      </c>
      <c r="M419" s="316">
        <v>0.51942999999999995</v>
      </c>
      <c r="N419" s="1"/>
      <c r="O419" s="1"/>
    </row>
    <row r="420" spans="1:15" ht="12.75" customHeight="1">
      <c r="A420" s="30">
        <v>410</v>
      </c>
      <c r="B420" s="326" t="s">
        <v>503</v>
      </c>
      <c r="C420" s="316">
        <v>506.9</v>
      </c>
      <c r="D420" s="317">
        <v>511.01666666666659</v>
      </c>
      <c r="E420" s="317">
        <v>497.73333333333323</v>
      </c>
      <c r="F420" s="317">
        <v>488.56666666666666</v>
      </c>
      <c r="G420" s="317">
        <v>475.2833333333333</v>
      </c>
      <c r="H420" s="317">
        <v>520.18333333333317</v>
      </c>
      <c r="I420" s="317">
        <v>533.46666666666658</v>
      </c>
      <c r="J420" s="317">
        <v>542.6333333333331</v>
      </c>
      <c r="K420" s="316">
        <v>524.29999999999995</v>
      </c>
      <c r="L420" s="316">
        <v>501.85</v>
      </c>
      <c r="M420" s="316">
        <v>3.1747800000000002</v>
      </c>
      <c r="N420" s="1"/>
      <c r="O420" s="1"/>
    </row>
    <row r="421" spans="1:15" ht="12.75" customHeight="1">
      <c r="A421" s="30">
        <v>411</v>
      </c>
      <c r="B421" s="326" t="s">
        <v>505</v>
      </c>
      <c r="C421" s="316">
        <v>443.6</v>
      </c>
      <c r="D421" s="317">
        <v>446.86666666666662</v>
      </c>
      <c r="E421" s="317">
        <v>431.73333333333323</v>
      </c>
      <c r="F421" s="317">
        <v>419.86666666666662</v>
      </c>
      <c r="G421" s="317">
        <v>404.73333333333323</v>
      </c>
      <c r="H421" s="317">
        <v>458.73333333333323</v>
      </c>
      <c r="I421" s="317">
        <v>473.86666666666656</v>
      </c>
      <c r="J421" s="317">
        <v>485.73333333333323</v>
      </c>
      <c r="K421" s="316">
        <v>462</v>
      </c>
      <c r="L421" s="316">
        <v>435</v>
      </c>
      <c r="M421" s="316">
        <v>0.78059000000000001</v>
      </c>
      <c r="N421" s="1"/>
      <c r="O421" s="1"/>
    </row>
    <row r="422" spans="1:15" ht="12.75" customHeight="1">
      <c r="A422" s="30">
        <v>412</v>
      </c>
      <c r="B422" s="326" t="s">
        <v>504</v>
      </c>
      <c r="C422" s="316">
        <v>2783.25</v>
      </c>
      <c r="D422" s="317">
        <v>2791.0833333333335</v>
      </c>
      <c r="E422" s="317">
        <v>2763.166666666667</v>
      </c>
      <c r="F422" s="317">
        <v>2743.0833333333335</v>
      </c>
      <c r="G422" s="317">
        <v>2715.166666666667</v>
      </c>
      <c r="H422" s="317">
        <v>2811.166666666667</v>
      </c>
      <c r="I422" s="317">
        <v>2839.0833333333339</v>
      </c>
      <c r="J422" s="317">
        <v>2859.166666666667</v>
      </c>
      <c r="K422" s="316">
        <v>2819</v>
      </c>
      <c r="L422" s="316">
        <v>2771</v>
      </c>
      <c r="M422" s="316">
        <v>0.24399000000000001</v>
      </c>
      <c r="N422" s="1"/>
      <c r="O422" s="1"/>
    </row>
    <row r="423" spans="1:15" ht="12.75" customHeight="1">
      <c r="A423" s="30">
        <v>413</v>
      </c>
      <c r="B423" s="326" t="s">
        <v>859</v>
      </c>
      <c r="C423" s="316">
        <v>569.20000000000005</v>
      </c>
      <c r="D423" s="317">
        <v>572.75</v>
      </c>
      <c r="E423" s="317">
        <v>557.5</v>
      </c>
      <c r="F423" s="317">
        <v>545.79999999999995</v>
      </c>
      <c r="G423" s="317">
        <v>530.54999999999995</v>
      </c>
      <c r="H423" s="317">
        <v>584.45000000000005</v>
      </c>
      <c r="I423" s="317">
        <v>599.70000000000005</v>
      </c>
      <c r="J423" s="317">
        <v>611.40000000000009</v>
      </c>
      <c r="K423" s="316">
        <v>588</v>
      </c>
      <c r="L423" s="316">
        <v>561.04999999999995</v>
      </c>
      <c r="M423" s="316">
        <v>9.1475000000000009</v>
      </c>
      <c r="N423" s="1"/>
      <c r="O423" s="1"/>
    </row>
    <row r="424" spans="1:15" ht="12.75" customHeight="1">
      <c r="A424" s="30">
        <v>414</v>
      </c>
      <c r="B424" s="326" t="s">
        <v>506</v>
      </c>
      <c r="C424" s="316">
        <v>654.75</v>
      </c>
      <c r="D424" s="317">
        <v>659.58333333333337</v>
      </c>
      <c r="E424" s="317">
        <v>641.16666666666674</v>
      </c>
      <c r="F424" s="317">
        <v>627.58333333333337</v>
      </c>
      <c r="G424" s="317">
        <v>609.16666666666674</v>
      </c>
      <c r="H424" s="317">
        <v>673.16666666666674</v>
      </c>
      <c r="I424" s="317">
        <v>691.58333333333348</v>
      </c>
      <c r="J424" s="317">
        <v>705.16666666666674</v>
      </c>
      <c r="K424" s="316">
        <v>678</v>
      </c>
      <c r="L424" s="316">
        <v>646</v>
      </c>
      <c r="M424" s="316">
        <v>1.3975599999999999</v>
      </c>
      <c r="N424" s="1"/>
      <c r="O424" s="1"/>
    </row>
    <row r="425" spans="1:15" ht="12.75" customHeight="1">
      <c r="A425" s="30">
        <v>415</v>
      </c>
      <c r="B425" s="326" t="s">
        <v>507</v>
      </c>
      <c r="C425" s="316">
        <v>391.15</v>
      </c>
      <c r="D425" s="317">
        <v>395.76666666666671</v>
      </c>
      <c r="E425" s="317">
        <v>383.48333333333341</v>
      </c>
      <c r="F425" s="317">
        <v>375.81666666666672</v>
      </c>
      <c r="G425" s="317">
        <v>363.53333333333342</v>
      </c>
      <c r="H425" s="317">
        <v>403.43333333333339</v>
      </c>
      <c r="I425" s="317">
        <v>415.7166666666667</v>
      </c>
      <c r="J425" s="317">
        <v>423.38333333333338</v>
      </c>
      <c r="K425" s="316">
        <v>408.05</v>
      </c>
      <c r="L425" s="316">
        <v>388.1</v>
      </c>
      <c r="M425" s="316">
        <v>0.99231000000000003</v>
      </c>
      <c r="N425" s="1"/>
      <c r="O425" s="1"/>
    </row>
    <row r="426" spans="1:15" ht="12.75" customHeight="1">
      <c r="A426" s="30">
        <v>416</v>
      </c>
      <c r="B426" s="326" t="s">
        <v>515</v>
      </c>
      <c r="C426" s="316">
        <v>210.05</v>
      </c>
      <c r="D426" s="317">
        <v>210.81666666666669</v>
      </c>
      <c r="E426" s="317">
        <v>204.68333333333339</v>
      </c>
      <c r="F426" s="317">
        <v>199.31666666666669</v>
      </c>
      <c r="G426" s="317">
        <v>193.18333333333339</v>
      </c>
      <c r="H426" s="317">
        <v>216.18333333333339</v>
      </c>
      <c r="I426" s="317">
        <v>222.31666666666666</v>
      </c>
      <c r="J426" s="317">
        <v>227.68333333333339</v>
      </c>
      <c r="K426" s="316">
        <v>216.95</v>
      </c>
      <c r="L426" s="316">
        <v>205.45</v>
      </c>
      <c r="M426" s="316">
        <v>3.3548200000000001</v>
      </c>
      <c r="N426" s="1"/>
      <c r="O426" s="1"/>
    </row>
    <row r="427" spans="1:15" ht="12.75" customHeight="1">
      <c r="A427" s="30">
        <v>417</v>
      </c>
      <c r="B427" s="326" t="s">
        <v>508</v>
      </c>
      <c r="C427" s="316">
        <v>48.1</v>
      </c>
      <c r="D427" s="317">
        <v>48.083333333333336</v>
      </c>
      <c r="E427" s="317">
        <v>47.666666666666671</v>
      </c>
      <c r="F427" s="317">
        <v>47.233333333333334</v>
      </c>
      <c r="G427" s="317">
        <v>46.81666666666667</v>
      </c>
      <c r="H427" s="317">
        <v>48.516666666666673</v>
      </c>
      <c r="I427" s="317">
        <v>48.933333333333344</v>
      </c>
      <c r="J427" s="317">
        <v>49.366666666666674</v>
      </c>
      <c r="K427" s="316">
        <v>48.5</v>
      </c>
      <c r="L427" s="316">
        <v>47.65</v>
      </c>
      <c r="M427" s="316">
        <v>12.40748</v>
      </c>
      <c r="N427" s="1"/>
      <c r="O427" s="1"/>
    </row>
    <row r="428" spans="1:15" ht="12.75" customHeight="1">
      <c r="A428" s="30">
        <v>418</v>
      </c>
      <c r="B428" s="326" t="s">
        <v>192</v>
      </c>
      <c r="C428" s="316">
        <v>2231.6</v>
      </c>
      <c r="D428" s="317">
        <v>2247.9500000000003</v>
      </c>
      <c r="E428" s="317">
        <v>2201.1500000000005</v>
      </c>
      <c r="F428" s="317">
        <v>2170.7000000000003</v>
      </c>
      <c r="G428" s="317">
        <v>2123.9000000000005</v>
      </c>
      <c r="H428" s="317">
        <v>2278.4000000000005</v>
      </c>
      <c r="I428" s="317">
        <v>2325.2000000000007</v>
      </c>
      <c r="J428" s="317">
        <v>2355.6500000000005</v>
      </c>
      <c r="K428" s="316">
        <v>2294.75</v>
      </c>
      <c r="L428" s="316">
        <v>2217.5</v>
      </c>
      <c r="M428" s="316">
        <v>12.93512</v>
      </c>
      <c r="N428" s="1"/>
      <c r="O428" s="1"/>
    </row>
    <row r="429" spans="1:15" ht="12.75" customHeight="1">
      <c r="A429" s="30">
        <v>419</v>
      </c>
      <c r="B429" s="326" t="s">
        <v>193</v>
      </c>
      <c r="C429" s="316">
        <v>1061.5999999999999</v>
      </c>
      <c r="D429" s="317">
        <v>1068.0333333333333</v>
      </c>
      <c r="E429" s="317">
        <v>1041.1666666666665</v>
      </c>
      <c r="F429" s="317">
        <v>1020.7333333333331</v>
      </c>
      <c r="G429" s="317">
        <v>993.86666666666633</v>
      </c>
      <c r="H429" s="317">
        <v>1088.4666666666667</v>
      </c>
      <c r="I429" s="317">
        <v>1115.3333333333335</v>
      </c>
      <c r="J429" s="317">
        <v>1135.7666666666669</v>
      </c>
      <c r="K429" s="316">
        <v>1094.9000000000001</v>
      </c>
      <c r="L429" s="316">
        <v>1047.5999999999999</v>
      </c>
      <c r="M429" s="316">
        <v>16.96481</v>
      </c>
      <c r="N429" s="1"/>
      <c r="O429" s="1"/>
    </row>
    <row r="430" spans="1:15" ht="12.75" customHeight="1">
      <c r="A430" s="30">
        <v>420</v>
      </c>
      <c r="B430" s="326" t="s">
        <v>512</v>
      </c>
      <c r="C430" s="316">
        <v>280.2</v>
      </c>
      <c r="D430" s="317">
        <v>278.11666666666667</v>
      </c>
      <c r="E430" s="317">
        <v>272.23333333333335</v>
      </c>
      <c r="F430" s="317">
        <v>264.26666666666665</v>
      </c>
      <c r="G430" s="317">
        <v>258.38333333333333</v>
      </c>
      <c r="H430" s="317">
        <v>286.08333333333337</v>
      </c>
      <c r="I430" s="317">
        <v>291.9666666666667</v>
      </c>
      <c r="J430" s="317">
        <v>299.93333333333339</v>
      </c>
      <c r="K430" s="316">
        <v>284</v>
      </c>
      <c r="L430" s="316">
        <v>270.14999999999998</v>
      </c>
      <c r="M430" s="316">
        <v>10.371729999999999</v>
      </c>
      <c r="N430" s="1"/>
      <c r="O430" s="1"/>
    </row>
    <row r="431" spans="1:15" ht="12.75" customHeight="1">
      <c r="A431" s="30">
        <v>421</v>
      </c>
      <c r="B431" s="326" t="s">
        <v>509</v>
      </c>
      <c r="C431" s="316">
        <v>84.35</v>
      </c>
      <c r="D431" s="317">
        <v>84.183333333333337</v>
      </c>
      <c r="E431" s="317">
        <v>82.866666666666674</v>
      </c>
      <c r="F431" s="317">
        <v>81.38333333333334</v>
      </c>
      <c r="G431" s="317">
        <v>80.066666666666677</v>
      </c>
      <c r="H431" s="317">
        <v>85.666666666666671</v>
      </c>
      <c r="I431" s="317">
        <v>86.983333333333334</v>
      </c>
      <c r="J431" s="317">
        <v>88.466666666666669</v>
      </c>
      <c r="K431" s="316">
        <v>85.5</v>
      </c>
      <c r="L431" s="316">
        <v>82.7</v>
      </c>
      <c r="M431" s="316">
        <v>0.38281999999999999</v>
      </c>
      <c r="N431" s="1"/>
      <c r="O431" s="1"/>
    </row>
    <row r="432" spans="1:15" ht="12.75" customHeight="1">
      <c r="A432" s="30">
        <v>422</v>
      </c>
      <c r="B432" s="326" t="s">
        <v>511</v>
      </c>
      <c r="C432" s="316">
        <v>154.85</v>
      </c>
      <c r="D432" s="317">
        <v>156.08333333333334</v>
      </c>
      <c r="E432" s="317">
        <v>152.26666666666668</v>
      </c>
      <c r="F432" s="317">
        <v>149.68333333333334</v>
      </c>
      <c r="G432" s="317">
        <v>145.86666666666667</v>
      </c>
      <c r="H432" s="317">
        <v>158.66666666666669</v>
      </c>
      <c r="I432" s="317">
        <v>162.48333333333335</v>
      </c>
      <c r="J432" s="317">
        <v>165.06666666666669</v>
      </c>
      <c r="K432" s="316">
        <v>159.9</v>
      </c>
      <c r="L432" s="316">
        <v>153.5</v>
      </c>
      <c r="M432" s="316">
        <v>8.8020999999999994</v>
      </c>
      <c r="N432" s="1"/>
      <c r="O432" s="1"/>
    </row>
    <row r="433" spans="1:15" ht="12.75" customHeight="1">
      <c r="A433" s="30">
        <v>423</v>
      </c>
      <c r="B433" s="326" t="s">
        <v>513</v>
      </c>
      <c r="C433" s="316">
        <v>436.9</v>
      </c>
      <c r="D433" s="317">
        <v>439.88333333333327</v>
      </c>
      <c r="E433" s="317">
        <v>427.31666666666655</v>
      </c>
      <c r="F433" s="317">
        <v>417.73333333333329</v>
      </c>
      <c r="G433" s="317">
        <v>405.16666666666657</v>
      </c>
      <c r="H433" s="317">
        <v>449.46666666666653</v>
      </c>
      <c r="I433" s="317">
        <v>462.03333333333325</v>
      </c>
      <c r="J433" s="317">
        <v>471.6166666666665</v>
      </c>
      <c r="K433" s="316">
        <v>452.45</v>
      </c>
      <c r="L433" s="316">
        <v>430.3</v>
      </c>
      <c r="M433" s="316">
        <v>1.3184800000000001</v>
      </c>
      <c r="N433" s="1"/>
      <c r="O433" s="1"/>
    </row>
    <row r="434" spans="1:15" ht="12.75" customHeight="1">
      <c r="A434" s="30">
        <v>424</v>
      </c>
      <c r="B434" s="326" t="s">
        <v>514</v>
      </c>
      <c r="C434" s="316">
        <v>414.85</v>
      </c>
      <c r="D434" s="317">
        <v>417.61666666666662</v>
      </c>
      <c r="E434" s="317">
        <v>409.28333333333325</v>
      </c>
      <c r="F434" s="317">
        <v>403.71666666666664</v>
      </c>
      <c r="G434" s="317">
        <v>395.38333333333327</v>
      </c>
      <c r="H434" s="317">
        <v>423.18333333333322</v>
      </c>
      <c r="I434" s="317">
        <v>431.51666666666659</v>
      </c>
      <c r="J434" s="317">
        <v>437.0833333333332</v>
      </c>
      <c r="K434" s="316">
        <v>425.95</v>
      </c>
      <c r="L434" s="316">
        <v>412.05</v>
      </c>
      <c r="M434" s="316">
        <v>2.2283400000000002</v>
      </c>
      <c r="N434" s="1"/>
      <c r="O434" s="1"/>
    </row>
    <row r="435" spans="1:15" ht="12.75" customHeight="1">
      <c r="A435" s="30">
        <v>425</v>
      </c>
      <c r="B435" s="326" t="s">
        <v>516</v>
      </c>
      <c r="C435" s="316">
        <v>1801.65</v>
      </c>
      <c r="D435" s="317">
        <v>1821.55</v>
      </c>
      <c r="E435" s="317">
        <v>1779.1</v>
      </c>
      <c r="F435" s="317">
        <v>1756.55</v>
      </c>
      <c r="G435" s="317">
        <v>1714.1</v>
      </c>
      <c r="H435" s="317">
        <v>1844.1</v>
      </c>
      <c r="I435" s="317">
        <v>1886.5500000000002</v>
      </c>
      <c r="J435" s="317">
        <v>1909.1</v>
      </c>
      <c r="K435" s="316">
        <v>1864</v>
      </c>
      <c r="L435" s="316">
        <v>1799</v>
      </c>
      <c r="M435" s="316">
        <v>0.11194999999999999</v>
      </c>
      <c r="N435" s="1"/>
      <c r="O435" s="1"/>
    </row>
    <row r="436" spans="1:15" ht="12.75" customHeight="1">
      <c r="A436" s="30">
        <v>426</v>
      </c>
      <c r="B436" s="326" t="s">
        <v>517</v>
      </c>
      <c r="C436" s="316">
        <v>705.25</v>
      </c>
      <c r="D436" s="317">
        <v>704.93333333333339</v>
      </c>
      <c r="E436" s="317">
        <v>689.31666666666683</v>
      </c>
      <c r="F436" s="317">
        <v>673.38333333333344</v>
      </c>
      <c r="G436" s="317">
        <v>657.76666666666688</v>
      </c>
      <c r="H436" s="317">
        <v>720.86666666666679</v>
      </c>
      <c r="I436" s="317">
        <v>736.48333333333335</v>
      </c>
      <c r="J436" s="317">
        <v>752.41666666666674</v>
      </c>
      <c r="K436" s="316">
        <v>720.55</v>
      </c>
      <c r="L436" s="316">
        <v>689</v>
      </c>
      <c r="M436" s="316">
        <v>0.49414999999999998</v>
      </c>
      <c r="N436" s="1"/>
      <c r="O436" s="1"/>
    </row>
    <row r="437" spans="1:15" ht="12.75" customHeight="1">
      <c r="A437" s="30">
        <v>427</v>
      </c>
      <c r="B437" s="326" t="s">
        <v>194</v>
      </c>
      <c r="C437" s="316">
        <v>882.5</v>
      </c>
      <c r="D437" s="317">
        <v>877.2166666666667</v>
      </c>
      <c r="E437" s="317">
        <v>865.43333333333339</v>
      </c>
      <c r="F437" s="317">
        <v>848.36666666666667</v>
      </c>
      <c r="G437" s="317">
        <v>836.58333333333337</v>
      </c>
      <c r="H437" s="317">
        <v>894.28333333333342</v>
      </c>
      <c r="I437" s="317">
        <v>906.06666666666672</v>
      </c>
      <c r="J437" s="317">
        <v>923.13333333333344</v>
      </c>
      <c r="K437" s="316">
        <v>889</v>
      </c>
      <c r="L437" s="316">
        <v>860.15</v>
      </c>
      <c r="M437" s="316">
        <v>48.706890000000001</v>
      </c>
      <c r="N437" s="1"/>
      <c r="O437" s="1"/>
    </row>
    <row r="438" spans="1:15" ht="12.75" customHeight="1">
      <c r="A438" s="30">
        <v>428</v>
      </c>
      <c r="B438" s="326" t="s">
        <v>518</v>
      </c>
      <c r="C438" s="316">
        <v>389.3</v>
      </c>
      <c r="D438" s="317">
        <v>393.88333333333338</v>
      </c>
      <c r="E438" s="317">
        <v>377.96666666666675</v>
      </c>
      <c r="F438" s="317">
        <v>366.63333333333338</v>
      </c>
      <c r="G438" s="317">
        <v>350.71666666666675</v>
      </c>
      <c r="H438" s="317">
        <v>405.21666666666675</v>
      </c>
      <c r="I438" s="317">
        <v>421.13333333333338</v>
      </c>
      <c r="J438" s="317">
        <v>432.46666666666675</v>
      </c>
      <c r="K438" s="316">
        <v>409.8</v>
      </c>
      <c r="L438" s="316">
        <v>382.55</v>
      </c>
      <c r="M438" s="316">
        <v>7.0980499999999997</v>
      </c>
      <c r="N438" s="1"/>
      <c r="O438" s="1"/>
    </row>
    <row r="439" spans="1:15" ht="12.75" customHeight="1">
      <c r="A439" s="30">
        <v>429</v>
      </c>
      <c r="B439" s="326" t="s">
        <v>195</v>
      </c>
      <c r="C439" s="316">
        <v>409.95</v>
      </c>
      <c r="D439" s="317">
        <v>414.3</v>
      </c>
      <c r="E439" s="317">
        <v>404.3</v>
      </c>
      <c r="F439" s="317">
        <v>398.65</v>
      </c>
      <c r="G439" s="317">
        <v>388.65</v>
      </c>
      <c r="H439" s="317">
        <v>419.95000000000005</v>
      </c>
      <c r="I439" s="317">
        <v>429.95000000000005</v>
      </c>
      <c r="J439" s="317">
        <v>435.60000000000008</v>
      </c>
      <c r="K439" s="316">
        <v>424.3</v>
      </c>
      <c r="L439" s="316">
        <v>408.65</v>
      </c>
      <c r="M439" s="316">
        <v>4.2450200000000002</v>
      </c>
      <c r="N439" s="1"/>
      <c r="O439" s="1"/>
    </row>
    <row r="440" spans="1:15" ht="12.75" customHeight="1">
      <c r="A440" s="30">
        <v>430</v>
      </c>
      <c r="B440" s="326" t="s">
        <v>888</v>
      </c>
      <c r="C440" s="316" t="e">
        <v>#N/A</v>
      </c>
      <c r="D440" s="317" t="e">
        <v>#N/A</v>
      </c>
      <c r="E440" s="317" t="e">
        <v>#N/A</v>
      </c>
      <c r="F440" s="317" t="e">
        <v>#N/A</v>
      </c>
      <c r="G440" s="317" t="e">
        <v>#N/A</v>
      </c>
      <c r="H440" s="317" t="e">
        <v>#N/A</v>
      </c>
      <c r="I440" s="317" t="e">
        <v>#N/A</v>
      </c>
      <c r="J440" s="317" t="e">
        <v>#N/A</v>
      </c>
      <c r="K440" s="316" t="e">
        <v>#N/A</v>
      </c>
      <c r="L440" s="316" t="e">
        <v>#N/A</v>
      </c>
      <c r="M440" s="316" t="e">
        <v>#N/A</v>
      </c>
      <c r="N440" s="1"/>
      <c r="O440" s="1"/>
    </row>
    <row r="441" spans="1:15" ht="12.75" customHeight="1">
      <c r="A441" s="30">
        <v>431</v>
      </c>
      <c r="B441" s="326" t="s">
        <v>519</v>
      </c>
      <c r="C441" s="316">
        <v>308.05</v>
      </c>
      <c r="D441" s="317">
        <v>311.95</v>
      </c>
      <c r="E441" s="317">
        <v>301.59999999999997</v>
      </c>
      <c r="F441" s="317">
        <v>295.14999999999998</v>
      </c>
      <c r="G441" s="317">
        <v>284.79999999999995</v>
      </c>
      <c r="H441" s="317">
        <v>318.39999999999998</v>
      </c>
      <c r="I441" s="317">
        <v>328.75</v>
      </c>
      <c r="J441" s="317">
        <v>335.2</v>
      </c>
      <c r="K441" s="316">
        <v>322.3</v>
      </c>
      <c r="L441" s="316">
        <v>305.5</v>
      </c>
      <c r="M441" s="316">
        <v>1.8877900000000001</v>
      </c>
      <c r="N441" s="1"/>
      <c r="O441" s="1"/>
    </row>
    <row r="442" spans="1:15" ht="12.75" customHeight="1">
      <c r="A442" s="30">
        <v>432</v>
      </c>
      <c r="B442" s="326" t="s">
        <v>520</v>
      </c>
      <c r="C442" s="316">
        <v>1874.8</v>
      </c>
      <c r="D442" s="317">
        <v>1870.2666666666667</v>
      </c>
      <c r="E442" s="317">
        <v>1850.5333333333333</v>
      </c>
      <c r="F442" s="317">
        <v>1826.2666666666667</v>
      </c>
      <c r="G442" s="317">
        <v>1806.5333333333333</v>
      </c>
      <c r="H442" s="317">
        <v>1894.5333333333333</v>
      </c>
      <c r="I442" s="317">
        <v>1914.2666666666664</v>
      </c>
      <c r="J442" s="317">
        <v>1938.5333333333333</v>
      </c>
      <c r="K442" s="316">
        <v>1890</v>
      </c>
      <c r="L442" s="316">
        <v>1846</v>
      </c>
      <c r="M442" s="316">
        <v>0.52908999999999995</v>
      </c>
      <c r="N442" s="1"/>
      <c r="O442" s="1"/>
    </row>
    <row r="443" spans="1:15" ht="12.75" customHeight="1">
      <c r="A443" s="30">
        <v>433</v>
      </c>
      <c r="B443" s="326" t="s">
        <v>521</v>
      </c>
      <c r="C443" s="316">
        <v>521.6</v>
      </c>
      <c r="D443" s="317">
        <v>524.88333333333333</v>
      </c>
      <c r="E443" s="317">
        <v>511.7166666666667</v>
      </c>
      <c r="F443" s="317">
        <v>501.83333333333337</v>
      </c>
      <c r="G443" s="317">
        <v>488.66666666666674</v>
      </c>
      <c r="H443" s="317">
        <v>534.76666666666665</v>
      </c>
      <c r="I443" s="317">
        <v>547.93333333333339</v>
      </c>
      <c r="J443" s="317">
        <v>557.81666666666661</v>
      </c>
      <c r="K443" s="316">
        <v>538.04999999999995</v>
      </c>
      <c r="L443" s="316">
        <v>515</v>
      </c>
      <c r="M443" s="316">
        <v>1.63164</v>
      </c>
      <c r="N443" s="1"/>
      <c r="O443" s="1"/>
    </row>
    <row r="444" spans="1:15" ht="12.75" customHeight="1">
      <c r="A444" s="30">
        <v>434</v>
      </c>
      <c r="B444" s="326" t="s">
        <v>522</v>
      </c>
      <c r="C444" s="316">
        <v>8.8000000000000007</v>
      </c>
      <c r="D444" s="317">
        <v>8.9</v>
      </c>
      <c r="E444" s="317">
        <v>8.6000000000000014</v>
      </c>
      <c r="F444" s="317">
        <v>8.4</v>
      </c>
      <c r="G444" s="317">
        <v>8.1000000000000014</v>
      </c>
      <c r="H444" s="317">
        <v>9.1000000000000014</v>
      </c>
      <c r="I444" s="317">
        <v>9.4000000000000021</v>
      </c>
      <c r="J444" s="317">
        <v>9.6000000000000014</v>
      </c>
      <c r="K444" s="316">
        <v>9.1999999999999993</v>
      </c>
      <c r="L444" s="316">
        <v>8.6999999999999993</v>
      </c>
      <c r="M444" s="316">
        <v>361.98973999999998</v>
      </c>
      <c r="N444" s="1"/>
      <c r="O444" s="1"/>
    </row>
    <row r="445" spans="1:15" ht="12.75" customHeight="1">
      <c r="A445" s="30">
        <v>435</v>
      </c>
      <c r="B445" s="326" t="s">
        <v>510</v>
      </c>
      <c r="C445" s="316">
        <v>324.55</v>
      </c>
      <c r="D445" s="317">
        <v>326.66666666666669</v>
      </c>
      <c r="E445" s="317">
        <v>318.78333333333336</v>
      </c>
      <c r="F445" s="317">
        <v>313.01666666666665</v>
      </c>
      <c r="G445" s="317">
        <v>305.13333333333333</v>
      </c>
      <c r="H445" s="317">
        <v>332.43333333333339</v>
      </c>
      <c r="I445" s="317">
        <v>340.31666666666672</v>
      </c>
      <c r="J445" s="317">
        <v>346.08333333333343</v>
      </c>
      <c r="K445" s="316">
        <v>334.55</v>
      </c>
      <c r="L445" s="316">
        <v>320.89999999999998</v>
      </c>
      <c r="M445" s="316">
        <v>2.64235</v>
      </c>
      <c r="N445" s="1"/>
      <c r="O445" s="1"/>
    </row>
    <row r="446" spans="1:15" ht="12.75" customHeight="1">
      <c r="A446" s="30">
        <v>436</v>
      </c>
      <c r="B446" s="326" t="s">
        <v>523</v>
      </c>
      <c r="C446" s="316">
        <v>1054.95</v>
      </c>
      <c r="D446" s="317">
        <v>1045.3166666666666</v>
      </c>
      <c r="E446" s="317">
        <v>1025.6333333333332</v>
      </c>
      <c r="F446" s="317">
        <v>996.31666666666661</v>
      </c>
      <c r="G446" s="317">
        <v>976.63333333333321</v>
      </c>
      <c r="H446" s="317">
        <v>1074.6333333333332</v>
      </c>
      <c r="I446" s="317">
        <v>1094.3166666666666</v>
      </c>
      <c r="J446" s="317">
        <v>1123.6333333333332</v>
      </c>
      <c r="K446" s="316">
        <v>1065</v>
      </c>
      <c r="L446" s="316">
        <v>1016</v>
      </c>
      <c r="M446" s="316">
        <v>0.60560999999999998</v>
      </c>
      <c r="N446" s="1"/>
      <c r="O446" s="1"/>
    </row>
    <row r="447" spans="1:15" ht="12.75" customHeight="1">
      <c r="A447" s="30">
        <v>437</v>
      </c>
      <c r="B447" s="326" t="s">
        <v>276</v>
      </c>
      <c r="C447" s="316">
        <v>526.65</v>
      </c>
      <c r="D447" s="317">
        <v>534.79999999999995</v>
      </c>
      <c r="E447" s="317">
        <v>515.14999999999986</v>
      </c>
      <c r="F447" s="317">
        <v>503.64999999999986</v>
      </c>
      <c r="G447" s="317">
        <v>483.99999999999977</v>
      </c>
      <c r="H447" s="317">
        <v>546.29999999999995</v>
      </c>
      <c r="I447" s="317">
        <v>565.95000000000005</v>
      </c>
      <c r="J447" s="317">
        <v>577.45000000000005</v>
      </c>
      <c r="K447" s="316">
        <v>554.45000000000005</v>
      </c>
      <c r="L447" s="316">
        <v>523.29999999999995</v>
      </c>
      <c r="M447" s="316">
        <v>2.5133000000000001</v>
      </c>
      <c r="N447" s="1"/>
      <c r="O447" s="1"/>
    </row>
    <row r="448" spans="1:15" ht="12.75" customHeight="1">
      <c r="A448" s="30">
        <v>438</v>
      </c>
      <c r="B448" s="326" t="s">
        <v>528</v>
      </c>
      <c r="C448" s="316">
        <v>1181.25</v>
      </c>
      <c r="D448" s="317">
        <v>1191.2</v>
      </c>
      <c r="E448" s="317">
        <v>1160.0500000000002</v>
      </c>
      <c r="F448" s="317">
        <v>1138.8500000000001</v>
      </c>
      <c r="G448" s="317">
        <v>1107.7000000000003</v>
      </c>
      <c r="H448" s="317">
        <v>1212.4000000000001</v>
      </c>
      <c r="I448" s="317">
        <v>1243.5500000000002</v>
      </c>
      <c r="J448" s="317">
        <v>1264.75</v>
      </c>
      <c r="K448" s="316">
        <v>1222.3499999999999</v>
      </c>
      <c r="L448" s="316">
        <v>1170</v>
      </c>
      <c r="M448" s="316">
        <v>2.4933700000000001</v>
      </c>
      <c r="N448" s="1"/>
      <c r="O448" s="1"/>
    </row>
    <row r="449" spans="1:15" ht="12.75" customHeight="1">
      <c r="A449" s="30">
        <v>439</v>
      </c>
      <c r="B449" s="326" t="s">
        <v>529</v>
      </c>
      <c r="C449" s="316">
        <v>9979.4500000000007</v>
      </c>
      <c r="D449" s="317">
        <v>10025.183333333334</v>
      </c>
      <c r="E449" s="317">
        <v>9905.3666666666686</v>
      </c>
      <c r="F449" s="317">
        <v>9831.2833333333347</v>
      </c>
      <c r="G449" s="317">
        <v>9711.466666666669</v>
      </c>
      <c r="H449" s="317">
        <v>10099.266666666668</v>
      </c>
      <c r="I449" s="317">
        <v>10219.083333333334</v>
      </c>
      <c r="J449" s="317">
        <v>10293.166666666668</v>
      </c>
      <c r="K449" s="316">
        <v>10145</v>
      </c>
      <c r="L449" s="316">
        <v>9951.1</v>
      </c>
      <c r="M449" s="316">
        <v>1.086E-2</v>
      </c>
      <c r="N449" s="1"/>
      <c r="O449" s="1"/>
    </row>
    <row r="450" spans="1:15" ht="12.75" customHeight="1">
      <c r="A450" s="30">
        <v>440</v>
      </c>
      <c r="B450" s="326" t="s">
        <v>196</v>
      </c>
      <c r="C450" s="316">
        <v>919.25</v>
      </c>
      <c r="D450" s="317">
        <v>930.5</v>
      </c>
      <c r="E450" s="317">
        <v>903</v>
      </c>
      <c r="F450" s="317">
        <v>886.75</v>
      </c>
      <c r="G450" s="317">
        <v>859.25</v>
      </c>
      <c r="H450" s="317">
        <v>946.75</v>
      </c>
      <c r="I450" s="317">
        <v>974.25</v>
      </c>
      <c r="J450" s="317">
        <v>990.5</v>
      </c>
      <c r="K450" s="316">
        <v>958</v>
      </c>
      <c r="L450" s="316">
        <v>914.25</v>
      </c>
      <c r="M450" s="316">
        <v>14.733610000000001</v>
      </c>
      <c r="N450" s="1"/>
      <c r="O450" s="1"/>
    </row>
    <row r="451" spans="1:15" ht="12.75" customHeight="1">
      <c r="A451" s="30">
        <v>441</v>
      </c>
      <c r="B451" s="326" t="s">
        <v>530</v>
      </c>
      <c r="C451" s="316">
        <v>199.05</v>
      </c>
      <c r="D451" s="317">
        <v>200.53333333333333</v>
      </c>
      <c r="E451" s="317">
        <v>196.51666666666665</v>
      </c>
      <c r="F451" s="317">
        <v>193.98333333333332</v>
      </c>
      <c r="G451" s="317">
        <v>189.96666666666664</v>
      </c>
      <c r="H451" s="317">
        <v>203.06666666666666</v>
      </c>
      <c r="I451" s="317">
        <v>207.08333333333337</v>
      </c>
      <c r="J451" s="317">
        <v>209.61666666666667</v>
      </c>
      <c r="K451" s="316">
        <v>204.55</v>
      </c>
      <c r="L451" s="316">
        <v>198</v>
      </c>
      <c r="M451" s="316">
        <v>10.678100000000001</v>
      </c>
      <c r="N451" s="1"/>
      <c r="O451" s="1"/>
    </row>
    <row r="452" spans="1:15" ht="12.75" customHeight="1">
      <c r="A452" s="30">
        <v>442</v>
      </c>
      <c r="B452" s="326" t="s">
        <v>531</v>
      </c>
      <c r="C452" s="316">
        <v>964.8</v>
      </c>
      <c r="D452" s="317">
        <v>970.65</v>
      </c>
      <c r="E452" s="317">
        <v>947.3</v>
      </c>
      <c r="F452" s="317">
        <v>929.8</v>
      </c>
      <c r="G452" s="317">
        <v>906.44999999999993</v>
      </c>
      <c r="H452" s="317">
        <v>988.15</v>
      </c>
      <c r="I452" s="317">
        <v>1011.5000000000001</v>
      </c>
      <c r="J452" s="317">
        <v>1029</v>
      </c>
      <c r="K452" s="316">
        <v>994</v>
      </c>
      <c r="L452" s="316">
        <v>953.15</v>
      </c>
      <c r="M452" s="316">
        <v>6.0277500000000002</v>
      </c>
      <c r="N452" s="1"/>
      <c r="O452" s="1"/>
    </row>
    <row r="453" spans="1:15" ht="12.75" customHeight="1">
      <c r="A453" s="30">
        <v>443</v>
      </c>
      <c r="B453" s="326" t="s">
        <v>197</v>
      </c>
      <c r="C453" s="316">
        <v>737.6</v>
      </c>
      <c r="D453" s="317">
        <v>744.63333333333321</v>
      </c>
      <c r="E453" s="317">
        <v>728.01666666666642</v>
      </c>
      <c r="F453" s="317">
        <v>718.43333333333317</v>
      </c>
      <c r="G453" s="317">
        <v>701.81666666666638</v>
      </c>
      <c r="H453" s="317">
        <v>754.21666666666647</v>
      </c>
      <c r="I453" s="317">
        <v>770.83333333333326</v>
      </c>
      <c r="J453" s="317">
        <v>780.41666666666652</v>
      </c>
      <c r="K453" s="316">
        <v>761.25</v>
      </c>
      <c r="L453" s="316">
        <v>735.05</v>
      </c>
      <c r="M453" s="316">
        <v>14.814</v>
      </c>
      <c r="N453" s="1"/>
      <c r="O453" s="1"/>
    </row>
    <row r="454" spans="1:15" ht="12.75" customHeight="1">
      <c r="A454" s="30">
        <v>444</v>
      </c>
      <c r="B454" s="326" t="s">
        <v>277</v>
      </c>
      <c r="C454" s="316">
        <v>7886.65</v>
      </c>
      <c r="D454" s="317">
        <v>7668.6166666666659</v>
      </c>
      <c r="E454" s="317">
        <v>7337.2333333333318</v>
      </c>
      <c r="F454" s="317">
        <v>6787.8166666666657</v>
      </c>
      <c r="G454" s="317">
        <v>6456.4333333333316</v>
      </c>
      <c r="H454" s="317">
        <v>8218.0333333333328</v>
      </c>
      <c r="I454" s="317">
        <v>8549.4166666666642</v>
      </c>
      <c r="J454" s="317">
        <v>9098.8333333333321</v>
      </c>
      <c r="K454" s="316">
        <v>8000</v>
      </c>
      <c r="L454" s="316">
        <v>7119.2</v>
      </c>
      <c r="M454" s="316">
        <v>27.349399999999999</v>
      </c>
      <c r="N454" s="1"/>
      <c r="O454" s="1"/>
    </row>
    <row r="455" spans="1:15" ht="12.75" customHeight="1">
      <c r="A455" s="30">
        <v>445</v>
      </c>
      <c r="B455" s="326" t="s">
        <v>198</v>
      </c>
      <c r="C455" s="316">
        <v>404.3</v>
      </c>
      <c r="D455" s="317">
        <v>403.55</v>
      </c>
      <c r="E455" s="317">
        <v>387.75</v>
      </c>
      <c r="F455" s="317">
        <v>371.2</v>
      </c>
      <c r="G455" s="317">
        <v>355.4</v>
      </c>
      <c r="H455" s="317">
        <v>420.1</v>
      </c>
      <c r="I455" s="317">
        <v>435.90000000000009</v>
      </c>
      <c r="J455" s="317">
        <v>452.45000000000005</v>
      </c>
      <c r="K455" s="316">
        <v>419.35</v>
      </c>
      <c r="L455" s="316">
        <v>387</v>
      </c>
      <c r="M455" s="316">
        <v>714.25747000000001</v>
      </c>
      <c r="N455" s="1"/>
      <c r="O455" s="1"/>
    </row>
    <row r="456" spans="1:15" ht="12.75" customHeight="1">
      <c r="A456" s="30">
        <v>446</v>
      </c>
      <c r="B456" s="326" t="s">
        <v>532</v>
      </c>
      <c r="C456" s="316">
        <v>193.4</v>
      </c>
      <c r="D456" s="317">
        <v>194.96666666666667</v>
      </c>
      <c r="E456" s="317">
        <v>188.93333333333334</v>
      </c>
      <c r="F456" s="317">
        <v>184.46666666666667</v>
      </c>
      <c r="G456" s="317">
        <v>178.43333333333334</v>
      </c>
      <c r="H456" s="317">
        <v>199.43333333333334</v>
      </c>
      <c r="I456" s="317">
        <v>205.4666666666667</v>
      </c>
      <c r="J456" s="317">
        <v>209.93333333333334</v>
      </c>
      <c r="K456" s="316">
        <v>201</v>
      </c>
      <c r="L456" s="316">
        <v>190.5</v>
      </c>
      <c r="M456" s="316">
        <v>88.219380000000001</v>
      </c>
      <c r="N456" s="1"/>
      <c r="O456" s="1"/>
    </row>
    <row r="457" spans="1:15" ht="12.75" customHeight="1">
      <c r="A457" s="30">
        <v>447</v>
      </c>
      <c r="B457" s="326" t="s">
        <v>199</v>
      </c>
      <c r="C457" s="316">
        <v>222.8</v>
      </c>
      <c r="D457" s="317">
        <v>224.43333333333331</v>
      </c>
      <c r="E457" s="317">
        <v>219.66666666666663</v>
      </c>
      <c r="F457" s="317">
        <v>216.53333333333333</v>
      </c>
      <c r="G457" s="317">
        <v>211.76666666666665</v>
      </c>
      <c r="H457" s="317">
        <v>227.56666666666661</v>
      </c>
      <c r="I457" s="317">
        <v>232.33333333333331</v>
      </c>
      <c r="J457" s="317">
        <v>235.46666666666658</v>
      </c>
      <c r="K457" s="316">
        <v>229.2</v>
      </c>
      <c r="L457" s="316">
        <v>221.3</v>
      </c>
      <c r="M457" s="316">
        <v>331.08596999999997</v>
      </c>
      <c r="N457" s="1"/>
      <c r="O457" s="1"/>
    </row>
    <row r="458" spans="1:15" ht="12.75" customHeight="1">
      <c r="A458" s="30">
        <v>448</v>
      </c>
      <c r="B458" s="326" t="s">
        <v>200</v>
      </c>
      <c r="C458" s="316">
        <v>1097</v>
      </c>
      <c r="D458" s="317">
        <v>1113.6000000000001</v>
      </c>
      <c r="E458" s="317">
        <v>1075.4000000000003</v>
      </c>
      <c r="F458" s="317">
        <v>1053.8000000000002</v>
      </c>
      <c r="G458" s="317">
        <v>1015.6000000000004</v>
      </c>
      <c r="H458" s="317">
        <v>1135.2000000000003</v>
      </c>
      <c r="I458" s="317">
        <v>1173.4000000000001</v>
      </c>
      <c r="J458" s="317">
        <v>1195.0000000000002</v>
      </c>
      <c r="K458" s="316">
        <v>1151.8</v>
      </c>
      <c r="L458" s="316">
        <v>1092</v>
      </c>
      <c r="M458" s="316">
        <v>82.924409999999995</v>
      </c>
      <c r="N458" s="1"/>
      <c r="O458" s="1"/>
    </row>
    <row r="459" spans="1:15" ht="12.75" customHeight="1">
      <c r="A459" s="30">
        <v>449</v>
      </c>
      <c r="B459" s="326" t="s">
        <v>845</v>
      </c>
      <c r="C459" s="316">
        <v>642.35</v>
      </c>
      <c r="D459" s="317">
        <v>646.23333333333323</v>
      </c>
      <c r="E459" s="317">
        <v>633.46666666666647</v>
      </c>
      <c r="F459" s="317">
        <v>624.58333333333326</v>
      </c>
      <c r="G459" s="317">
        <v>611.81666666666649</v>
      </c>
      <c r="H459" s="317">
        <v>655.11666666666645</v>
      </c>
      <c r="I459" s="317">
        <v>667.8833333333331</v>
      </c>
      <c r="J459" s="317">
        <v>676.76666666666642</v>
      </c>
      <c r="K459" s="316">
        <v>659</v>
      </c>
      <c r="L459" s="316">
        <v>637.35</v>
      </c>
      <c r="M459" s="316">
        <v>0.32334000000000002</v>
      </c>
      <c r="N459" s="1"/>
      <c r="O459" s="1"/>
    </row>
    <row r="460" spans="1:15" ht="12.75" customHeight="1">
      <c r="A460" s="30">
        <v>450</v>
      </c>
      <c r="B460" s="326" t="s">
        <v>524</v>
      </c>
      <c r="C460" s="316">
        <v>1520.65</v>
      </c>
      <c r="D460" s="317">
        <v>1533.25</v>
      </c>
      <c r="E460" s="317">
        <v>1490.9</v>
      </c>
      <c r="F460" s="317">
        <v>1461.15</v>
      </c>
      <c r="G460" s="317">
        <v>1418.8000000000002</v>
      </c>
      <c r="H460" s="317">
        <v>1563</v>
      </c>
      <c r="I460" s="317">
        <v>1605.35</v>
      </c>
      <c r="J460" s="317">
        <v>1635.1</v>
      </c>
      <c r="K460" s="316">
        <v>1575.6</v>
      </c>
      <c r="L460" s="316">
        <v>1503.5</v>
      </c>
      <c r="M460" s="316">
        <v>0.32267000000000001</v>
      </c>
      <c r="N460" s="1"/>
      <c r="O460" s="1"/>
    </row>
    <row r="461" spans="1:15" ht="12.75" customHeight="1">
      <c r="A461" s="30">
        <v>451</v>
      </c>
      <c r="B461" s="326" t="s">
        <v>525</v>
      </c>
      <c r="C461" s="316">
        <v>688.6</v>
      </c>
      <c r="D461" s="317">
        <v>688.43333333333339</v>
      </c>
      <c r="E461" s="317">
        <v>666.36666666666679</v>
      </c>
      <c r="F461" s="317">
        <v>644.13333333333344</v>
      </c>
      <c r="G461" s="317">
        <v>622.06666666666683</v>
      </c>
      <c r="H461" s="317">
        <v>710.66666666666674</v>
      </c>
      <c r="I461" s="317">
        <v>732.73333333333335</v>
      </c>
      <c r="J461" s="317">
        <v>754.9666666666667</v>
      </c>
      <c r="K461" s="316">
        <v>710.5</v>
      </c>
      <c r="L461" s="316">
        <v>666.2</v>
      </c>
      <c r="M461" s="316">
        <v>0.75558000000000003</v>
      </c>
      <c r="N461" s="1"/>
      <c r="O461" s="1"/>
    </row>
    <row r="462" spans="1:15" ht="12.75" customHeight="1">
      <c r="A462" s="30">
        <v>452</v>
      </c>
      <c r="B462" s="326" t="s">
        <v>201</v>
      </c>
      <c r="C462" s="316">
        <v>3414.9</v>
      </c>
      <c r="D462" s="317">
        <v>3412.3166666666671</v>
      </c>
      <c r="E462" s="317">
        <v>3384.733333333334</v>
      </c>
      <c r="F462" s="317">
        <v>3354.5666666666671</v>
      </c>
      <c r="G462" s="317">
        <v>3326.983333333334</v>
      </c>
      <c r="H462" s="317">
        <v>3442.483333333334</v>
      </c>
      <c r="I462" s="317">
        <v>3470.0666666666671</v>
      </c>
      <c r="J462" s="317">
        <v>3500.233333333334</v>
      </c>
      <c r="K462" s="316">
        <v>3439.9</v>
      </c>
      <c r="L462" s="316">
        <v>3382.15</v>
      </c>
      <c r="M462" s="316">
        <v>21.878229999999999</v>
      </c>
      <c r="N462" s="1"/>
      <c r="O462" s="1"/>
    </row>
    <row r="463" spans="1:15" ht="12.75" customHeight="1">
      <c r="A463" s="30">
        <v>453</v>
      </c>
      <c r="B463" s="326" t="s">
        <v>533</v>
      </c>
      <c r="C463" s="316">
        <v>3452.7</v>
      </c>
      <c r="D463" s="317">
        <v>3456.4499999999994</v>
      </c>
      <c r="E463" s="317">
        <v>3408.9499999999989</v>
      </c>
      <c r="F463" s="317">
        <v>3365.1999999999994</v>
      </c>
      <c r="G463" s="317">
        <v>3317.6999999999989</v>
      </c>
      <c r="H463" s="317">
        <v>3500.1999999999989</v>
      </c>
      <c r="I463" s="317">
        <v>3547.7</v>
      </c>
      <c r="J463" s="317">
        <v>3591.4499999999989</v>
      </c>
      <c r="K463" s="316">
        <v>3503.95</v>
      </c>
      <c r="L463" s="316">
        <v>3412.7</v>
      </c>
      <c r="M463" s="316">
        <v>7.8670000000000004E-2</v>
      </c>
      <c r="N463" s="1"/>
      <c r="O463" s="1"/>
    </row>
    <row r="464" spans="1:15" ht="12.75" customHeight="1">
      <c r="A464" s="30">
        <v>454</v>
      </c>
      <c r="B464" s="326" t="s">
        <v>202</v>
      </c>
      <c r="C464" s="316">
        <v>1202.8499999999999</v>
      </c>
      <c r="D464" s="317">
        <v>1210.8</v>
      </c>
      <c r="E464" s="317">
        <v>1187.05</v>
      </c>
      <c r="F464" s="317">
        <v>1171.25</v>
      </c>
      <c r="G464" s="317">
        <v>1147.5</v>
      </c>
      <c r="H464" s="317">
        <v>1226.5999999999999</v>
      </c>
      <c r="I464" s="317">
        <v>1250.3499999999999</v>
      </c>
      <c r="J464" s="317">
        <v>1266.1499999999999</v>
      </c>
      <c r="K464" s="316">
        <v>1234.55</v>
      </c>
      <c r="L464" s="316">
        <v>1195</v>
      </c>
      <c r="M464" s="316">
        <v>18.920839999999998</v>
      </c>
      <c r="N464" s="1"/>
      <c r="O464" s="1"/>
    </row>
    <row r="465" spans="1:15" ht="12.75" customHeight="1">
      <c r="A465" s="30">
        <v>455</v>
      </c>
      <c r="B465" s="326" t="s">
        <v>535</v>
      </c>
      <c r="C465" s="316">
        <v>1918.85</v>
      </c>
      <c r="D465" s="317">
        <v>1935.9333333333334</v>
      </c>
      <c r="E465" s="317">
        <v>1881.9166666666667</v>
      </c>
      <c r="F465" s="317">
        <v>1844.9833333333333</v>
      </c>
      <c r="G465" s="317">
        <v>1790.9666666666667</v>
      </c>
      <c r="H465" s="317">
        <v>1972.8666666666668</v>
      </c>
      <c r="I465" s="317">
        <v>2026.8833333333332</v>
      </c>
      <c r="J465" s="317">
        <v>2063.8166666666666</v>
      </c>
      <c r="K465" s="316">
        <v>1989.95</v>
      </c>
      <c r="L465" s="316">
        <v>1899</v>
      </c>
      <c r="M465" s="316">
        <v>0.35768</v>
      </c>
      <c r="N465" s="1"/>
      <c r="O465" s="1"/>
    </row>
    <row r="466" spans="1:15" ht="12.75" customHeight="1">
      <c r="A466" s="30">
        <v>456</v>
      </c>
      <c r="B466" s="326" t="s">
        <v>536</v>
      </c>
      <c r="C466" s="316">
        <v>734.15</v>
      </c>
      <c r="D466" s="317">
        <v>738.80000000000007</v>
      </c>
      <c r="E466" s="317">
        <v>728.00000000000011</v>
      </c>
      <c r="F466" s="317">
        <v>721.85</v>
      </c>
      <c r="G466" s="317">
        <v>711.05000000000007</v>
      </c>
      <c r="H466" s="317">
        <v>744.95000000000016</v>
      </c>
      <c r="I466" s="317">
        <v>755.75000000000011</v>
      </c>
      <c r="J466" s="317">
        <v>761.9000000000002</v>
      </c>
      <c r="K466" s="316">
        <v>749.6</v>
      </c>
      <c r="L466" s="316">
        <v>732.65</v>
      </c>
      <c r="M466" s="316">
        <v>0.20588999999999999</v>
      </c>
      <c r="N466" s="1"/>
      <c r="O466" s="1"/>
    </row>
    <row r="467" spans="1:15" ht="12.75" customHeight="1">
      <c r="A467" s="30">
        <v>457</v>
      </c>
      <c r="B467" s="326" t="s">
        <v>540</v>
      </c>
      <c r="C467" s="316">
        <v>1725</v>
      </c>
      <c r="D467" s="317">
        <v>1695.45</v>
      </c>
      <c r="E467" s="317">
        <v>1635.9</v>
      </c>
      <c r="F467" s="317">
        <v>1546.8</v>
      </c>
      <c r="G467" s="317">
        <v>1487.25</v>
      </c>
      <c r="H467" s="317">
        <v>1784.5500000000002</v>
      </c>
      <c r="I467" s="317">
        <v>1844.1</v>
      </c>
      <c r="J467" s="317">
        <v>1933.2000000000003</v>
      </c>
      <c r="K467" s="316">
        <v>1755</v>
      </c>
      <c r="L467" s="316">
        <v>1606.35</v>
      </c>
      <c r="M467" s="316">
        <v>1.8886799999999999</v>
      </c>
      <c r="N467" s="1"/>
      <c r="O467" s="1"/>
    </row>
    <row r="468" spans="1:15" ht="12.75" customHeight="1">
      <c r="A468" s="30">
        <v>458</v>
      </c>
      <c r="B468" s="326" t="s">
        <v>537</v>
      </c>
      <c r="C468" s="316">
        <v>1867.5</v>
      </c>
      <c r="D468" s="317">
        <v>1865.6666666666667</v>
      </c>
      <c r="E468" s="317">
        <v>1806.2333333333336</v>
      </c>
      <c r="F468" s="317">
        <v>1744.9666666666669</v>
      </c>
      <c r="G468" s="317">
        <v>1685.5333333333338</v>
      </c>
      <c r="H468" s="317">
        <v>1926.9333333333334</v>
      </c>
      <c r="I468" s="317">
        <v>1986.3666666666663</v>
      </c>
      <c r="J468" s="317">
        <v>2047.6333333333332</v>
      </c>
      <c r="K468" s="316">
        <v>1925.1</v>
      </c>
      <c r="L468" s="316">
        <v>1804.4</v>
      </c>
      <c r="M468" s="316">
        <v>0.84599000000000002</v>
      </c>
      <c r="N468" s="1"/>
      <c r="O468" s="1"/>
    </row>
    <row r="469" spans="1:15" ht="12.75" customHeight="1">
      <c r="A469" s="30">
        <v>459</v>
      </c>
      <c r="B469" s="326" t="s">
        <v>203</v>
      </c>
      <c r="C469" s="316">
        <v>2091.6999999999998</v>
      </c>
      <c r="D469" s="317">
        <v>2100.6166666666668</v>
      </c>
      <c r="E469" s="317">
        <v>2047.2333333333336</v>
      </c>
      <c r="F469" s="317">
        <v>2002.7666666666669</v>
      </c>
      <c r="G469" s="317">
        <v>1949.3833333333337</v>
      </c>
      <c r="H469" s="317">
        <v>2145.0833333333335</v>
      </c>
      <c r="I469" s="317">
        <v>2198.4666666666667</v>
      </c>
      <c r="J469" s="317">
        <v>2242.9333333333334</v>
      </c>
      <c r="K469" s="316">
        <v>2154</v>
      </c>
      <c r="L469" s="316">
        <v>2056.15</v>
      </c>
      <c r="M469" s="316">
        <v>25.80348</v>
      </c>
      <c r="N469" s="1"/>
      <c r="O469" s="1"/>
    </row>
    <row r="470" spans="1:15" ht="12.75" customHeight="1">
      <c r="A470" s="30">
        <v>460</v>
      </c>
      <c r="B470" s="326" t="s">
        <v>204</v>
      </c>
      <c r="C470" s="316">
        <v>2582.6</v>
      </c>
      <c r="D470" s="317">
        <v>2575.0666666666671</v>
      </c>
      <c r="E470" s="317">
        <v>2520.1333333333341</v>
      </c>
      <c r="F470" s="317">
        <v>2457.666666666667</v>
      </c>
      <c r="G470" s="317">
        <v>2402.733333333334</v>
      </c>
      <c r="H470" s="317">
        <v>2637.5333333333342</v>
      </c>
      <c r="I470" s="317">
        <v>2692.4666666666676</v>
      </c>
      <c r="J470" s="317">
        <v>2754.9333333333343</v>
      </c>
      <c r="K470" s="316">
        <v>2630</v>
      </c>
      <c r="L470" s="316">
        <v>2512.6</v>
      </c>
      <c r="M470" s="316">
        <v>2.2910900000000001</v>
      </c>
      <c r="N470" s="1"/>
      <c r="O470" s="1"/>
    </row>
    <row r="471" spans="1:15" ht="12.75" customHeight="1">
      <c r="A471" s="30">
        <v>461</v>
      </c>
      <c r="B471" s="326" t="s">
        <v>205</v>
      </c>
      <c r="C471" s="316">
        <v>431.65</v>
      </c>
      <c r="D471" s="317">
        <v>436.2833333333333</v>
      </c>
      <c r="E471" s="317">
        <v>423.36666666666662</v>
      </c>
      <c r="F471" s="317">
        <v>415.08333333333331</v>
      </c>
      <c r="G471" s="317">
        <v>402.16666666666663</v>
      </c>
      <c r="H471" s="317">
        <v>444.56666666666661</v>
      </c>
      <c r="I471" s="317">
        <v>457.48333333333335</v>
      </c>
      <c r="J471" s="317">
        <v>465.76666666666659</v>
      </c>
      <c r="K471" s="316">
        <v>449.2</v>
      </c>
      <c r="L471" s="316">
        <v>428</v>
      </c>
      <c r="M471" s="316">
        <v>4.2530700000000001</v>
      </c>
      <c r="N471" s="1"/>
      <c r="O471" s="1"/>
    </row>
    <row r="472" spans="1:15" ht="12.75" customHeight="1">
      <c r="A472" s="30">
        <v>462</v>
      </c>
      <c r="B472" s="326" t="s">
        <v>206</v>
      </c>
      <c r="C472" s="316">
        <v>1032</v>
      </c>
      <c r="D472" s="317">
        <v>1035.0166666666667</v>
      </c>
      <c r="E472" s="317">
        <v>1015.5333333333333</v>
      </c>
      <c r="F472" s="317">
        <v>999.06666666666661</v>
      </c>
      <c r="G472" s="317">
        <v>979.58333333333326</v>
      </c>
      <c r="H472" s="317">
        <v>1051.4833333333333</v>
      </c>
      <c r="I472" s="317">
        <v>1070.9666666666665</v>
      </c>
      <c r="J472" s="317">
        <v>1087.4333333333334</v>
      </c>
      <c r="K472" s="316">
        <v>1054.5</v>
      </c>
      <c r="L472" s="316">
        <v>1018.55</v>
      </c>
      <c r="M472" s="316">
        <v>4.6714000000000002</v>
      </c>
      <c r="N472" s="1"/>
      <c r="O472" s="1"/>
    </row>
    <row r="473" spans="1:15" ht="12.75" customHeight="1">
      <c r="A473" s="30">
        <v>463</v>
      </c>
      <c r="B473" s="326" t="s">
        <v>538</v>
      </c>
      <c r="C473" s="316">
        <v>46.2</v>
      </c>
      <c r="D473" s="317">
        <v>46.25</v>
      </c>
      <c r="E473" s="317">
        <v>44.6</v>
      </c>
      <c r="F473" s="317">
        <v>43</v>
      </c>
      <c r="G473" s="317">
        <v>41.35</v>
      </c>
      <c r="H473" s="317">
        <v>47.85</v>
      </c>
      <c r="I473" s="317">
        <v>49.500000000000007</v>
      </c>
      <c r="J473" s="317">
        <v>51.1</v>
      </c>
      <c r="K473" s="316">
        <v>47.9</v>
      </c>
      <c r="L473" s="316">
        <v>44.65</v>
      </c>
      <c r="M473" s="316">
        <v>71.17577</v>
      </c>
      <c r="N473" s="1"/>
      <c r="O473" s="1"/>
    </row>
    <row r="474" spans="1:15" ht="12.75" customHeight="1">
      <c r="A474" s="30">
        <v>464</v>
      </c>
      <c r="B474" s="326" t="s">
        <v>539</v>
      </c>
      <c r="C474" s="316">
        <v>173.65</v>
      </c>
      <c r="D474" s="317">
        <v>176.91666666666666</v>
      </c>
      <c r="E474" s="317">
        <v>169.23333333333332</v>
      </c>
      <c r="F474" s="317">
        <v>164.81666666666666</v>
      </c>
      <c r="G474" s="317">
        <v>157.13333333333333</v>
      </c>
      <c r="H474" s="317">
        <v>181.33333333333331</v>
      </c>
      <c r="I474" s="317">
        <v>189.01666666666665</v>
      </c>
      <c r="J474" s="317">
        <v>193.43333333333331</v>
      </c>
      <c r="K474" s="316">
        <v>184.6</v>
      </c>
      <c r="L474" s="316">
        <v>172.5</v>
      </c>
      <c r="M474" s="316">
        <v>5.1596000000000002</v>
      </c>
      <c r="N474" s="1"/>
      <c r="O474" s="1"/>
    </row>
    <row r="475" spans="1:15" ht="12.75" customHeight="1">
      <c r="A475" s="30">
        <v>465</v>
      </c>
      <c r="B475" s="326" t="s">
        <v>526</v>
      </c>
      <c r="C475" s="316">
        <v>801.8</v>
      </c>
      <c r="D475" s="317">
        <v>796.7833333333333</v>
      </c>
      <c r="E475" s="317">
        <v>781.56666666666661</v>
      </c>
      <c r="F475" s="317">
        <v>761.33333333333326</v>
      </c>
      <c r="G475" s="317">
        <v>746.11666666666656</v>
      </c>
      <c r="H475" s="317">
        <v>817.01666666666665</v>
      </c>
      <c r="I475" s="317">
        <v>832.23333333333335</v>
      </c>
      <c r="J475" s="317">
        <v>852.4666666666667</v>
      </c>
      <c r="K475" s="316">
        <v>812</v>
      </c>
      <c r="L475" s="316">
        <v>776.55</v>
      </c>
      <c r="M475" s="316">
        <v>0.94362000000000001</v>
      </c>
      <c r="N475" s="1"/>
      <c r="O475" s="1"/>
    </row>
    <row r="476" spans="1:15" ht="12.75" customHeight="1">
      <c r="A476" s="30">
        <v>466</v>
      </c>
      <c r="B476" s="326" t="s">
        <v>846</v>
      </c>
      <c r="C476" s="316">
        <v>119.25</v>
      </c>
      <c r="D476" s="317">
        <v>122.91666666666667</v>
      </c>
      <c r="E476" s="317">
        <v>115.33333333333334</v>
      </c>
      <c r="F476" s="317">
        <v>111.41666666666667</v>
      </c>
      <c r="G476" s="317">
        <v>103.83333333333334</v>
      </c>
      <c r="H476" s="317">
        <v>126.83333333333334</v>
      </c>
      <c r="I476" s="317">
        <v>134.41666666666669</v>
      </c>
      <c r="J476" s="317">
        <v>138.33333333333334</v>
      </c>
      <c r="K476" s="316">
        <v>130.5</v>
      </c>
      <c r="L476" s="316">
        <v>119</v>
      </c>
      <c r="M476" s="316">
        <v>67.95008</v>
      </c>
      <c r="N476" s="1"/>
      <c r="O476" s="1"/>
    </row>
    <row r="477" spans="1:15" ht="12.75" customHeight="1">
      <c r="A477" s="30">
        <v>467</v>
      </c>
      <c r="B477" s="326" t="s">
        <v>527</v>
      </c>
      <c r="C477" s="316">
        <v>40.4</v>
      </c>
      <c r="D477" s="317">
        <v>41.266666666666659</v>
      </c>
      <c r="E477" s="317">
        <v>39.23333333333332</v>
      </c>
      <c r="F477" s="317">
        <v>38.066666666666663</v>
      </c>
      <c r="G477" s="317">
        <v>36.033333333333324</v>
      </c>
      <c r="H477" s="317">
        <v>42.433333333333316</v>
      </c>
      <c r="I477" s="317">
        <v>44.466666666666661</v>
      </c>
      <c r="J477" s="317">
        <v>45.633333333333312</v>
      </c>
      <c r="K477" s="316">
        <v>43.3</v>
      </c>
      <c r="L477" s="316">
        <v>40.1</v>
      </c>
      <c r="M477" s="316">
        <v>184.51994999999999</v>
      </c>
      <c r="N477" s="1"/>
      <c r="O477" s="1"/>
    </row>
    <row r="478" spans="1:15" ht="12.75" customHeight="1">
      <c r="A478" s="30">
        <v>468</v>
      </c>
      <c r="B478" s="326" t="s">
        <v>207</v>
      </c>
      <c r="C478" s="316">
        <v>634.65</v>
      </c>
      <c r="D478" s="317">
        <v>627.41666666666663</v>
      </c>
      <c r="E478" s="317">
        <v>613.33333333333326</v>
      </c>
      <c r="F478" s="317">
        <v>592.01666666666665</v>
      </c>
      <c r="G478" s="317">
        <v>577.93333333333328</v>
      </c>
      <c r="H478" s="317">
        <v>648.73333333333323</v>
      </c>
      <c r="I478" s="317">
        <v>662.81666666666649</v>
      </c>
      <c r="J478" s="317">
        <v>684.13333333333321</v>
      </c>
      <c r="K478" s="316">
        <v>641.5</v>
      </c>
      <c r="L478" s="316">
        <v>606.1</v>
      </c>
      <c r="M478" s="316">
        <v>24.892589999999998</v>
      </c>
      <c r="N478" s="1"/>
      <c r="O478" s="1"/>
    </row>
    <row r="479" spans="1:15" ht="12.75" customHeight="1">
      <c r="A479" s="30">
        <v>469</v>
      </c>
      <c r="B479" s="326" t="s">
        <v>208</v>
      </c>
      <c r="C479" s="316">
        <v>1427.65</v>
      </c>
      <c r="D479" s="317">
        <v>1454.2333333333333</v>
      </c>
      <c r="E479" s="317">
        <v>1392.4666666666667</v>
      </c>
      <c r="F479" s="317">
        <v>1357.2833333333333</v>
      </c>
      <c r="G479" s="317">
        <v>1295.5166666666667</v>
      </c>
      <c r="H479" s="317">
        <v>1489.4166666666667</v>
      </c>
      <c r="I479" s="317">
        <v>1551.1833333333336</v>
      </c>
      <c r="J479" s="317">
        <v>1586.3666666666668</v>
      </c>
      <c r="K479" s="316">
        <v>1516</v>
      </c>
      <c r="L479" s="316">
        <v>1419.05</v>
      </c>
      <c r="M479" s="316">
        <v>3.7014999999999998</v>
      </c>
      <c r="N479" s="1"/>
      <c r="O479" s="1"/>
    </row>
    <row r="480" spans="1:15" ht="12.75" customHeight="1">
      <c r="A480" s="30">
        <v>470</v>
      </c>
      <c r="B480" s="326" t="s">
        <v>541</v>
      </c>
      <c r="C480" s="316">
        <v>11.55</v>
      </c>
      <c r="D480" s="317">
        <v>11.516666666666666</v>
      </c>
      <c r="E480" s="317">
        <v>11.233333333333331</v>
      </c>
      <c r="F480" s="317">
        <v>10.916666666666664</v>
      </c>
      <c r="G480" s="317">
        <v>10.633333333333329</v>
      </c>
      <c r="H480" s="317">
        <v>11.833333333333332</v>
      </c>
      <c r="I480" s="317">
        <v>12.116666666666667</v>
      </c>
      <c r="J480" s="317">
        <v>12.433333333333334</v>
      </c>
      <c r="K480" s="316">
        <v>11.8</v>
      </c>
      <c r="L480" s="316">
        <v>11.2</v>
      </c>
      <c r="M480" s="316">
        <v>29.042120000000001</v>
      </c>
      <c r="N480" s="1"/>
      <c r="O480" s="1"/>
    </row>
    <row r="481" spans="1:15" ht="12.75" customHeight="1">
      <c r="A481" s="30">
        <v>471</v>
      </c>
      <c r="B481" s="326" t="s">
        <v>542</v>
      </c>
      <c r="C481" s="316">
        <v>560.85</v>
      </c>
      <c r="D481" s="317">
        <v>564.7833333333333</v>
      </c>
      <c r="E481" s="317">
        <v>552.56666666666661</v>
      </c>
      <c r="F481" s="317">
        <v>544.2833333333333</v>
      </c>
      <c r="G481" s="317">
        <v>532.06666666666661</v>
      </c>
      <c r="H481" s="317">
        <v>573.06666666666661</v>
      </c>
      <c r="I481" s="317">
        <v>585.2833333333333</v>
      </c>
      <c r="J481" s="317">
        <v>593.56666666666661</v>
      </c>
      <c r="K481" s="316">
        <v>577</v>
      </c>
      <c r="L481" s="316">
        <v>556.5</v>
      </c>
      <c r="M481" s="316">
        <v>0.85140000000000005</v>
      </c>
      <c r="N481" s="1"/>
      <c r="O481" s="1"/>
    </row>
    <row r="482" spans="1:15" ht="12.75" customHeight="1">
      <c r="A482" s="30">
        <v>472</v>
      </c>
      <c r="B482" s="326" t="s">
        <v>544</v>
      </c>
      <c r="C482" s="316">
        <v>142.69999999999999</v>
      </c>
      <c r="D482" s="317">
        <v>141.26666666666665</v>
      </c>
      <c r="E482" s="317">
        <v>136.7833333333333</v>
      </c>
      <c r="F482" s="317">
        <v>130.86666666666665</v>
      </c>
      <c r="G482" s="317">
        <v>126.3833333333333</v>
      </c>
      <c r="H482" s="317">
        <v>147.18333333333331</v>
      </c>
      <c r="I482" s="317">
        <v>151.66666666666666</v>
      </c>
      <c r="J482" s="317">
        <v>157.58333333333331</v>
      </c>
      <c r="K482" s="316">
        <v>145.75</v>
      </c>
      <c r="L482" s="316">
        <v>135.35</v>
      </c>
      <c r="M482" s="316">
        <v>20.949069999999999</v>
      </c>
      <c r="N482" s="1"/>
      <c r="O482" s="1"/>
    </row>
    <row r="483" spans="1:15" ht="12.75" customHeight="1">
      <c r="A483" s="30">
        <v>473</v>
      </c>
      <c r="B483" s="326" t="s">
        <v>545</v>
      </c>
      <c r="C483" s="316">
        <v>17.55</v>
      </c>
      <c r="D483" s="317">
        <v>17.45</v>
      </c>
      <c r="E483" s="317">
        <v>17.2</v>
      </c>
      <c r="F483" s="317">
        <v>16.850000000000001</v>
      </c>
      <c r="G483" s="317">
        <v>16.600000000000001</v>
      </c>
      <c r="H483" s="317">
        <v>17.799999999999997</v>
      </c>
      <c r="I483" s="317">
        <v>18.049999999999997</v>
      </c>
      <c r="J483" s="317">
        <v>18.399999999999995</v>
      </c>
      <c r="K483" s="316">
        <v>17.7</v>
      </c>
      <c r="L483" s="316">
        <v>17.100000000000001</v>
      </c>
      <c r="M483" s="316">
        <v>55.533799999999999</v>
      </c>
      <c r="N483" s="1"/>
      <c r="O483" s="1"/>
    </row>
    <row r="484" spans="1:15" ht="12.75" customHeight="1">
      <c r="A484" s="30">
        <v>474</v>
      </c>
      <c r="B484" s="326" t="s">
        <v>209</v>
      </c>
      <c r="C484" s="316">
        <v>6196.55</v>
      </c>
      <c r="D484" s="317">
        <v>6210.7166666666672</v>
      </c>
      <c r="E484" s="317">
        <v>6128.6333333333341</v>
      </c>
      <c r="F484" s="317">
        <v>6060.7166666666672</v>
      </c>
      <c r="G484" s="317">
        <v>5978.6333333333341</v>
      </c>
      <c r="H484" s="317">
        <v>6278.6333333333341</v>
      </c>
      <c r="I484" s="317">
        <v>6360.7166666666662</v>
      </c>
      <c r="J484" s="317">
        <v>6428.6333333333341</v>
      </c>
      <c r="K484" s="316">
        <v>6292.8</v>
      </c>
      <c r="L484" s="316">
        <v>6142.8</v>
      </c>
      <c r="M484" s="316">
        <v>3.19217</v>
      </c>
      <c r="N484" s="1"/>
      <c r="O484" s="1"/>
    </row>
    <row r="485" spans="1:15" ht="12.75" customHeight="1">
      <c r="A485" s="30">
        <v>475</v>
      </c>
      <c r="B485" s="326" t="s">
        <v>278</v>
      </c>
      <c r="C485" s="316">
        <v>36.15</v>
      </c>
      <c r="D485" s="317">
        <v>35.9</v>
      </c>
      <c r="E485" s="317">
        <v>34.099999999999994</v>
      </c>
      <c r="F485" s="317">
        <v>32.049999999999997</v>
      </c>
      <c r="G485" s="317">
        <v>30.249999999999993</v>
      </c>
      <c r="H485" s="317">
        <v>37.949999999999996</v>
      </c>
      <c r="I485" s="317">
        <v>39.749999999999993</v>
      </c>
      <c r="J485" s="317">
        <v>41.8</v>
      </c>
      <c r="K485" s="316">
        <v>37.700000000000003</v>
      </c>
      <c r="L485" s="316">
        <v>33.85</v>
      </c>
      <c r="M485" s="316">
        <v>247.79087000000001</v>
      </c>
      <c r="N485" s="1"/>
      <c r="O485" s="1"/>
    </row>
    <row r="486" spans="1:15" ht="12.75" customHeight="1">
      <c r="A486" s="30">
        <v>476</v>
      </c>
      <c r="B486" s="326" t="s">
        <v>210</v>
      </c>
      <c r="C486" s="316">
        <v>781.55</v>
      </c>
      <c r="D486" s="317">
        <v>782.88333333333333</v>
      </c>
      <c r="E486" s="317">
        <v>770.76666666666665</v>
      </c>
      <c r="F486" s="317">
        <v>759.98333333333335</v>
      </c>
      <c r="G486" s="317">
        <v>747.86666666666667</v>
      </c>
      <c r="H486" s="317">
        <v>793.66666666666663</v>
      </c>
      <c r="I486" s="317">
        <v>805.78333333333319</v>
      </c>
      <c r="J486" s="317">
        <v>816.56666666666661</v>
      </c>
      <c r="K486" s="316">
        <v>795</v>
      </c>
      <c r="L486" s="316">
        <v>772.1</v>
      </c>
      <c r="M486" s="316">
        <v>30.626950000000001</v>
      </c>
      <c r="N486" s="1"/>
      <c r="O486" s="1"/>
    </row>
    <row r="487" spans="1:15" ht="12.75" customHeight="1">
      <c r="A487" s="30">
        <v>477</v>
      </c>
      <c r="B487" s="326" t="s">
        <v>543</v>
      </c>
      <c r="C487" s="316">
        <v>699.1</v>
      </c>
      <c r="D487" s="317">
        <v>706.58333333333337</v>
      </c>
      <c r="E487" s="317">
        <v>683.51666666666677</v>
      </c>
      <c r="F487" s="317">
        <v>667.93333333333339</v>
      </c>
      <c r="G487" s="317">
        <v>644.86666666666679</v>
      </c>
      <c r="H487" s="317">
        <v>722.16666666666674</v>
      </c>
      <c r="I487" s="317">
        <v>745.23333333333335</v>
      </c>
      <c r="J487" s="317">
        <v>760.81666666666672</v>
      </c>
      <c r="K487" s="316">
        <v>729.65</v>
      </c>
      <c r="L487" s="316">
        <v>691</v>
      </c>
      <c r="M487" s="316">
        <v>1.492</v>
      </c>
      <c r="N487" s="1"/>
      <c r="O487" s="1"/>
    </row>
    <row r="488" spans="1:15" ht="12.75" customHeight="1">
      <c r="A488" s="30">
        <v>478</v>
      </c>
      <c r="B488" s="326" t="s">
        <v>548</v>
      </c>
      <c r="C488" s="316">
        <v>392</v>
      </c>
      <c r="D488" s="317">
        <v>397.13333333333338</v>
      </c>
      <c r="E488" s="317">
        <v>383.86666666666679</v>
      </c>
      <c r="F488" s="317">
        <v>375.73333333333341</v>
      </c>
      <c r="G488" s="317">
        <v>362.46666666666681</v>
      </c>
      <c r="H488" s="317">
        <v>405.26666666666677</v>
      </c>
      <c r="I488" s="317">
        <v>418.5333333333333</v>
      </c>
      <c r="J488" s="317">
        <v>426.66666666666674</v>
      </c>
      <c r="K488" s="316">
        <v>410.4</v>
      </c>
      <c r="L488" s="316">
        <v>389</v>
      </c>
      <c r="M488" s="316">
        <v>0.92620999999999998</v>
      </c>
      <c r="N488" s="1"/>
      <c r="O488" s="1"/>
    </row>
    <row r="489" spans="1:15" ht="12.75" customHeight="1">
      <c r="A489" s="30">
        <v>479</v>
      </c>
      <c r="B489" s="326" t="s">
        <v>549</v>
      </c>
      <c r="C489" s="316">
        <v>31.75</v>
      </c>
      <c r="D489" s="317">
        <v>31.916666666666668</v>
      </c>
      <c r="E489" s="317">
        <v>31.233333333333334</v>
      </c>
      <c r="F489" s="317">
        <v>30.716666666666665</v>
      </c>
      <c r="G489" s="317">
        <v>30.033333333333331</v>
      </c>
      <c r="H489" s="317">
        <v>32.433333333333337</v>
      </c>
      <c r="I489" s="317">
        <v>33.116666666666667</v>
      </c>
      <c r="J489" s="317">
        <v>33.63333333333334</v>
      </c>
      <c r="K489" s="316">
        <v>32.6</v>
      </c>
      <c r="L489" s="316">
        <v>31.4</v>
      </c>
      <c r="M489" s="316">
        <v>27.20994</v>
      </c>
      <c r="N489" s="1"/>
      <c r="O489" s="1"/>
    </row>
    <row r="490" spans="1:15" ht="12.75" customHeight="1">
      <c r="A490" s="30">
        <v>480</v>
      </c>
      <c r="B490" s="326" t="s">
        <v>550</v>
      </c>
      <c r="C490" s="316">
        <v>738.3</v>
      </c>
      <c r="D490" s="317">
        <v>746.68333333333339</v>
      </c>
      <c r="E490" s="317">
        <v>720.66666666666674</v>
      </c>
      <c r="F490" s="317">
        <v>703.0333333333333</v>
      </c>
      <c r="G490" s="317">
        <v>677.01666666666665</v>
      </c>
      <c r="H490" s="317">
        <v>764.31666666666683</v>
      </c>
      <c r="I490" s="317">
        <v>790.33333333333348</v>
      </c>
      <c r="J490" s="317">
        <v>807.96666666666692</v>
      </c>
      <c r="K490" s="316">
        <v>772.7</v>
      </c>
      <c r="L490" s="316">
        <v>729.05</v>
      </c>
      <c r="M490" s="316">
        <v>0.60665000000000002</v>
      </c>
      <c r="N490" s="1"/>
      <c r="O490" s="1"/>
    </row>
    <row r="491" spans="1:15" ht="12.75" customHeight="1">
      <c r="A491" s="30">
        <v>481</v>
      </c>
      <c r="B491" s="326" t="s">
        <v>552</v>
      </c>
      <c r="C491" s="316">
        <v>336.2</v>
      </c>
      <c r="D491" s="317">
        <v>338.36666666666662</v>
      </c>
      <c r="E491" s="317">
        <v>330.03333333333325</v>
      </c>
      <c r="F491" s="317">
        <v>323.86666666666662</v>
      </c>
      <c r="G491" s="317">
        <v>315.53333333333325</v>
      </c>
      <c r="H491" s="317">
        <v>344.53333333333325</v>
      </c>
      <c r="I491" s="317">
        <v>352.86666666666662</v>
      </c>
      <c r="J491" s="317">
        <v>359.03333333333325</v>
      </c>
      <c r="K491" s="316">
        <v>346.7</v>
      </c>
      <c r="L491" s="316">
        <v>332.2</v>
      </c>
      <c r="M491" s="316">
        <v>3.8322600000000002</v>
      </c>
      <c r="N491" s="1"/>
      <c r="O491" s="1"/>
    </row>
    <row r="492" spans="1:15" ht="12.75" customHeight="1">
      <c r="A492" s="30">
        <v>482</v>
      </c>
      <c r="B492" s="326" t="s">
        <v>280</v>
      </c>
      <c r="C492" s="316">
        <v>1091.05</v>
      </c>
      <c r="D492" s="317">
        <v>1090.7833333333335</v>
      </c>
      <c r="E492" s="317">
        <v>1070.5666666666671</v>
      </c>
      <c r="F492" s="317">
        <v>1050.0833333333335</v>
      </c>
      <c r="G492" s="317">
        <v>1029.866666666667</v>
      </c>
      <c r="H492" s="317">
        <v>1111.2666666666671</v>
      </c>
      <c r="I492" s="317">
        <v>1131.4833333333338</v>
      </c>
      <c r="J492" s="317">
        <v>1151.9666666666672</v>
      </c>
      <c r="K492" s="316">
        <v>1111</v>
      </c>
      <c r="L492" s="316">
        <v>1070.3</v>
      </c>
      <c r="M492" s="316">
        <v>17.65287</v>
      </c>
      <c r="N492" s="1"/>
      <c r="O492" s="1"/>
    </row>
    <row r="493" spans="1:15" ht="12.75" customHeight="1">
      <c r="A493" s="30">
        <v>483</v>
      </c>
      <c r="B493" s="326" t="s">
        <v>211</v>
      </c>
      <c r="C493" s="316">
        <v>292.89999999999998</v>
      </c>
      <c r="D493" s="317">
        <v>301.76666666666665</v>
      </c>
      <c r="E493" s="317">
        <v>281.68333333333328</v>
      </c>
      <c r="F493" s="317">
        <v>270.46666666666664</v>
      </c>
      <c r="G493" s="317">
        <v>250.38333333333327</v>
      </c>
      <c r="H493" s="317">
        <v>312.98333333333329</v>
      </c>
      <c r="I493" s="317">
        <v>333.06666666666666</v>
      </c>
      <c r="J493" s="317">
        <v>344.2833333333333</v>
      </c>
      <c r="K493" s="316">
        <v>321.85000000000002</v>
      </c>
      <c r="L493" s="316">
        <v>290.55</v>
      </c>
      <c r="M493" s="316">
        <v>203.05913000000001</v>
      </c>
      <c r="N493" s="1"/>
      <c r="O493" s="1"/>
    </row>
    <row r="494" spans="1:15" ht="12.75" customHeight="1">
      <c r="A494" s="30">
        <v>484</v>
      </c>
      <c r="B494" s="326" t="s">
        <v>553</v>
      </c>
      <c r="C494" s="316">
        <v>1920.65</v>
      </c>
      <c r="D494" s="317">
        <v>1928.9166666666667</v>
      </c>
      <c r="E494" s="317">
        <v>1882.8333333333335</v>
      </c>
      <c r="F494" s="317">
        <v>1845.0166666666667</v>
      </c>
      <c r="G494" s="317">
        <v>1798.9333333333334</v>
      </c>
      <c r="H494" s="317">
        <v>1966.7333333333336</v>
      </c>
      <c r="I494" s="317">
        <v>2012.8166666666671</v>
      </c>
      <c r="J494" s="317">
        <v>2050.6333333333337</v>
      </c>
      <c r="K494" s="316">
        <v>1975</v>
      </c>
      <c r="L494" s="316">
        <v>1891.1</v>
      </c>
      <c r="M494" s="316">
        <v>0.36513000000000001</v>
      </c>
      <c r="N494" s="1"/>
      <c r="O494" s="1"/>
    </row>
    <row r="495" spans="1:15" ht="12.75" customHeight="1">
      <c r="A495" s="30">
        <v>485</v>
      </c>
      <c r="B495" s="326" t="s">
        <v>279</v>
      </c>
      <c r="C495" s="316">
        <v>205</v>
      </c>
      <c r="D495" s="317">
        <v>205.23333333333335</v>
      </c>
      <c r="E495" s="317">
        <v>201.51666666666671</v>
      </c>
      <c r="F495" s="317">
        <v>198.03333333333336</v>
      </c>
      <c r="G495" s="317">
        <v>194.31666666666672</v>
      </c>
      <c r="H495" s="317">
        <v>208.7166666666667</v>
      </c>
      <c r="I495" s="317">
        <v>212.43333333333334</v>
      </c>
      <c r="J495" s="317">
        <v>215.91666666666669</v>
      </c>
      <c r="K495" s="316">
        <v>208.95</v>
      </c>
      <c r="L495" s="316">
        <v>201.75</v>
      </c>
      <c r="M495" s="316">
        <v>1.5702799999999999</v>
      </c>
      <c r="N495" s="1"/>
      <c r="O495" s="1"/>
    </row>
    <row r="496" spans="1:15" ht="12.75" customHeight="1">
      <c r="A496" s="30">
        <v>486</v>
      </c>
      <c r="B496" s="326" t="s">
        <v>554</v>
      </c>
      <c r="C496" s="316">
        <v>1796.8</v>
      </c>
      <c r="D496" s="317">
        <v>1806.5833333333333</v>
      </c>
      <c r="E496" s="317">
        <v>1775.2166666666665</v>
      </c>
      <c r="F496" s="317">
        <v>1753.6333333333332</v>
      </c>
      <c r="G496" s="317">
        <v>1722.2666666666664</v>
      </c>
      <c r="H496" s="317">
        <v>1828.1666666666665</v>
      </c>
      <c r="I496" s="317">
        <v>1859.5333333333333</v>
      </c>
      <c r="J496" s="317">
        <v>1881.1166666666666</v>
      </c>
      <c r="K496" s="316">
        <v>1837.95</v>
      </c>
      <c r="L496" s="316">
        <v>1785</v>
      </c>
      <c r="M496" s="316">
        <v>0.20571</v>
      </c>
      <c r="N496" s="1"/>
      <c r="O496" s="1"/>
    </row>
    <row r="497" spans="1:15" ht="12.75" customHeight="1">
      <c r="A497" s="30">
        <v>487</v>
      </c>
      <c r="B497" s="326" t="s">
        <v>547</v>
      </c>
      <c r="C497" s="316">
        <v>602.5</v>
      </c>
      <c r="D497" s="317">
        <v>605.23333333333335</v>
      </c>
      <c r="E497" s="317">
        <v>590.4666666666667</v>
      </c>
      <c r="F497" s="317">
        <v>578.43333333333339</v>
      </c>
      <c r="G497" s="317">
        <v>563.66666666666674</v>
      </c>
      <c r="H497" s="317">
        <v>617.26666666666665</v>
      </c>
      <c r="I497" s="317">
        <v>632.0333333333333</v>
      </c>
      <c r="J497" s="317">
        <v>644.06666666666661</v>
      </c>
      <c r="K497" s="316">
        <v>620</v>
      </c>
      <c r="L497" s="316">
        <v>593.20000000000005</v>
      </c>
      <c r="M497" s="316">
        <v>1.43397</v>
      </c>
      <c r="N497" s="1"/>
      <c r="O497" s="1"/>
    </row>
    <row r="498" spans="1:15" ht="12.75" customHeight="1">
      <c r="A498" s="30">
        <v>488</v>
      </c>
      <c r="B498" s="326" t="s">
        <v>546</v>
      </c>
      <c r="C498" s="316">
        <v>2971.3</v>
      </c>
      <c r="D498" s="317">
        <v>2954.4166666666665</v>
      </c>
      <c r="E498" s="317">
        <v>2895.6833333333329</v>
      </c>
      <c r="F498" s="317">
        <v>2820.0666666666666</v>
      </c>
      <c r="G498" s="317">
        <v>2761.333333333333</v>
      </c>
      <c r="H498" s="317">
        <v>3030.0333333333328</v>
      </c>
      <c r="I498" s="317">
        <v>3088.7666666666664</v>
      </c>
      <c r="J498" s="317">
        <v>3164.3833333333328</v>
      </c>
      <c r="K498" s="316">
        <v>3013.15</v>
      </c>
      <c r="L498" s="316">
        <v>2878.8</v>
      </c>
      <c r="M498" s="316">
        <v>0.15262999999999999</v>
      </c>
      <c r="N498" s="1"/>
      <c r="O498" s="1"/>
    </row>
    <row r="499" spans="1:15" ht="12.75" customHeight="1">
      <c r="A499" s="30">
        <v>489</v>
      </c>
      <c r="B499" s="326" t="s">
        <v>212</v>
      </c>
      <c r="C499" s="316">
        <v>931.4</v>
      </c>
      <c r="D499" s="317">
        <v>941.73333333333323</v>
      </c>
      <c r="E499" s="317">
        <v>918.01666666666642</v>
      </c>
      <c r="F499" s="317">
        <v>904.63333333333321</v>
      </c>
      <c r="G499" s="317">
        <v>880.9166666666664</v>
      </c>
      <c r="H499" s="317">
        <v>955.11666666666645</v>
      </c>
      <c r="I499" s="317">
        <v>978.83333333333337</v>
      </c>
      <c r="J499" s="317">
        <v>992.21666666666647</v>
      </c>
      <c r="K499" s="316">
        <v>965.45</v>
      </c>
      <c r="L499" s="316">
        <v>928.35</v>
      </c>
      <c r="M499" s="316">
        <v>24.391760000000001</v>
      </c>
      <c r="N499" s="1"/>
      <c r="O499" s="1"/>
    </row>
    <row r="500" spans="1:15" ht="12.75" customHeight="1">
      <c r="A500" s="30">
        <v>490</v>
      </c>
      <c r="B500" s="326" t="s">
        <v>551</v>
      </c>
      <c r="C500" s="316">
        <v>310.39999999999998</v>
      </c>
      <c r="D500" s="317">
        <v>315.36666666666662</v>
      </c>
      <c r="E500" s="317">
        <v>304.03333333333325</v>
      </c>
      <c r="F500" s="317">
        <v>297.66666666666663</v>
      </c>
      <c r="G500" s="317">
        <v>286.33333333333326</v>
      </c>
      <c r="H500" s="317">
        <v>321.73333333333323</v>
      </c>
      <c r="I500" s="317">
        <v>333.06666666666661</v>
      </c>
      <c r="J500" s="317">
        <v>339.43333333333322</v>
      </c>
      <c r="K500" s="316">
        <v>326.7</v>
      </c>
      <c r="L500" s="316">
        <v>309</v>
      </c>
      <c r="M500" s="316">
        <v>6.4680099999999996</v>
      </c>
      <c r="N500" s="1"/>
      <c r="O500" s="1"/>
    </row>
    <row r="501" spans="1:15" ht="12.75" customHeight="1">
      <c r="A501" s="30">
        <v>491</v>
      </c>
      <c r="B501" s="326" t="s">
        <v>555</v>
      </c>
      <c r="C501" s="316">
        <v>178.1</v>
      </c>
      <c r="D501" s="317">
        <v>176.66666666666666</v>
      </c>
      <c r="E501" s="317">
        <v>172.43333333333331</v>
      </c>
      <c r="F501" s="317">
        <v>166.76666666666665</v>
      </c>
      <c r="G501" s="317">
        <v>162.5333333333333</v>
      </c>
      <c r="H501" s="317">
        <v>182.33333333333331</v>
      </c>
      <c r="I501" s="317">
        <v>186.56666666666666</v>
      </c>
      <c r="J501" s="317">
        <v>192.23333333333332</v>
      </c>
      <c r="K501" s="316">
        <v>180.9</v>
      </c>
      <c r="L501" s="316">
        <v>171</v>
      </c>
      <c r="M501" s="316">
        <v>9.8343799999999995</v>
      </c>
      <c r="N501" s="1"/>
      <c r="O501" s="1"/>
    </row>
    <row r="502" spans="1:15" ht="12.75" customHeight="1">
      <c r="A502" s="30">
        <v>492</v>
      </c>
      <c r="B502" s="326" t="s">
        <v>556</v>
      </c>
      <c r="C502" s="316">
        <v>67.400000000000006</v>
      </c>
      <c r="D502" s="317">
        <v>66.883333333333326</v>
      </c>
      <c r="E502" s="317">
        <v>65.216666666666654</v>
      </c>
      <c r="F502" s="317">
        <v>63.033333333333331</v>
      </c>
      <c r="G502" s="317">
        <v>61.36666666666666</v>
      </c>
      <c r="H502" s="317">
        <v>69.066666666666649</v>
      </c>
      <c r="I502" s="317">
        <v>70.733333333333334</v>
      </c>
      <c r="J502" s="317">
        <v>72.916666666666643</v>
      </c>
      <c r="K502" s="316">
        <v>68.55</v>
      </c>
      <c r="L502" s="316">
        <v>64.7</v>
      </c>
      <c r="M502" s="316">
        <v>48.795340000000003</v>
      </c>
      <c r="N502" s="1"/>
      <c r="O502" s="1"/>
    </row>
    <row r="503" spans="1:15" ht="12.75" customHeight="1">
      <c r="A503" s="30">
        <v>493</v>
      </c>
      <c r="B503" s="326" t="s">
        <v>557</v>
      </c>
      <c r="C503" s="316">
        <v>424.5</v>
      </c>
      <c r="D503" s="317">
        <v>427.06666666666666</v>
      </c>
      <c r="E503" s="317">
        <v>415.13333333333333</v>
      </c>
      <c r="F503" s="317">
        <v>405.76666666666665</v>
      </c>
      <c r="G503" s="317">
        <v>393.83333333333331</v>
      </c>
      <c r="H503" s="317">
        <v>436.43333333333334</v>
      </c>
      <c r="I503" s="317">
        <v>448.36666666666662</v>
      </c>
      <c r="J503" s="317">
        <v>457.73333333333335</v>
      </c>
      <c r="K503" s="316">
        <v>439</v>
      </c>
      <c r="L503" s="316">
        <v>417.7</v>
      </c>
      <c r="M503" s="316">
        <v>0.96204999999999996</v>
      </c>
      <c r="N503" s="1"/>
      <c r="O503" s="1"/>
    </row>
    <row r="504" spans="1:15" ht="12.75" customHeight="1">
      <c r="A504" s="30">
        <v>494</v>
      </c>
      <c r="B504" s="326" t="s">
        <v>281</v>
      </c>
      <c r="C504" s="316">
        <v>1554.65</v>
      </c>
      <c r="D504" s="317">
        <v>1566.4333333333334</v>
      </c>
      <c r="E504" s="317">
        <v>1539.4166666666667</v>
      </c>
      <c r="F504" s="317">
        <v>1524.1833333333334</v>
      </c>
      <c r="G504" s="317">
        <v>1497.1666666666667</v>
      </c>
      <c r="H504" s="317">
        <v>1581.6666666666667</v>
      </c>
      <c r="I504" s="317">
        <v>1608.6833333333332</v>
      </c>
      <c r="J504" s="317">
        <v>1623.9166666666667</v>
      </c>
      <c r="K504" s="316">
        <v>1593.45</v>
      </c>
      <c r="L504" s="316">
        <v>1551.2</v>
      </c>
      <c r="M504" s="316">
        <v>0.65291999999999994</v>
      </c>
      <c r="N504" s="1"/>
      <c r="O504" s="1"/>
    </row>
    <row r="505" spans="1:15" ht="12.75" customHeight="1">
      <c r="A505" s="30">
        <v>495</v>
      </c>
      <c r="B505" s="326" t="s">
        <v>213</v>
      </c>
      <c r="C505" s="316">
        <v>468.65</v>
      </c>
      <c r="D505" s="317">
        <v>471.7166666666667</v>
      </c>
      <c r="E505" s="317">
        <v>463.93333333333339</v>
      </c>
      <c r="F505" s="317">
        <v>459.2166666666667</v>
      </c>
      <c r="G505" s="317">
        <v>451.43333333333339</v>
      </c>
      <c r="H505" s="317">
        <v>476.43333333333339</v>
      </c>
      <c r="I505" s="317">
        <v>484.2166666666667</v>
      </c>
      <c r="J505" s="317">
        <v>488.93333333333339</v>
      </c>
      <c r="K505" s="316">
        <v>479.5</v>
      </c>
      <c r="L505" s="316">
        <v>467</v>
      </c>
      <c r="M505" s="316">
        <v>83.876589999999993</v>
      </c>
      <c r="N505" s="1"/>
      <c r="O505" s="1"/>
    </row>
    <row r="506" spans="1:15" ht="12.75" customHeight="1">
      <c r="A506" s="30">
        <v>496</v>
      </c>
      <c r="B506" s="326" t="s">
        <v>558</v>
      </c>
      <c r="C506" s="316">
        <v>234.65</v>
      </c>
      <c r="D506" s="317">
        <v>235.61666666666667</v>
      </c>
      <c r="E506" s="317">
        <v>229.53333333333336</v>
      </c>
      <c r="F506" s="317">
        <v>224.41666666666669</v>
      </c>
      <c r="G506" s="317">
        <v>218.33333333333337</v>
      </c>
      <c r="H506" s="317">
        <v>240.73333333333335</v>
      </c>
      <c r="I506" s="317">
        <v>246.81666666666666</v>
      </c>
      <c r="J506" s="317">
        <v>251.93333333333334</v>
      </c>
      <c r="K506" s="316">
        <v>241.7</v>
      </c>
      <c r="L506" s="316">
        <v>230.5</v>
      </c>
      <c r="M506" s="316">
        <v>3.5445799999999998</v>
      </c>
      <c r="N506" s="1"/>
      <c r="O506" s="1"/>
    </row>
    <row r="507" spans="1:15" ht="12.75" customHeight="1">
      <c r="A507" s="30">
        <v>497</v>
      </c>
      <c r="B507" s="338" t="s">
        <v>282</v>
      </c>
      <c r="C507" s="339">
        <v>12.45</v>
      </c>
      <c r="D507" s="339">
        <v>12.583333333333334</v>
      </c>
      <c r="E507" s="339">
        <v>12.316666666666668</v>
      </c>
      <c r="F507" s="339">
        <v>12.183333333333334</v>
      </c>
      <c r="G507" s="339">
        <v>11.916666666666668</v>
      </c>
      <c r="H507" s="339">
        <v>12.716666666666669</v>
      </c>
      <c r="I507" s="339">
        <v>12.983333333333334</v>
      </c>
      <c r="J507" s="338">
        <v>13.116666666666669</v>
      </c>
      <c r="K507" s="338">
        <v>12.85</v>
      </c>
      <c r="L507" s="338">
        <v>12.45</v>
      </c>
      <c r="M507" s="270">
        <v>699.82970999999998</v>
      </c>
      <c r="N507" s="1"/>
      <c r="O507" s="1"/>
    </row>
    <row r="508" spans="1:15" ht="12.75" customHeight="1">
      <c r="A508" s="30">
        <v>498</v>
      </c>
      <c r="B508" s="338" t="s">
        <v>214</v>
      </c>
      <c r="C508" s="339">
        <v>239.25</v>
      </c>
      <c r="D508" s="339">
        <v>241.43333333333331</v>
      </c>
      <c r="E508" s="339">
        <v>235.36666666666662</v>
      </c>
      <c r="F508" s="339">
        <v>231.48333333333332</v>
      </c>
      <c r="G508" s="339">
        <v>225.41666666666663</v>
      </c>
      <c r="H508" s="339">
        <v>245.31666666666661</v>
      </c>
      <c r="I508" s="339">
        <v>251.38333333333327</v>
      </c>
      <c r="J508" s="338">
        <v>255.26666666666659</v>
      </c>
      <c r="K508" s="338">
        <v>247.5</v>
      </c>
      <c r="L508" s="338">
        <v>237.55</v>
      </c>
      <c r="M508" s="270">
        <v>90.29271</v>
      </c>
      <c r="N508" s="1"/>
      <c r="O508" s="1"/>
    </row>
    <row r="509" spans="1:15" ht="12.75" customHeight="1">
      <c r="A509" s="30">
        <v>499</v>
      </c>
      <c r="B509" s="338" t="s">
        <v>559</v>
      </c>
      <c r="C509" s="339">
        <v>302.2</v>
      </c>
      <c r="D509" s="339">
        <v>306.41666666666669</v>
      </c>
      <c r="E509" s="339">
        <v>295.83333333333337</v>
      </c>
      <c r="F509" s="339">
        <v>289.4666666666667</v>
      </c>
      <c r="G509" s="339">
        <v>278.88333333333338</v>
      </c>
      <c r="H509" s="339">
        <v>312.78333333333336</v>
      </c>
      <c r="I509" s="339">
        <v>323.36666666666673</v>
      </c>
      <c r="J509" s="338">
        <v>329.73333333333335</v>
      </c>
      <c r="K509" s="338">
        <v>317</v>
      </c>
      <c r="L509" s="338">
        <v>300.05</v>
      </c>
      <c r="M509" s="270">
        <v>9.7442899999999995</v>
      </c>
      <c r="N509" s="1"/>
      <c r="O509" s="1"/>
    </row>
    <row r="510" spans="1:15" ht="12.75" customHeight="1">
      <c r="A510" s="30"/>
      <c r="B510" s="338" t="s">
        <v>560</v>
      </c>
      <c r="C510" s="339">
        <v>1583.35</v>
      </c>
      <c r="D510" s="339">
        <v>1575.8666666666668</v>
      </c>
      <c r="E510" s="339">
        <v>1547.7833333333335</v>
      </c>
      <c r="F510" s="339">
        <v>1512.2166666666667</v>
      </c>
      <c r="G510" s="339">
        <v>1484.1333333333334</v>
      </c>
      <c r="H510" s="339">
        <v>1611.4333333333336</v>
      </c>
      <c r="I510" s="339">
        <v>1639.5166666666667</v>
      </c>
      <c r="J510" s="338">
        <v>1675.0833333333337</v>
      </c>
      <c r="K510" s="338">
        <v>1603.95</v>
      </c>
      <c r="L510" s="338">
        <v>1540.3</v>
      </c>
      <c r="M510" s="270">
        <v>0.25772</v>
      </c>
      <c r="N510" s="1"/>
      <c r="O510" s="1"/>
    </row>
    <row r="511" spans="1:15" ht="12.75" customHeight="1">
      <c r="A511" s="295"/>
      <c r="B511" s="295"/>
      <c r="C511" s="296"/>
      <c r="D511" s="296"/>
      <c r="E511" s="296"/>
      <c r="F511" s="296"/>
      <c r="G511" s="296"/>
      <c r="H511" s="296"/>
      <c r="I511" s="296"/>
      <c r="J511" s="295"/>
      <c r="K511" s="295"/>
      <c r="L511" s="295"/>
      <c r="M511" s="297"/>
      <c r="N511" s="1"/>
      <c r="O511" s="1"/>
    </row>
    <row r="512" spans="1:15" ht="12.75" customHeight="1">
      <c r="A512" s="295"/>
      <c r="B512" s="295"/>
      <c r="C512" s="296"/>
      <c r="D512" s="296"/>
      <c r="E512" s="296"/>
      <c r="F512" s="296"/>
      <c r="G512" s="296"/>
      <c r="H512" s="296"/>
      <c r="I512" s="296"/>
      <c r="J512" s="295"/>
      <c r="K512" s="295"/>
      <c r="L512" s="295"/>
      <c r="M512" s="297"/>
      <c r="N512" s="1"/>
      <c r="O512" s="1"/>
    </row>
    <row r="513" spans="1:15" ht="12.75" customHeight="1">
      <c r="J513" s="1"/>
      <c r="K513" s="1"/>
      <c r="L513" s="1"/>
      <c r="M513" s="1"/>
      <c r="N513" s="1"/>
      <c r="O513" s="1"/>
    </row>
    <row r="514" spans="1:15" ht="12.75" customHeight="1">
      <c r="J514" s="1"/>
      <c r="K514" s="1"/>
      <c r="L514" s="1"/>
      <c r="M514" s="1"/>
      <c r="N514" s="1"/>
      <c r="O514" s="1"/>
    </row>
    <row r="515" spans="1:15" ht="12.75" customHeight="1">
      <c r="J515" s="1"/>
      <c r="K515" s="1"/>
      <c r="L515" s="1"/>
      <c r="M515" s="1"/>
      <c r="N515" s="1"/>
      <c r="O515" s="1"/>
    </row>
    <row r="516" spans="1:15" ht="12.75" customHeight="1">
      <c r="A516" s="63" t="s">
        <v>285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6" t="s">
        <v>215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6" t="s">
        <v>216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6" t="s">
        <v>217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6" t="s">
        <v>218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6" t="s">
        <v>219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7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7" t="s">
        <v>222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7" t="s">
        <v>223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7" t="s">
        <v>224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7" t="s">
        <v>225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7" t="s">
        <v>226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7" t="s">
        <v>227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7" t="s">
        <v>228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7" t="s">
        <v>229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1" t="s">
        <v>287</v>
      </c>
      <c r="B1" s="72"/>
      <c r="C1" s="73"/>
      <c r="D1" s="74"/>
      <c r="E1" s="72"/>
      <c r="F1" s="72"/>
      <c r="G1" s="72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  <c r="AD1" s="75"/>
      <c r="AE1" s="75"/>
      <c r="AF1" s="75"/>
      <c r="AG1" s="75"/>
      <c r="AH1" s="75"/>
      <c r="AI1" s="75"/>
    </row>
    <row r="2" spans="1:35" ht="12.75" customHeight="1">
      <c r="A2" s="76"/>
      <c r="B2" s="77"/>
      <c r="C2" s="78"/>
      <c r="D2" s="79"/>
      <c r="E2" s="77"/>
      <c r="F2" s="77"/>
      <c r="G2" s="77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  <c r="AD2" s="75"/>
      <c r="AE2" s="75"/>
      <c r="AF2" s="75"/>
      <c r="AG2" s="75"/>
      <c r="AH2" s="75"/>
      <c r="AI2" s="75"/>
    </row>
    <row r="3" spans="1:35" ht="12.75" customHeight="1">
      <c r="A3" s="76"/>
      <c r="B3" s="77"/>
      <c r="C3" s="78"/>
      <c r="D3" s="79"/>
      <c r="E3" s="77"/>
      <c r="F3" s="77"/>
      <c r="G3" s="77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  <c r="AD3" s="75"/>
      <c r="AE3" s="75"/>
      <c r="AF3" s="75"/>
      <c r="AG3" s="75"/>
      <c r="AH3" s="75"/>
      <c r="AI3" s="75"/>
    </row>
    <row r="4" spans="1:35" ht="12.75" customHeight="1">
      <c r="A4" s="76"/>
      <c r="B4" s="77"/>
      <c r="C4" s="78"/>
      <c r="D4" s="79"/>
      <c r="E4" s="77"/>
      <c r="F4" s="77"/>
      <c r="G4" s="77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</row>
    <row r="5" spans="1:35" ht="6" customHeight="1">
      <c r="A5" s="457"/>
      <c r="B5" s="458"/>
      <c r="C5" s="457"/>
      <c r="D5" s="458"/>
      <c r="E5" s="72"/>
      <c r="F5" s="72"/>
      <c r="G5" s="72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</row>
    <row r="6" spans="1:35" ht="26.25" customHeight="1">
      <c r="A6" s="75"/>
      <c r="B6" s="80"/>
      <c r="C6" s="68"/>
      <c r="D6" s="68"/>
      <c r="E6" s="330" t="s">
        <v>286</v>
      </c>
      <c r="F6" s="72"/>
      <c r="G6" s="72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</row>
    <row r="7" spans="1:35" ht="16.5" customHeight="1">
      <c r="A7" s="81" t="s">
        <v>562</v>
      </c>
      <c r="B7" s="459" t="s">
        <v>563</v>
      </c>
      <c r="C7" s="458"/>
      <c r="D7" s="7">
        <f>Main!B10</f>
        <v>44697</v>
      </c>
      <c r="E7" s="82"/>
      <c r="F7" s="72"/>
      <c r="G7" s="83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  <c r="AB7" s="75"/>
      <c r="AC7" s="75"/>
      <c r="AD7" s="75"/>
      <c r="AE7" s="75"/>
      <c r="AF7" s="75"/>
      <c r="AG7" s="75"/>
      <c r="AH7" s="75"/>
      <c r="AI7" s="75"/>
    </row>
    <row r="8" spans="1:35" ht="12.75" customHeight="1">
      <c r="A8" s="71"/>
      <c r="B8" s="72"/>
      <c r="C8" s="73"/>
      <c r="D8" s="74"/>
      <c r="E8" s="82"/>
      <c r="F8" s="82"/>
      <c r="G8" s="82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  <c r="AB8" s="75"/>
      <c r="AC8" s="75"/>
      <c r="AD8" s="75"/>
      <c r="AE8" s="75"/>
      <c r="AF8" s="75"/>
      <c r="AG8" s="75"/>
      <c r="AH8" s="75"/>
      <c r="AI8" s="75"/>
    </row>
    <row r="9" spans="1:35" ht="51">
      <c r="A9" s="84" t="s">
        <v>564</v>
      </c>
      <c r="B9" s="85" t="s">
        <v>565</v>
      </c>
      <c r="C9" s="85" t="s">
        <v>566</v>
      </c>
      <c r="D9" s="85" t="s">
        <v>567</v>
      </c>
      <c r="E9" s="85" t="s">
        <v>568</v>
      </c>
      <c r="F9" s="85" t="s">
        <v>569</v>
      </c>
      <c r="G9" s="85" t="s">
        <v>570</v>
      </c>
      <c r="H9" s="85" t="s">
        <v>571</v>
      </c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</row>
    <row r="10" spans="1:35" ht="12.75" customHeight="1">
      <c r="A10" s="86">
        <v>44694</v>
      </c>
      <c r="B10" s="29">
        <v>539196</v>
      </c>
      <c r="C10" s="28" t="s">
        <v>996</v>
      </c>
      <c r="D10" s="28" t="s">
        <v>997</v>
      </c>
      <c r="E10" s="28" t="s">
        <v>573</v>
      </c>
      <c r="F10" s="87">
        <v>65320</v>
      </c>
      <c r="G10" s="29">
        <v>71.25</v>
      </c>
      <c r="H10" s="29" t="s">
        <v>311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  <c r="AD10" s="75"/>
      <c r="AE10" s="75"/>
      <c r="AF10" s="75"/>
      <c r="AG10" s="75"/>
      <c r="AH10" s="75"/>
      <c r="AI10" s="75"/>
    </row>
    <row r="11" spans="1:35" ht="12.75" customHeight="1">
      <c r="A11" s="86">
        <v>44694</v>
      </c>
      <c r="B11" s="29">
        <v>539196</v>
      </c>
      <c r="C11" s="28" t="s">
        <v>996</v>
      </c>
      <c r="D11" s="28" t="s">
        <v>962</v>
      </c>
      <c r="E11" s="28" t="s">
        <v>572</v>
      </c>
      <c r="F11" s="87">
        <v>65000</v>
      </c>
      <c r="G11" s="29">
        <v>71.25</v>
      </c>
      <c r="H11" s="29" t="s">
        <v>311</v>
      </c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  <c r="AD11" s="75"/>
      <c r="AE11" s="75"/>
      <c r="AF11" s="75"/>
      <c r="AG11" s="75"/>
      <c r="AH11" s="75"/>
      <c r="AI11" s="75"/>
    </row>
    <row r="12" spans="1:35" ht="12.75" customHeight="1">
      <c r="A12" s="86">
        <v>44694</v>
      </c>
      <c r="B12" s="29">
        <v>539196</v>
      </c>
      <c r="C12" s="28" t="s">
        <v>996</v>
      </c>
      <c r="D12" s="28" t="s">
        <v>962</v>
      </c>
      <c r="E12" s="28" t="s">
        <v>573</v>
      </c>
      <c r="F12" s="87">
        <v>65000</v>
      </c>
      <c r="G12" s="29">
        <v>71.25</v>
      </c>
      <c r="H12" s="29" t="s">
        <v>311</v>
      </c>
      <c r="I12" s="75"/>
      <c r="J12" s="75"/>
      <c r="K12" s="75"/>
      <c r="L12" s="75"/>
      <c r="M12" s="75"/>
      <c r="N12" s="75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</row>
    <row r="13" spans="1:35" ht="12.75" customHeight="1">
      <c r="A13" s="86">
        <v>44694</v>
      </c>
      <c r="B13" s="29">
        <v>538351</v>
      </c>
      <c r="C13" s="28" t="s">
        <v>998</v>
      </c>
      <c r="D13" s="28" t="s">
        <v>999</v>
      </c>
      <c r="E13" s="28" t="s">
        <v>573</v>
      </c>
      <c r="F13" s="87">
        <v>128000</v>
      </c>
      <c r="G13" s="29">
        <v>102.85</v>
      </c>
      <c r="H13" s="29" t="s">
        <v>311</v>
      </c>
      <c r="I13" s="75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  <c r="AD13" s="75"/>
      <c r="AE13" s="75"/>
      <c r="AF13" s="75"/>
      <c r="AG13" s="75"/>
      <c r="AH13" s="75"/>
      <c r="AI13" s="75"/>
    </row>
    <row r="14" spans="1:35" ht="12.75" customHeight="1">
      <c r="A14" s="86">
        <v>44694</v>
      </c>
      <c r="B14" s="29">
        <v>538351</v>
      </c>
      <c r="C14" s="28" t="s">
        <v>998</v>
      </c>
      <c r="D14" s="28" t="s">
        <v>1000</v>
      </c>
      <c r="E14" s="28" t="s">
        <v>572</v>
      </c>
      <c r="F14" s="87">
        <v>148000</v>
      </c>
      <c r="G14" s="29">
        <v>102.85</v>
      </c>
      <c r="H14" s="29" t="s">
        <v>311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</row>
    <row r="15" spans="1:35" ht="12.75" customHeight="1">
      <c r="A15" s="86">
        <v>44694</v>
      </c>
      <c r="B15" s="29">
        <v>538351</v>
      </c>
      <c r="C15" s="28" t="s">
        <v>998</v>
      </c>
      <c r="D15" s="28" t="s">
        <v>1000</v>
      </c>
      <c r="E15" s="28" t="s">
        <v>573</v>
      </c>
      <c r="F15" s="87">
        <v>14542</v>
      </c>
      <c r="G15" s="29">
        <v>102.96</v>
      </c>
      <c r="H15" s="29" t="s">
        <v>311</v>
      </c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5"/>
      <c r="AE15" s="75"/>
      <c r="AF15" s="75"/>
      <c r="AG15" s="75"/>
      <c r="AH15" s="75"/>
      <c r="AI15" s="75"/>
    </row>
    <row r="16" spans="1:35" ht="12.75" customHeight="1">
      <c r="A16" s="86">
        <v>44694</v>
      </c>
      <c r="B16" s="29">
        <v>539621</v>
      </c>
      <c r="C16" s="28" t="s">
        <v>1001</v>
      </c>
      <c r="D16" s="28" t="s">
        <v>962</v>
      </c>
      <c r="E16" s="28" t="s">
        <v>573</v>
      </c>
      <c r="F16" s="87">
        <v>365048</v>
      </c>
      <c r="G16" s="29">
        <v>2.8</v>
      </c>
      <c r="H16" s="29" t="s">
        <v>311</v>
      </c>
      <c r="I16" s="75"/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12.75" customHeight="1">
      <c r="A17" s="86">
        <v>44694</v>
      </c>
      <c r="B17" s="29">
        <v>539011</v>
      </c>
      <c r="C17" s="28" t="s">
        <v>1002</v>
      </c>
      <c r="D17" s="28" t="s">
        <v>1003</v>
      </c>
      <c r="E17" s="28" t="s">
        <v>573</v>
      </c>
      <c r="F17" s="87">
        <v>19933</v>
      </c>
      <c r="G17" s="29">
        <v>131.85</v>
      </c>
      <c r="H17" s="29" t="s">
        <v>311</v>
      </c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5"/>
      <c r="AE17" s="75"/>
      <c r="AF17" s="75"/>
      <c r="AG17" s="75"/>
      <c r="AH17" s="75"/>
      <c r="AI17" s="75"/>
    </row>
    <row r="18" spans="1:35" ht="12.75" customHeight="1">
      <c r="A18" s="86">
        <v>44694</v>
      </c>
      <c r="B18" s="29">
        <v>543521</v>
      </c>
      <c r="C18" s="28" t="s">
        <v>1004</v>
      </c>
      <c r="D18" s="28" t="s">
        <v>1005</v>
      </c>
      <c r="E18" s="28" t="s">
        <v>572</v>
      </c>
      <c r="F18" s="87">
        <v>10000</v>
      </c>
      <c r="G18" s="29">
        <v>7.55</v>
      </c>
      <c r="H18" s="29" t="s">
        <v>311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5"/>
      <c r="AI18" s="75"/>
    </row>
    <row r="19" spans="1:35" ht="12.75" customHeight="1">
      <c r="A19" s="86">
        <v>44694</v>
      </c>
      <c r="B19" s="29">
        <v>543521</v>
      </c>
      <c r="C19" s="28" t="s">
        <v>1004</v>
      </c>
      <c r="D19" s="28" t="s">
        <v>1006</v>
      </c>
      <c r="E19" s="28" t="s">
        <v>572</v>
      </c>
      <c r="F19" s="87">
        <v>220000</v>
      </c>
      <c r="G19" s="29">
        <v>8.18</v>
      </c>
      <c r="H19" s="29" t="s">
        <v>311</v>
      </c>
      <c r="I19" s="75"/>
      <c r="J19" s="75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  <c r="AD19" s="75"/>
      <c r="AE19" s="75"/>
      <c r="AF19" s="75"/>
      <c r="AG19" s="75"/>
      <c r="AH19" s="75"/>
      <c r="AI19" s="75"/>
    </row>
    <row r="20" spans="1:35" ht="12.75" customHeight="1">
      <c r="A20" s="86">
        <v>44694</v>
      </c>
      <c r="B20" s="29">
        <v>543521</v>
      </c>
      <c r="C20" s="28" t="s">
        <v>1004</v>
      </c>
      <c r="D20" s="28" t="s">
        <v>1005</v>
      </c>
      <c r="E20" s="28" t="s">
        <v>573</v>
      </c>
      <c r="F20" s="87">
        <v>220000</v>
      </c>
      <c r="G20" s="29">
        <v>8.18</v>
      </c>
      <c r="H20" s="29" t="s">
        <v>311</v>
      </c>
      <c r="I20" s="75"/>
      <c r="J20" s="75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  <c r="AD20" s="75"/>
      <c r="AE20" s="75"/>
      <c r="AF20" s="75"/>
      <c r="AG20" s="75"/>
      <c r="AH20" s="75"/>
      <c r="AI20" s="75"/>
    </row>
    <row r="21" spans="1:35" ht="12.75" customHeight="1">
      <c r="A21" s="86">
        <v>44694</v>
      </c>
      <c r="B21" s="29">
        <v>539222</v>
      </c>
      <c r="C21" s="28" t="s">
        <v>1007</v>
      </c>
      <c r="D21" s="28" t="s">
        <v>1008</v>
      </c>
      <c r="E21" s="28" t="s">
        <v>572</v>
      </c>
      <c r="F21" s="87">
        <v>62500</v>
      </c>
      <c r="G21" s="29">
        <v>15.92</v>
      </c>
      <c r="H21" s="29" t="s">
        <v>311</v>
      </c>
      <c r="I21" s="75"/>
      <c r="J21" s="75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5"/>
      <c r="AE21" s="75"/>
      <c r="AF21" s="75"/>
      <c r="AG21" s="75"/>
      <c r="AH21" s="75"/>
      <c r="AI21" s="75"/>
    </row>
    <row r="22" spans="1:35" ht="12.75" customHeight="1">
      <c r="A22" s="86">
        <v>44694</v>
      </c>
      <c r="B22" s="29">
        <v>532851</v>
      </c>
      <c r="C22" s="28" t="s">
        <v>1009</v>
      </c>
      <c r="D22" s="28" t="s">
        <v>1010</v>
      </c>
      <c r="E22" s="28" t="s">
        <v>573</v>
      </c>
      <c r="F22" s="87">
        <v>117740</v>
      </c>
      <c r="G22" s="29">
        <v>715.02</v>
      </c>
      <c r="H22" s="29" t="s">
        <v>311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  <c r="AD22" s="75"/>
      <c r="AE22" s="75"/>
      <c r="AF22" s="75"/>
      <c r="AG22" s="75"/>
      <c r="AH22" s="75"/>
      <c r="AI22" s="75"/>
    </row>
    <row r="23" spans="1:35" ht="12.75" customHeight="1">
      <c r="A23" s="86">
        <v>44694</v>
      </c>
      <c r="B23" s="29">
        <v>530443</v>
      </c>
      <c r="C23" s="28" t="s">
        <v>1011</v>
      </c>
      <c r="D23" s="28" t="s">
        <v>1012</v>
      </c>
      <c r="E23" s="28" t="s">
        <v>573</v>
      </c>
      <c r="F23" s="87">
        <v>28771</v>
      </c>
      <c r="G23" s="29">
        <v>6.79</v>
      </c>
      <c r="H23" s="29" t="s">
        <v>311</v>
      </c>
      <c r="I23" s="75"/>
      <c r="J23" s="75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  <c r="AD23" s="75"/>
      <c r="AE23" s="75"/>
      <c r="AF23" s="75"/>
      <c r="AG23" s="75"/>
      <c r="AH23" s="75"/>
      <c r="AI23" s="75"/>
    </row>
    <row r="24" spans="1:35" ht="12.75" customHeight="1">
      <c r="A24" s="86">
        <v>44694</v>
      </c>
      <c r="B24" s="29">
        <v>539910</v>
      </c>
      <c r="C24" s="28" t="s">
        <v>1013</v>
      </c>
      <c r="D24" s="28" t="s">
        <v>1014</v>
      </c>
      <c r="E24" s="28" t="s">
        <v>572</v>
      </c>
      <c r="F24" s="87">
        <v>100000</v>
      </c>
      <c r="G24" s="29">
        <v>4.17</v>
      </c>
      <c r="H24" s="29" t="s">
        <v>311</v>
      </c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</row>
    <row r="25" spans="1:35" ht="12.75" customHeight="1">
      <c r="A25" s="86">
        <v>44694</v>
      </c>
      <c r="B25" s="29">
        <v>539910</v>
      </c>
      <c r="C25" s="28" t="s">
        <v>1013</v>
      </c>
      <c r="D25" s="28" t="s">
        <v>1015</v>
      </c>
      <c r="E25" s="28" t="s">
        <v>573</v>
      </c>
      <c r="F25" s="87">
        <v>83763</v>
      </c>
      <c r="G25" s="29">
        <v>4.21</v>
      </c>
      <c r="H25" s="29" t="s">
        <v>311</v>
      </c>
      <c r="I25" s="75"/>
      <c r="J25" s="75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  <c r="AD25" s="75"/>
      <c r="AE25" s="75"/>
      <c r="AF25" s="75"/>
      <c r="AG25" s="75"/>
      <c r="AH25" s="75"/>
      <c r="AI25" s="75"/>
    </row>
    <row r="26" spans="1:35" ht="12.75" customHeight="1">
      <c r="A26" s="86">
        <v>44694</v>
      </c>
      <c r="B26" s="29">
        <v>514332</v>
      </c>
      <c r="C26" s="28" t="s">
        <v>963</v>
      </c>
      <c r="D26" s="28" t="s">
        <v>964</v>
      </c>
      <c r="E26" s="28" t="s">
        <v>573</v>
      </c>
      <c r="F26" s="87">
        <v>45079</v>
      </c>
      <c r="G26" s="29">
        <v>11.68</v>
      </c>
      <c r="H26" s="29" t="s">
        <v>311</v>
      </c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  <c r="AD26" s="75"/>
      <c r="AE26" s="75"/>
      <c r="AF26" s="75"/>
      <c r="AG26" s="75"/>
      <c r="AH26" s="75"/>
      <c r="AI26" s="75"/>
    </row>
    <row r="27" spans="1:35" ht="12.75" customHeight="1">
      <c r="A27" s="86">
        <v>44694</v>
      </c>
      <c r="B27" s="29">
        <v>540243</v>
      </c>
      <c r="C27" s="28" t="s">
        <v>981</v>
      </c>
      <c r="D27" s="28" t="s">
        <v>982</v>
      </c>
      <c r="E27" s="28" t="s">
        <v>572</v>
      </c>
      <c r="F27" s="87">
        <v>204</v>
      </c>
      <c r="G27" s="29">
        <v>22.75</v>
      </c>
      <c r="H27" s="29" t="s">
        <v>311</v>
      </c>
      <c r="I27" s="75"/>
      <c r="J27" s="75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  <c r="AD27" s="75"/>
      <c r="AE27" s="75"/>
      <c r="AF27" s="75"/>
      <c r="AG27" s="75"/>
      <c r="AH27" s="75"/>
      <c r="AI27" s="75"/>
    </row>
    <row r="28" spans="1:35" ht="12.75" customHeight="1">
      <c r="A28" s="86">
        <v>44694</v>
      </c>
      <c r="B28" s="29">
        <v>540243</v>
      </c>
      <c r="C28" s="28" t="s">
        <v>981</v>
      </c>
      <c r="D28" s="28" t="s">
        <v>982</v>
      </c>
      <c r="E28" s="28" t="s">
        <v>573</v>
      </c>
      <c r="F28" s="87">
        <v>32509</v>
      </c>
      <c r="G28" s="29">
        <v>19.59</v>
      </c>
      <c r="H28" s="29" t="s">
        <v>311</v>
      </c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  <c r="AD28" s="75"/>
      <c r="AE28" s="75"/>
      <c r="AF28" s="75"/>
      <c r="AG28" s="75"/>
      <c r="AH28" s="75"/>
      <c r="AI28" s="75"/>
    </row>
    <row r="29" spans="1:35" ht="12.75" customHeight="1">
      <c r="A29" s="86">
        <v>44694</v>
      </c>
      <c r="B29" s="29">
        <v>540243</v>
      </c>
      <c r="C29" s="28" t="s">
        <v>981</v>
      </c>
      <c r="D29" s="28" t="s">
        <v>1016</v>
      </c>
      <c r="E29" s="28" t="s">
        <v>572</v>
      </c>
      <c r="F29" s="87">
        <v>25032</v>
      </c>
      <c r="G29" s="29">
        <v>19.5</v>
      </c>
      <c r="H29" s="29" t="s">
        <v>311</v>
      </c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  <c r="AD29" s="75"/>
      <c r="AE29" s="75"/>
      <c r="AF29" s="75"/>
      <c r="AG29" s="75"/>
      <c r="AH29" s="75"/>
      <c r="AI29" s="75"/>
    </row>
    <row r="30" spans="1:35" ht="12.75" customHeight="1">
      <c r="A30" s="86">
        <v>44694</v>
      </c>
      <c r="B30" s="29">
        <v>540243</v>
      </c>
      <c r="C30" s="28" t="s">
        <v>981</v>
      </c>
      <c r="D30" s="28" t="s">
        <v>1016</v>
      </c>
      <c r="E30" s="28" t="s">
        <v>573</v>
      </c>
      <c r="F30" s="87">
        <v>1253</v>
      </c>
      <c r="G30" s="29">
        <v>19.97</v>
      </c>
      <c r="H30" s="29" t="s">
        <v>311</v>
      </c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  <c r="AD30" s="75"/>
      <c r="AE30" s="75"/>
      <c r="AF30" s="75"/>
      <c r="AG30" s="75"/>
      <c r="AH30" s="75"/>
      <c r="AI30" s="75"/>
    </row>
    <row r="31" spans="1:35" ht="12.75" customHeight="1">
      <c r="A31" s="86">
        <v>44694</v>
      </c>
      <c r="B31" s="29">
        <v>539143</v>
      </c>
      <c r="C31" s="28" t="s">
        <v>939</v>
      </c>
      <c r="D31" s="28" t="s">
        <v>1017</v>
      </c>
      <c r="E31" s="28" t="s">
        <v>572</v>
      </c>
      <c r="F31" s="87">
        <v>252036</v>
      </c>
      <c r="G31" s="29">
        <v>26.93</v>
      </c>
      <c r="H31" s="29" t="s">
        <v>311</v>
      </c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</row>
    <row r="32" spans="1:35" ht="12.75" customHeight="1">
      <c r="A32" s="86">
        <v>44694</v>
      </c>
      <c r="B32" s="29">
        <v>539143</v>
      </c>
      <c r="C32" s="28" t="s">
        <v>939</v>
      </c>
      <c r="D32" s="28" t="s">
        <v>1017</v>
      </c>
      <c r="E32" s="28" t="s">
        <v>573</v>
      </c>
      <c r="F32" s="87">
        <v>32363</v>
      </c>
      <c r="G32" s="29">
        <v>27.35</v>
      </c>
      <c r="H32" s="29" t="s">
        <v>311</v>
      </c>
      <c r="I32" s="75"/>
      <c r="J32" s="75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  <c r="AD32" s="75"/>
      <c r="AE32" s="75"/>
      <c r="AF32" s="75"/>
      <c r="AG32" s="75"/>
      <c r="AH32" s="75"/>
      <c r="AI32" s="75"/>
    </row>
    <row r="33" spans="1:35" ht="12.75" customHeight="1">
      <c r="A33" s="86">
        <v>44694</v>
      </c>
      <c r="B33" s="29">
        <v>539143</v>
      </c>
      <c r="C33" s="28" t="s">
        <v>939</v>
      </c>
      <c r="D33" s="28" t="s">
        <v>1018</v>
      </c>
      <c r="E33" s="28" t="s">
        <v>572</v>
      </c>
      <c r="F33" s="87">
        <v>100000</v>
      </c>
      <c r="G33" s="29">
        <v>27.3</v>
      </c>
      <c r="H33" s="29" t="s">
        <v>311</v>
      </c>
      <c r="I33" s="75"/>
      <c r="J33" s="75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  <c r="AD33" s="75"/>
      <c r="AE33" s="75"/>
      <c r="AF33" s="75"/>
      <c r="AG33" s="75"/>
      <c r="AH33" s="75"/>
      <c r="AI33" s="75"/>
    </row>
    <row r="34" spans="1:35" ht="12.75" customHeight="1">
      <c r="A34" s="86">
        <v>44694</v>
      </c>
      <c r="B34" s="29">
        <v>539143</v>
      </c>
      <c r="C34" s="28" t="s">
        <v>939</v>
      </c>
      <c r="D34" s="28" t="s">
        <v>1018</v>
      </c>
      <c r="E34" s="28" t="s">
        <v>573</v>
      </c>
      <c r="F34" s="87">
        <v>20000</v>
      </c>
      <c r="G34" s="29">
        <v>27.35</v>
      </c>
      <c r="H34" s="29" t="s">
        <v>311</v>
      </c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</row>
    <row r="35" spans="1:35" ht="12.75" customHeight="1">
      <c r="A35" s="86">
        <v>44694</v>
      </c>
      <c r="B35" s="29">
        <v>539143</v>
      </c>
      <c r="C35" s="28" t="s">
        <v>939</v>
      </c>
      <c r="D35" s="28" t="s">
        <v>1019</v>
      </c>
      <c r="E35" s="28" t="s">
        <v>573</v>
      </c>
      <c r="F35" s="87">
        <v>100000</v>
      </c>
      <c r="G35" s="29">
        <v>27.35</v>
      </c>
      <c r="H35" s="29" t="s">
        <v>311</v>
      </c>
      <c r="I35" s="75"/>
      <c r="J35" s="75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  <c r="AD35" s="75"/>
      <c r="AE35" s="75"/>
      <c r="AF35" s="75"/>
      <c r="AG35" s="75"/>
      <c r="AH35" s="75"/>
      <c r="AI35" s="75"/>
    </row>
    <row r="36" spans="1:35" ht="12.75" customHeight="1">
      <c r="A36" s="86">
        <v>44694</v>
      </c>
      <c r="B36" s="29">
        <v>524210</v>
      </c>
      <c r="C36" s="28" t="s">
        <v>1020</v>
      </c>
      <c r="D36" s="28" t="s">
        <v>1021</v>
      </c>
      <c r="E36" s="28" t="s">
        <v>572</v>
      </c>
      <c r="F36" s="87">
        <v>91855</v>
      </c>
      <c r="G36" s="29">
        <v>13.97</v>
      </c>
      <c r="H36" s="29" t="s">
        <v>311</v>
      </c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  <c r="AD36" s="75"/>
      <c r="AE36" s="75"/>
      <c r="AF36" s="75"/>
      <c r="AG36" s="75"/>
      <c r="AH36" s="75"/>
      <c r="AI36" s="75"/>
    </row>
    <row r="37" spans="1:35" ht="12.75" customHeight="1">
      <c r="A37" s="86">
        <v>44694</v>
      </c>
      <c r="B37" s="29">
        <v>524210</v>
      </c>
      <c r="C37" s="28" t="s">
        <v>1020</v>
      </c>
      <c r="D37" s="28" t="s">
        <v>1022</v>
      </c>
      <c r="E37" s="28" t="s">
        <v>573</v>
      </c>
      <c r="F37" s="87">
        <v>115853</v>
      </c>
      <c r="G37" s="29">
        <v>13.97</v>
      </c>
      <c r="H37" s="29" t="s">
        <v>311</v>
      </c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  <c r="AD37" s="75"/>
      <c r="AE37" s="75"/>
      <c r="AF37" s="75"/>
      <c r="AG37" s="75"/>
      <c r="AH37" s="75"/>
      <c r="AI37" s="75"/>
    </row>
    <row r="38" spans="1:35" ht="12.75" customHeight="1">
      <c r="A38" s="86">
        <v>44694</v>
      </c>
      <c r="B38" s="29">
        <v>526335</v>
      </c>
      <c r="C38" s="28" t="s">
        <v>1023</v>
      </c>
      <c r="D38" s="28" t="s">
        <v>1024</v>
      </c>
      <c r="E38" s="28" t="s">
        <v>573</v>
      </c>
      <c r="F38" s="87">
        <v>83403</v>
      </c>
      <c r="G38" s="29">
        <v>12.3</v>
      </c>
      <c r="H38" s="29" t="s">
        <v>311</v>
      </c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  <c r="AD38" s="75"/>
      <c r="AE38" s="75"/>
      <c r="AF38" s="75"/>
      <c r="AG38" s="75"/>
      <c r="AH38" s="75"/>
      <c r="AI38" s="75"/>
    </row>
    <row r="39" spans="1:35" ht="12.75" customHeight="1">
      <c r="A39" s="86">
        <v>44694</v>
      </c>
      <c r="B39" s="29">
        <v>512197</v>
      </c>
      <c r="C39" s="28" t="s">
        <v>1025</v>
      </c>
      <c r="D39" s="28" t="s">
        <v>1026</v>
      </c>
      <c r="E39" s="28" t="s">
        <v>572</v>
      </c>
      <c r="F39" s="87">
        <v>15000</v>
      </c>
      <c r="G39" s="29">
        <v>2.4700000000000002</v>
      </c>
      <c r="H39" s="29" t="s">
        <v>311</v>
      </c>
      <c r="I39" s="75"/>
      <c r="J39" s="75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  <c r="AD39" s="75"/>
      <c r="AE39" s="75"/>
      <c r="AF39" s="75"/>
      <c r="AG39" s="75"/>
      <c r="AH39" s="75"/>
      <c r="AI39" s="75"/>
    </row>
    <row r="40" spans="1:35" ht="12.75" customHeight="1">
      <c r="A40" s="86">
        <v>44694</v>
      </c>
      <c r="B40" s="29">
        <v>512197</v>
      </c>
      <c r="C40" s="28" t="s">
        <v>1025</v>
      </c>
      <c r="D40" s="28" t="s">
        <v>1027</v>
      </c>
      <c r="E40" s="28" t="s">
        <v>573</v>
      </c>
      <c r="F40" s="87">
        <v>20000</v>
      </c>
      <c r="G40" s="29">
        <v>2.4700000000000002</v>
      </c>
      <c r="H40" s="29" t="s">
        <v>311</v>
      </c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</row>
    <row r="41" spans="1:35" ht="12.75" customHeight="1">
      <c r="A41" s="86">
        <v>44694</v>
      </c>
      <c r="B41" s="29">
        <v>535601</v>
      </c>
      <c r="C41" s="28" t="s">
        <v>1028</v>
      </c>
      <c r="D41" s="28" t="s">
        <v>1029</v>
      </c>
      <c r="E41" s="28" t="s">
        <v>572</v>
      </c>
      <c r="F41" s="87">
        <v>139150</v>
      </c>
      <c r="G41" s="29">
        <v>170.14</v>
      </c>
      <c r="H41" s="29" t="s">
        <v>311</v>
      </c>
      <c r="I41" s="75"/>
      <c r="J41" s="75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  <c r="AD41" s="75"/>
      <c r="AE41" s="75"/>
      <c r="AF41" s="75"/>
      <c r="AG41" s="75"/>
      <c r="AH41" s="75"/>
      <c r="AI41" s="75"/>
    </row>
    <row r="42" spans="1:35" ht="12.75" customHeight="1">
      <c r="A42" s="86">
        <v>44694</v>
      </c>
      <c r="B42" s="29">
        <v>535601</v>
      </c>
      <c r="C42" s="28" t="s">
        <v>1028</v>
      </c>
      <c r="D42" s="28" t="s">
        <v>1029</v>
      </c>
      <c r="E42" s="28" t="s">
        <v>573</v>
      </c>
      <c r="F42" s="87">
        <v>15</v>
      </c>
      <c r="G42" s="29">
        <v>169.1</v>
      </c>
      <c r="H42" s="29" t="s">
        <v>311</v>
      </c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  <c r="AD42" s="75"/>
      <c r="AE42" s="75"/>
      <c r="AF42" s="75"/>
      <c r="AG42" s="75"/>
      <c r="AH42" s="75"/>
      <c r="AI42" s="75"/>
    </row>
    <row r="43" spans="1:35" ht="12.75" customHeight="1">
      <c r="A43" s="86">
        <v>44694</v>
      </c>
      <c r="B43" s="29">
        <v>511447</v>
      </c>
      <c r="C43" s="28" t="s">
        <v>951</v>
      </c>
      <c r="D43" s="28" t="s">
        <v>983</v>
      </c>
      <c r="E43" s="28" t="s">
        <v>573</v>
      </c>
      <c r="F43" s="87">
        <v>125000</v>
      </c>
      <c r="G43" s="29">
        <v>23.8</v>
      </c>
      <c r="H43" s="29" t="s">
        <v>311</v>
      </c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5"/>
      <c r="AF43" s="75"/>
      <c r="AG43" s="75"/>
      <c r="AH43" s="75"/>
      <c r="AI43" s="75"/>
    </row>
    <row r="44" spans="1:35" ht="12.75" customHeight="1">
      <c r="A44" s="86">
        <v>44694</v>
      </c>
      <c r="B44" s="29">
        <v>531025</v>
      </c>
      <c r="C44" s="28" t="s">
        <v>1030</v>
      </c>
      <c r="D44" s="28" t="s">
        <v>1031</v>
      </c>
      <c r="E44" s="28" t="s">
        <v>573</v>
      </c>
      <c r="F44" s="87">
        <v>2131692</v>
      </c>
      <c r="G44" s="29">
        <v>1.75</v>
      </c>
      <c r="H44" s="29" t="s">
        <v>311</v>
      </c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</row>
    <row r="45" spans="1:35" ht="12.75" customHeight="1">
      <c r="A45" s="86">
        <v>44694</v>
      </c>
      <c r="B45" s="29">
        <v>531025</v>
      </c>
      <c r="C45" s="28" t="s">
        <v>1030</v>
      </c>
      <c r="D45" s="28" t="s">
        <v>1032</v>
      </c>
      <c r="E45" s="28" t="s">
        <v>572</v>
      </c>
      <c r="F45" s="87">
        <v>650010</v>
      </c>
      <c r="G45" s="29">
        <v>1.71</v>
      </c>
      <c r="H45" s="29" t="s">
        <v>311</v>
      </c>
      <c r="I45" s="75"/>
      <c r="J45" s="75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  <c r="AD45" s="75"/>
      <c r="AE45" s="75"/>
      <c r="AF45" s="75"/>
      <c r="AG45" s="75"/>
      <c r="AH45" s="75"/>
      <c r="AI45" s="75"/>
    </row>
    <row r="46" spans="1:35" ht="12.75" customHeight="1">
      <c r="A46" s="86">
        <v>44694</v>
      </c>
      <c r="B46" s="29">
        <v>516072</v>
      </c>
      <c r="C46" s="28" t="s">
        <v>1033</v>
      </c>
      <c r="D46" s="28" t="s">
        <v>1034</v>
      </c>
      <c r="E46" s="28" t="s">
        <v>573</v>
      </c>
      <c r="F46" s="87">
        <v>61473</v>
      </c>
      <c r="G46" s="29">
        <v>1281.95</v>
      </c>
      <c r="H46" s="29" t="s">
        <v>311</v>
      </c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  <c r="AD46" s="75"/>
      <c r="AE46" s="75"/>
      <c r="AF46" s="75"/>
      <c r="AG46" s="75"/>
      <c r="AH46" s="75"/>
      <c r="AI46" s="75"/>
    </row>
    <row r="47" spans="1:35" ht="12.75" customHeight="1">
      <c r="A47" s="86">
        <v>44694</v>
      </c>
      <c r="B47" s="29" t="s">
        <v>379</v>
      </c>
      <c r="C47" s="28" t="s">
        <v>1035</v>
      </c>
      <c r="D47" s="28" t="s">
        <v>866</v>
      </c>
      <c r="E47" s="28" t="s">
        <v>572</v>
      </c>
      <c r="F47" s="87">
        <v>748140</v>
      </c>
      <c r="G47" s="29">
        <v>649.12</v>
      </c>
      <c r="H47" s="29" t="s">
        <v>851</v>
      </c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  <c r="AD47" s="75"/>
      <c r="AE47" s="75"/>
      <c r="AF47" s="75"/>
      <c r="AG47" s="75"/>
      <c r="AH47" s="75"/>
      <c r="AI47" s="75"/>
    </row>
    <row r="48" spans="1:35" ht="12.75" customHeight="1">
      <c r="A48" s="86">
        <v>44694</v>
      </c>
      <c r="B48" s="29" t="s">
        <v>1036</v>
      </c>
      <c r="C48" s="28" t="s">
        <v>1037</v>
      </c>
      <c r="D48" s="28" t="s">
        <v>962</v>
      </c>
      <c r="E48" s="28" t="s">
        <v>572</v>
      </c>
      <c r="F48" s="87">
        <v>4450400</v>
      </c>
      <c r="G48" s="29">
        <v>4.95</v>
      </c>
      <c r="H48" s="29" t="s">
        <v>851</v>
      </c>
      <c r="I48" s="75"/>
      <c r="J48" s="75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  <c r="AD48" s="75"/>
      <c r="AE48" s="75"/>
      <c r="AF48" s="75"/>
      <c r="AG48" s="75"/>
      <c r="AH48" s="75"/>
      <c r="AI48" s="75"/>
    </row>
    <row r="49" spans="1:35" ht="12.75" customHeight="1">
      <c r="A49" s="86">
        <v>44694</v>
      </c>
      <c r="B49" s="29" t="s">
        <v>1038</v>
      </c>
      <c r="C49" s="28" t="s">
        <v>1039</v>
      </c>
      <c r="D49" s="28" t="s">
        <v>1040</v>
      </c>
      <c r="E49" s="28" t="s">
        <v>572</v>
      </c>
      <c r="F49" s="87">
        <v>209931</v>
      </c>
      <c r="G49" s="29">
        <v>25.63</v>
      </c>
      <c r="H49" s="29" t="s">
        <v>851</v>
      </c>
      <c r="I49" s="75"/>
      <c r="J49" s="75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  <c r="AD49" s="75"/>
      <c r="AE49" s="75"/>
      <c r="AF49" s="75"/>
      <c r="AG49" s="75"/>
      <c r="AH49" s="75"/>
      <c r="AI49" s="75"/>
    </row>
    <row r="50" spans="1:35" ht="12.75" customHeight="1">
      <c r="A50" s="86">
        <v>44694</v>
      </c>
      <c r="B50" s="29" t="s">
        <v>184</v>
      </c>
      <c r="C50" s="28" t="s">
        <v>1041</v>
      </c>
      <c r="D50" s="28" t="s">
        <v>866</v>
      </c>
      <c r="E50" s="28" t="s">
        <v>572</v>
      </c>
      <c r="F50" s="87">
        <v>3931764</v>
      </c>
      <c r="G50" s="29">
        <v>111.24</v>
      </c>
      <c r="H50" s="29" t="s">
        <v>851</v>
      </c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  <c r="AD50" s="75"/>
      <c r="AE50" s="75"/>
      <c r="AF50" s="75"/>
      <c r="AG50" s="75"/>
      <c r="AH50" s="75"/>
      <c r="AI50" s="75"/>
    </row>
    <row r="51" spans="1:35" ht="12.75" customHeight="1">
      <c r="A51" s="86">
        <v>44694</v>
      </c>
      <c r="B51" s="29" t="s">
        <v>881</v>
      </c>
      <c r="C51" s="28" t="s">
        <v>883</v>
      </c>
      <c r="D51" s="28" t="s">
        <v>1042</v>
      </c>
      <c r="E51" s="28" t="s">
        <v>572</v>
      </c>
      <c r="F51" s="87">
        <v>79277</v>
      </c>
      <c r="G51" s="29">
        <v>988.72</v>
      </c>
      <c r="H51" s="29" t="s">
        <v>851</v>
      </c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</row>
    <row r="52" spans="1:35" ht="12.75" customHeight="1">
      <c r="A52" s="86">
        <v>44694</v>
      </c>
      <c r="B52" s="29" t="s">
        <v>881</v>
      </c>
      <c r="C52" s="28" t="s">
        <v>883</v>
      </c>
      <c r="D52" s="28" t="s">
        <v>882</v>
      </c>
      <c r="E52" s="28" t="s">
        <v>572</v>
      </c>
      <c r="F52" s="87">
        <v>194263</v>
      </c>
      <c r="G52" s="29">
        <v>990.83</v>
      </c>
      <c r="H52" s="29" t="s">
        <v>851</v>
      </c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</row>
    <row r="53" spans="1:35" ht="12.75" customHeight="1">
      <c r="A53" s="86">
        <v>44694</v>
      </c>
      <c r="B53" s="29" t="s">
        <v>881</v>
      </c>
      <c r="C53" s="28" t="s">
        <v>883</v>
      </c>
      <c r="D53" s="28" t="s">
        <v>866</v>
      </c>
      <c r="E53" s="28" t="s">
        <v>572</v>
      </c>
      <c r="F53" s="87">
        <v>175640</v>
      </c>
      <c r="G53" s="29">
        <v>992.76</v>
      </c>
      <c r="H53" s="29" t="s">
        <v>851</v>
      </c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</row>
    <row r="54" spans="1:35" ht="12.75" customHeight="1">
      <c r="A54" s="86">
        <v>44694</v>
      </c>
      <c r="B54" s="29" t="s">
        <v>1043</v>
      </c>
      <c r="C54" s="28" t="s">
        <v>1044</v>
      </c>
      <c r="D54" s="28" t="s">
        <v>1045</v>
      </c>
      <c r="E54" s="28" t="s">
        <v>572</v>
      </c>
      <c r="F54" s="87">
        <v>138000</v>
      </c>
      <c r="G54" s="29">
        <v>37.799999999999997</v>
      </c>
      <c r="H54" s="29" t="s">
        <v>851</v>
      </c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</row>
    <row r="55" spans="1:35" ht="12.75" customHeight="1">
      <c r="A55" s="86">
        <v>44694</v>
      </c>
      <c r="B55" s="29" t="s">
        <v>1043</v>
      </c>
      <c r="C55" s="28" t="s">
        <v>1044</v>
      </c>
      <c r="D55" s="28" t="s">
        <v>1046</v>
      </c>
      <c r="E55" s="28" t="s">
        <v>572</v>
      </c>
      <c r="F55" s="87">
        <v>105000</v>
      </c>
      <c r="G55" s="29">
        <v>36</v>
      </c>
      <c r="H55" s="29" t="s">
        <v>851</v>
      </c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</row>
    <row r="56" spans="1:35" ht="12.75" customHeight="1">
      <c r="A56" s="86">
        <v>44694</v>
      </c>
      <c r="B56" s="29" t="s">
        <v>1043</v>
      </c>
      <c r="C56" s="28" t="s">
        <v>1044</v>
      </c>
      <c r="D56" s="28" t="s">
        <v>1047</v>
      </c>
      <c r="E56" s="28" t="s">
        <v>572</v>
      </c>
      <c r="F56" s="87">
        <v>51000</v>
      </c>
      <c r="G56" s="29">
        <v>37.49</v>
      </c>
      <c r="H56" s="29" t="s">
        <v>851</v>
      </c>
      <c r="I56" s="75"/>
      <c r="J56" s="75"/>
      <c r="K56" s="75"/>
      <c r="L56" s="75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  <c r="AD56" s="75"/>
      <c r="AE56" s="75"/>
      <c r="AF56" s="75"/>
      <c r="AG56" s="75"/>
      <c r="AH56" s="75"/>
      <c r="AI56" s="75"/>
    </row>
    <row r="57" spans="1:35" ht="12.75" customHeight="1">
      <c r="A57" s="86">
        <v>44694</v>
      </c>
      <c r="B57" s="29" t="s">
        <v>721</v>
      </c>
      <c r="C57" s="28" t="s">
        <v>1048</v>
      </c>
      <c r="D57" s="28" t="s">
        <v>1049</v>
      </c>
      <c r="E57" s="28" t="s">
        <v>573</v>
      </c>
      <c r="F57" s="87">
        <v>453832</v>
      </c>
      <c r="G57" s="29">
        <v>73.45</v>
      </c>
      <c r="H57" s="29" t="s">
        <v>851</v>
      </c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75"/>
      <c r="AE57" s="75"/>
      <c r="AF57" s="75"/>
      <c r="AG57" s="75"/>
      <c r="AH57" s="75"/>
      <c r="AI57" s="75"/>
    </row>
    <row r="58" spans="1:35" ht="12.75" customHeight="1">
      <c r="A58" s="86">
        <v>44694</v>
      </c>
      <c r="B58" s="29" t="s">
        <v>1050</v>
      </c>
      <c r="C58" s="28" t="s">
        <v>1051</v>
      </c>
      <c r="D58" s="28" t="s">
        <v>1052</v>
      </c>
      <c r="E58" s="28" t="s">
        <v>573</v>
      </c>
      <c r="F58" s="87">
        <v>8400</v>
      </c>
      <c r="G58" s="29">
        <v>366.94</v>
      </c>
      <c r="H58" s="29" t="s">
        <v>851</v>
      </c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  <c r="AD58" s="75"/>
      <c r="AE58" s="75"/>
      <c r="AF58" s="75"/>
      <c r="AG58" s="75"/>
      <c r="AH58" s="75"/>
      <c r="AI58" s="75"/>
    </row>
    <row r="59" spans="1:35" ht="12.75" customHeight="1">
      <c r="A59" s="86">
        <v>44694</v>
      </c>
      <c r="B59" s="29" t="s">
        <v>379</v>
      </c>
      <c r="C59" s="28" t="s">
        <v>1035</v>
      </c>
      <c r="D59" s="28" t="s">
        <v>866</v>
      </c>
      <c r="E59" s="28" t="s">
        <v>573</v>
      </c>
      <c r="F59" s="87">
        <v>819640</v>
      </c>
      <c r="G59" s="29">
        <v>650.04</v>
      </c>
      <c r="H59" s="29" t="s">
        <v>851</v>
      </c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  <c r="AD59" s="75"/>
      <c r="AE59" s="75"/>
      <c r="AF59" s="75"/>
      <c r="AG59" s="75"/>
      <c r="AH59" s="75"/>
      <c r="AI59" s="75"/>
    </row>
    <row r="60" spans="1:35" ht="12.75" customHeight="1">
      <c r="A60" s="86">
        <v>44694</v>
      </c>
      <c r="B60" s="29" t="s">
        <v>1036</v>
      </c>
      <c r="C60" s="28" t="s">
        <v>1037</v>
      </c>
      <c r="D60" s="28" t="s">
        <v>962</v>
      </c>
      <c r="E60" s="28" t="s">
        <v>573</v>
      </c>
      <c r="F60" s="87">
        <v>2450400</v>
      </c>
      <c r="G60" s="29">
        <v>4.95</v>
      </c>
      <c r="H60" s="29" t="s">
        <v>851</v>
      </c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  <c r="AD60" s="75"/>
      <c r="AE60" s="75"/>
      <c r="AF60" s="75"/>
      <c r="AG60" s="75"/>
      <c r="AH60" s="75"/>
      <c r="AI60" s="75"/>
    </row>
    <row r="61" spans="1:35" ht="12.75" customHeight="1">
      <c r="A61" s="86">
        <v>44694</v>
      </c>
      <c r="B61" s="29" t="s">
        <v>1038</v>
      </c>
      <c r="C61" s="28" t="s">
        <v>1039</v>
      </c>
      <c r="D61" s="28" t="s">
        <v>1040</v>
      </c>
      <c r="E61" s="28" t="s">
        <v>573</v>
      </c>
      <c r="F61" s="87">
        <v>165217</v>
      </c>
      <c r="G61" s="29">
        <v>25.15</v>
      </c>
      <c r="H61" s="29" t="s">
        <v>851</v>
      </c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</row>
    <row r="62" spans="1:35" ht="12.75" customHeight="1">
      <c r="A62" s="86">
        <v>44694</v>
      </c>
      <c r="B62" s="29" t="s">
        <v>184</v>
      </c>
      <c r="C62" s="28" t="s">
        <v>1041</v>
      </c>
      <c r="D62" s="28" t="s">
        <v>866</v>
      </c>
      <c r="E62" s="28" t="s">
        <v>573</v>
      </c>
      <c r="F62" s="87">
        <v>3911464</v>
      </c>
      <c r="G62" s="29">
        <v>111.13</v>
      </c>
      <c r="H62" s="29" t="s">
        <v>851</v>
      </c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</row>
    <row r="63" spans="1:35" ht="12.75" customHeight="1">
      <c r="A63" s="86">
        <v>44694</v>
      </c>
      <c r="B63" s="29" t="s">
        <v>881</v>
      </c>
      <c r="C63" s="28" t="s">
        <v>883</v>
      </c>
      <c r="D63" s="28" t="s">
        <v>1042</v>
      </c>
      <c r="E63" s="28" t="s">
        <v>573</v>
      </c>
      <c r="F63" s="87">
        <v>82993</v>
      </c>
      <c r="G63" s="29">
        <v>990.82</v>
      </c>
      <c r="H63" s="29" t="s">
        <v>851</v>
      </c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</row>
    <row r="64" spans="1:35" ht="12.75" customHeight="1">
      <c r="A64" s="86">
        <v>44694</v>
      </c>
      <c r="B64" s="29" t="s">
        <v>881</v>
      </c>
      <c r="C64" s="28" t="s">
        <v>883</v>
      </c>
      <c r="D64" s="28" t="s">
        <v>882</v>
      </c>
      <c r="E64" s="28" t="s">
        <v>573</v>
      </c>
      <c r="F64" s="87">
        <v>195550</v>
      </c>
      <c r="G64" s="29">
        <v>992</v>
      </c>
      <c r="H64" s="29" t="s">
        <v>851</v>
      </c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  <c r="AD64" s="75"/>
      <c r="AE64" s="75"/>
      <c r="AF64" s="75"/>
      <c r="AG64" s="75"/>
      <c r="AH64" s="75"/>
      <c r="AI64" s="75"/>
    </row>
    <row r="65" spans="1:35" ht="12.75" customHeight="1">
      <c r="A65" s="86">
        <v>44694</v>
      </c>
      <c r="B65" s="29" t="s">
        <v>881</v>
      </c>
      <c r="C65" s="28" t="s">
        <v>883</v>
      </c>
      <c r="D65" s="28" t="s">
        <v>866</v>
      </c>
      <c r="E65" s="28" t="s">
        <v>573</v>
      </c>
      <c r="F65" s="87">
        <v>175640</v>
      </c>
      <c r="G65" s="29">
        <v>993.81</v>
      </c>
      <c r="H65" s="29" t="s">
        <v>851</v>
      </c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  <c r="AD65" s="75"/>
      <c r="AE65" s="75"/>
      <c r="AF65" s="75"/>
      <c r="AG65" s="75"/>
      <c r="AH65" s="75"/>
      <c r="AI65" s="75"/>
    </row>
    <row r="66" spans="1:35" ht="12.75" customHeight="1">
      <c r="A66" s="86">
        <v>44694</v>
      </c>
      <c r="B66" s="29" t="s">
        <v>1043</v>
      </c>
      <c r="C66" s="28" t="s">
        <v>1044</v>
      </c>
      <c r="D66" s="28" t="s">
        <v>1053</v>
      </c>
      <c r="E66" s="28" t="s">
        <v>573</v>
      </c>
      <c r="F66" s="87">
        <v>135000</v>
      </c>
      <c r="G66" s="29">
        <v>37.409999999999997</v>
      </c>
      <c r="H66" s="29" t="s">
        <v>851</v>
      </c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  <c r="AD66" s="75"/>
      <c r="AE66" s="75"/>
      <c r="AF66" s="75"/>
      <c r="AG66" s="75"/>
      <c r="AH66" s="75"/>
      <c r="AI66" s="75"/>
    </row>
    <row r="67" spans="1:35" ht="12.75" customHeight="1">
      <c r="A67" s="86">
        <v>44694</v>
      </c>
      <c r="B67" s="29" t="s">
        <v>1043</v>
      </c>
      <c r="C67" s="28" t="s">
        <v>1044</v>
      </c>
      <c r="D67" s="28" t="s">
        <v>1054</v>
      </c>
      <c r="E67" s="28" t="s">
        <v>573</v>
      </c>
      <c r="F67" s="87">
        <v>96000</v>
      </c>
      <c r="G67" s="29">
        <v>36</v>
      </c>
      <c r="H67" s="29" t="s">
        <v>851</v>
      </c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  <c r="AD67" s="75"/>
      <c r="AE67" s="75"/>
      <c r="AF67" s="75"/>
      <c r="AG67" s="75"/>
      <c r="AH67" s="75"/>
      <c r="AI67" s="75"/>
    </row>
    <row r="68" spans="1:35" ht="12.75" customHeight="1">
      <c r="A68" s="86">
        <v>44694</v>
      </c>
      <c r="B68" s="29" t="s">
        <v>1043</v>
      </c>
      <c r="C68" s="28" t="s">
        <v>1044</v>
      </c>
      <c r="D68" s="28" t="s">
        <v>1055</v>
      </c>
      <c r="E68" s="28" t="s">
        <v>573</v>
      </c>
      <c r="F68" s="87">
        <v>45000</v>
      </c>
      <c r="G68" s="29">
        <v>37.799999999999997</v>
      </c>
      <c r="H68" s="29" t="s">
        <v>851</v>
      </c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  <c r="AD68" s="75"/>
      <c r="AE68" s="75"/>
      <c r="AF68" s="75"/>
      <c r="AG68" s="75"/>
      <c r="AH68" s="75"/>
      <c r="AI68" s="75"/>
    </row>
    <row r="69" spans="1:35" ht="12.75" customHeight="1">
      <c r="A69" s="86">
        <v>44694</v>
      </c>
      <c r="B69" s="29" t="s">
        <v>1043</v>
      </c>
      <c r="C69" s="28" t="s">
        <v>1044</v>
      </c>
      <c r="D69" s="28" t="s">
        <v>1056</v>
      </c>
      <c r="E69" s="28" t="s">
        <v>573</v>
      </c>
      <c r="F69" s="87">
        <v>45000</v>
      </c>
      <c r="G69" s="29">
        <v>37.799999999999997</v>
      </c>
      <c r="H69" s="29" t="s">
        <v>851</v>
      </c>
      <c r="I69" s="75"/>
      <c r="J69" s="75"/>
      <c r="K69" s="75"/>
      <c r="L69" s="75"/>
      <c r="M69" s="75"/>
      <c r="N69" s="75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  <c r="AD69" s="75"/>
      <c r="AE69" s="75"/>
      <c r="AF69" s="75"/>
      <c r="AG69" s="75"/>
      <c r="AH69" s="75"/>
      <c r="AI69" s="75"/>
    </row>
    <row r="70" spans="1:35" ht="12.75" customHeight="1">
      <c r="A70" s="86">
        <v>44694</v>
      </c>
      <c r="B70" s="29" t="s">
        <v>1028</v>
      </c>
      <c r="C70" s="28" t="s">
        <v>1057</v>
      </c>
      <c r="D70" s="28" t="s">
        <v>1058</v>
      </c>
      <c r="E70" s="28" t="s">
        <v>573</v>
      </c>
      <c r="F70" s="87">
        <v>139135</v>
      </c>
      <c r="G70" s="29">
        <v>169.81</v>
      </c>
      <c r="H70" s="29" t="s">
        <v>851</v>
      </c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  <c r="AD70" s="75"/>
      <c r="AE70" s="75"/>
      <c r="AF70" s="75"/>
      <c r="AG70" s="75"/>
      <c r="AH70" s="75"/>
      <c r="AI70" s="75"/>
    </row>
    <row r="71" spans="1:35" ht="12.75" customHeight="1">
      <c r="A71" s="86"/>
      <c r="B71" s="29"/>
      <c r="C71" s="28"/>
      <c r="D71" s="28"/>
      <c r="E71" s="28"/>
      <c r="F71" s="87"/>
      <c r="G71" s="29"/>
      <c r="H71" s="29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  <c r="AD71" s="75"/>
      <c r="AE71" s="75"/>
      <c r="AF71" s="75"/>
      <c r="AG71" s="75"/>
      <c r="AH71" s="75"/>
      <c r="AI71" s="75"/>
    </row>
    <row r="72" spans="1:35" ht="12.75" customHeight="1">
      <c r="A72" s="86"/>
      <c r="B72" s="29"/>
      <c r="C72" s="28"/>
      <c r="D72" s="28"/>
      <c r="E72" s="28"/>
      <c r="F72" s="87"/>
      <c r="G72" s="29"/>
      <c r="H72" s="29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  <c r="AD72" s="75"/>
      <c r="AE72" s="75"/>
      <c r="AF72" s="75"/>
      <c r="AG72" s="75"/>
      <c r="AH72" s="75"/>
      <c r="AI72" s="75"/>
    </row>
    <row r="73" spans="1:35" ht="12.75" customHeight="1">
      <c r="A73" s="86"/>
      <c r="B73" s="29"/>
      <c r="C73" s="28"/>
      <c r="D73" s="28"/>
      <c r="E73" s="28"/>
      <c r="F73" s="87"/>
      <c r="G73" s="29"/>
      <c r="H73" s="29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</row>
    <row r="74" spans="1:35" ht="12.75" customHeight="1">
      <c r="A74" s="86"/>
      <c r="B74" s="29"/>
      <c r="C74" s="28"/>
      <c r="D74" s="28"/>
      <c r="E74" s="28"/>
      <c r="F74" s="87"/>
      <c r="G74" s="29"/>
      <c r="H74" s="29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</row>
    <row r="75" spans="1:35" ht="12.75" customHeight="1">
      <c r="A75" s="86"/>
      <c r="B75" s="29"/>
      <c r="C75" s="28"/>
      <c r="D75" s="28"/>
      <c r="E75" s="28"/>
      <c r="F75" s="87"/>
      <c r="G75" s="29"/>
      <c r="H75" s="29"/>
      <c r="I75" s="75"/>
      <c r="J75" s="75"/>
      <c r="K75" s="75"/>
      <c r="L75" s="75"/>
      <c r="M75" s="75"/>
      <c r="N75" s="75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</row>
    <row r="76" spans="1:35" ht="12.75" customHeight="1">
      <c r="A76" s="86"/>
      <c r="B76" s="29"/>
      <c r="C76" s="28"/>
      <c r="D76" s="28"/>
      <c r="E76" s="28"/>
      <c r="F76" s="87"/>
      <c r="G76" s="29"/>
      <c r="H76" s="29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</row>
    <row r="77" spans="1:35" ht="12.75" customHeight="1">
      <c r="A77" s="86"/>
      <c r="B77" s="29"/>
      <c r="C77" s="28"/>
      <c r="D77" s="28"/>
      <c r="E77" s="28"/>
      <c r="F77" s="87"/>
      <c r="G77" s="29"/>
      <c r="H77" s="29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</row>
    <row r="78" spans="1:35" ht="12.75" customHeight="1">
      <c r="A78" s="86"/>
      <c r="B78" s="29"/>
      <c r="C78" s="28"/>
      <c r="D78" s="28"/>
      <c r="E78" s="28"/>
      <c r="F78" s="87"/>
      <c r="G78" s="29"/>
      <c r="H78" s="29"/>
      <c r="I78" s="75"/>
      <c r="J78" s="75"/>
      <c r="K78" s="75"/>
      <c r="L78" s="75"/>
      <c r="M78" s="75"/>
      <c r="N78" s="75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</row>
    <row r="79" spans="1:35" ht="12.75" customHeight="1">
      <c r="A79" s="86"/>
      <c r="B79" s="29"/>
      <c r="C79" s="28"/>
      <c r="D79" s="28"/>
      <c r="E79" s="28"/>
      <c r="F79" s="87"/>
      <c r="G79" s="29"/>
      <c r="H79" s="29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</row>
    <row r="80" spans="1:35" ht="12.75" customHeight="1">
      <c r="A80" s="86"/>
      <c r="B80" s="29"/>
      <c r="C80" s="28"/>
      <c r="D80" s="28"/>
      <c r="E80" s="28"/>
      <c r="F80" s="87"/>
      <c r="G80" s="29"/>
      <c r="H80" s="29"/>
      <c r="I80" s="75"/>
      <c r="J80" s="75"/>
      <c r="K80" s="75"/>
      <c r="L80" s="75"/>
      <c r="M80" s="75"/>
      <c r="N80" s="75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</row>
    <row r="81" spans="1:35" ht="12.75" customHeight="1">
      <c r="A81" s="86"/>
      <c r="B81" s="29"/>
      <c r="C81" s="28"/>
      <c r="D81" s="28"/>
      <c r="E81" s="28"/>
      <c r="F81" s="87"/>
      <c r="G81" s="29"/>
      <c r="H81" s="29"/>
      <c r="I81" s="75"/>
      <c r="J81" s="75"/>
      <c r="K81" s="75"/>
      <c r="L81" s="75"/>
      <c r="M81" s="75"/>
      <c r="N81" s="75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</row>
    <row r="82" spans="1:35" ht="12.75" customHeight="1">
      <c r="A82" s="86"/>
      <c r="B82" s="29"/>
      <c r="C82" s="28"/>
      <c r="D82" s="28"/>
      <c r="E82" s="28"/>
      <c r="F82" s="87"/>
      <c r="G82" s="29"/>
      <c r="H82" s="29"/>
      <c r="I82" s="75"/>
      <c r="J82" s="75"/>
      <c r="K82" s="75"/>
      <c r="L82" s="75"/>
      <c r="M82" s="75"/>
      <c r="N82" s="75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</row>
    <row r="83" spans="1:35" ht="12.75" customHeight="1">
      <c r="A83" s="86"/>
      <c r="B83" s="29"/>
      <c r="C83" s="28"/>
      <c r="D83" s="28"/>
      <c r="E83" s="28"/>
      <c r="F83" s="87"/>
      <c r="G83" s="29"/>
      <c r="H83" s="29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</row>
    <row r="84" spans="1:35" ht="12.75" customHeight="1">
      <c r="A84" s="86"/>
      <c r="B84" s="29"/>
      <c r="C84" s="28"/>
      <c r="D84" s="28"/>
      <c r="E84" s="28"/>
      <c r="F84" s="87"/>
      <c r="G84" s="29"/>
      <c r="H84" s="29"/>
      <c r="I84" s="75"/>
      <c r="J84" s="75"/>
      <c r="K84" s="75"/>
      <c r="L84" s="75"/>
      <c r="M84" s="75"/>
      <c r="N84" s="75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</row>
    <row r="85" spans="1:35" ht="12.75" customHeight="1">
      <c r="A85" s="86"/>
      <c r="B85" s="29"/>
      <c r="C85" s="28"/>
      <c r="D85" s="28"/>
      <c r="E85" s="28"/>
      <c r="F85" s="87"/>
      <c r="G85" s="29"/>
      <c r="H85" s="29"/>
      <c r="I85" s="75"/>
      <c r="J85" s="75"/>
      <c r="K85" s="75"/>
      <c r="L85" s="75"/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</row>
    <row r="86" spans="1:35" ht="12.75" customHeight="1">
      <c r="A86" s="86"/>
      <c r="B86" s="29"/>
      <c r="C86" s="28"/>
      <c r="D86" s="28"/>
      <c r="E86" s="28"/>
      <c r="F86" s="87"/>
      <c r="G86" s="29"/>
      <c r="H86" s="29"/>
      <c r="I86" s="75"/>
      <c r="J86" s="75"/>
      <c r="K86" s="75"/>
      <c r="L86" s="75"/>
      <c r="M86" s="75"/>
      <c r="N86" s="75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</row>
    <row r="87" spans="1:35" ht="12.75" customHeight="1">
      <c r="A87" s="86"/>
      <c r="B87" s="29"/>
      <c r="C87" s="28"/>
      <c r="D87" s="28"/>
      <c r="E87" s="28"/>
      <c r="F87" s="87"/>
      <c r="G87" s="29"/>
      <c r="H87" s="29"/>
      <c r="I87" s="75"/>
      <c r="J87" s="75"/>
      <c r="K87" s="75"/>
      <c r="L87" s="75"/>
      <c r="M87" s="75"/>
      <c r="N87" s="75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</row>
    <row r="88" spans="1:35" ht="12.75" customHeight="1">
      <c r="A88" s="86"/>
      <c r="B88" s="29"/>
      <c r="C88" s="28"/>
      <c r="D88" s="28"/>
      <c r="E88" s="28"/>
      <c r="F88" s="87"/>
      <c r="G88" s="29"/>
      <c r="H88" s="29"/>
      <c r="I88" s="75"/>
      <c r="J88" s="75"/>
      <c r="K88" s="75"/>
      <c r="L88" s="75"/>
      <c r="M88" s="75"/>
      <c r="N88" s="75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</row>
    <row r="89" spans="1:35" ht="12.75" customHeight="1">
      <c r="A89" s="86"/>
      <c r="B89" s="29"/>
      <c r="C89" s="28"/>
      <c r="D89" s="28"/>
      <c r="E89" s="28"/>
      <c r="F89" s="87"/>
      <c r="G89" s="29"/>
      <c r="H89" s="29"/>
      <c r="I89" s="75"/>
      <c r="J89" s="75"/>
      <c r="K89" s="75"/>
      <c r="L89" s="75"/>
      <c r="M89" s="75"/>
      <c r="N89" s="75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</row>
    <row r="90" spans="1:35" ht="12.75" customHeight="1">
      <c r="A90" s="86"/>
      <c r="B90" s="29"/>
      <c r="C90" s="28"/>
      <c r="D90" s="28"/>
      <c r="E90" s="28"/>
      <c r="F90" s="87"/>
      <c r="G90" s="29"/>
      <c r="H90" s="29"/>
      <c r="I90" s="75"/>
      <c r="J90" s="75"/>
      <c r="K90" s="75"/>
      <c r="L90" s="75"/>
      <c r="M90" s="75"/>
      <c r="N90" s="75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</row>
    <row r="91" spans="1:35" ht="12.75" customHeight="1">
      <c r="A91" s="86"/>
      <c r="B91" s="29"/>
      <c r="C91" s="28"/>
      <c r="D91" s="28"/>
      <c r="E91" s="28"/>
      <c r="F91" s="87"/>
      <c r="G91" s="29"/>
      <c r="H91" s="29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</row>
    <row r="92" spans="1:35" ht="12.75" customHeight="1">
      <c r="A92" s="86"/>
      <c r="B92" s="29"/>
      <c r="C92" s="28"/>
      <c r="D92" s="28"/>
      <c r="E92" s="28"/>
      <c r="F92" s="87"/>
      <c r="G92" s="29"/>
      <c r="H92" s="29"/>
      <c r="I92" s="75"/>
      <c r="J92" s="75"/>
      <c r="K92" s="75"/>
      <c r="L92" s="75"/>
      <c r="M92" s="75"/>
      <c r="N92" s="75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</row>
    <row r="93" spans="1:35" ht="12.75" customHeight="1">
      <c r="A93" s="86"/>
      <c r="B93" s="29"/>
      <c r="C93" s="28"/>
      <c r="D93" s="28"/>
      <c r="E93" s="28"/>
      <c r="F93" s="87"/>
      <c r="G93" s="29"/>
      <c r="H93" s="29"/>
      <c r="I93" s="75"/>
      <c r="J93" s="75"/>
      <c r="K93" s="75"/>
      <c r="L93" s="75"/>
      <c r="M93" s="75"/>
      <c r="N93" s="75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</row>
    <row r="94" spans="1:35" ht="12.75" customHeight="1">
      <c r="A94" s="86"/>
      <c r="B94" s="29"/>
      <c r="C94" s="28"/>
      <c r="D94" s="28"/>
      <c r="E94" s="28"/>
      <c r="F94" s="87"/>
      <c r="G94" s="29"/>
      <c r="H94" s="29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</row>
    <row r="95" spans="1:35" ht="12.75" customHeight="1">
      <c r="A95" s="86"/>
      <c r="B95" s="29"/>
      <c r="C95" s="28"/>
      <c r="D95" s="28"/>
      <c r="E95" s="28"/>
      <c r="F95" s="87"/>
      <c r="G95" s="29"/>
      <c r="H95" s="29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</row>
    <row r="96" spans="1:35" ht="12.75" customHeight="1">
      <c r="A96" s="86"/>
      <c r="B96" s="29"/>
      <c r="C96" s="28"/>
      <c r="D96" s="28"/>
      <c r="E96" s="28"/>
      <c r="F96" s="87"/>
      <c r="G96" s="29"/>
      <c r="H96" s="29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</row>
    <row r="97" spans="1:35" ht="12.75" customHeight="1">
      <c r="A97" s="86"/>
      <c r="B97" s="29"/>
      <c r="C97" s="28"/>
      <c r="D97" s="28"/>
      <c r="E97" s="28"/>
      <c r="F97" s="87"/>
      <c r="G97" s="29"/>
      <c r="H97" s="29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</row>
    <row r="98" spans="1:35" ht="12.75" customHeight="1">
      <c r="A98" s="86"/>
      <c r="B98" s="29"/>
      <c r="C98" s="28"/>
      <c r="D98" s="28"/>
      <c r="E98" s="28"/>
      <c r="F98" s="87"/>
      <c r="G98" s="29"/>
      <c r="H98" s="29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</row>
    <row r="99" spans="1:35" ht="12.75" customHeight="1">
      <c r="A99" s="86"/>
      <c r="B99" s="29"/>
      <c r="C99" s="28"/>
      <c r="D99" s="28"/>
      <c r="E99" s="28"/>
      <c r="F99" s="87"/>
      <c r="G99" s="29"/>
      <c r="H99" s="29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</row>
    <row r="100" spans="1:35" ht="12.75" customHeight="1">
      <c r="A100" s="86"/>
      <c r="B100" s="29"/>
      <c r="C100" s="28"/>
      <c r="D100" s="28"/>
      <c r="E100" s="28"/>
      <c r="F100" s="87"/>
      <c r="G100" s="29"/>
      <c r="H100" s="29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</row>
    <row r="101" spans="1:35" ht="12.75" customHeight="1">
      <c r="A101" s="86"/>
      <c r="B101" s="29"/>
      <c r="C101" s="28"/>
      <c r="D101" s="28"/>
      <c r="E101" s="28"/>
      <c r="F101" s="87"/>
      <c r="G101" s="29"/>
      <c r="H101" s="29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</row>
    <row r="102" spans="1:35" ht="12.75" customHeight="1">
      <c r="A102" s="86"/>
      <c r="B102" s="29"/>
      <c r="C102" s="28"/>
      <c r="D102" s="28"/>
      <c r="E102" s="28"/>
      <c r="F102" s="87"/>
      <c r="G102" s="29"/>
      <c r="H102" s="29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</row>
    <row r="103" spans="1:35" ht="12.75" customHeight="1">
      <c r="A103" s="86"/>
      <c r="B103" s="29"/>
      <c r="C103" s="28"/>
      <c r="D103" s="28"/>
      <c r="E103" s="28"/>
      <c r="F103" s="87"/>
      <c r="G103" s="29"/>
      <c r="H103" s="29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</row>
    <row r="104" spans="1:35" ht="12.75" customHeight="1">
      <c r="A104" s="86"/>
      <c r="B104" s="29"/>
      <c r="C104" s="28"/>
      <c r="D104" s="28"/>
      <c r="E104" s="28"/>
      <c r="F104" s="87"/>
      <c r="G104" s="29"/>
      <c r="H104" s="29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</row>
    <row r="105" spans="1:35" ht="12.75" customHeight="1">
      <c r="A105" s="86"/>
      <c r="B105" s="29"/>
      <c r="C105" s="28"/>
      <c r="D105" s="28"/>
      <c r="E105" s="28"/>
      <c r="F105" s="87"/>
      <c r="G105" s="29"/>
      <c r="H105" s="29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</row>
    <row r="106" spans="1:35" ht="12.75" customHeight="1">
      <c r="A106" s="86"/>
      <c r="B106" s="29"/>
      <c r="C106" s="28"/>
      <c r="D106" s="28"/>
      <c r="E106" s="28"/>
      <c r="F106" s="87"/>
      <c r="G106" s="29"/>
      <c r="H106" s="29"/>
      <c r="I106" s="75"/>
      <c r="J106" s="75"/>
      <c r="K106" s="75"/>
      <c r="L106" s="75"/>
      <c r="M106" s="75"/>
      <c r="N106" s="75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  <c r="AD106" s="75"/>
      <c r="AE106" s="75"/>
      <c r="AF106" s="75"/>
      <c r="AG106" s="75"/>
      <c r="AH106" s="75"/>
      <c r="AI106" s="75"/>
    </row>
    <row r="107" spans="1:35" ht="12.75" customHeight="1">
      <c r="A107" s="86"/>
      <c r="B107" s="29"/>
      <c r="C107" s="28"/>
      <c r="D107" s="28"/>
      <c r="E107" s="28"/>
      <c r="F107" s="87"/>
      <c r="G107" s="29"/>
      <c r="H107" s="29"/>
      <c r="I107" s="75"/>
      <c r="J107" s="75"/>
      <c r="K107" s="75"/>
      <c r="L107" s="75"/>
      <c r="M107" s="75"/>
      <c r="N107" s="75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  <c r="AD107" s="75"/>
      <c r="AE107" s="75"/>
      <c r="AF107" s="75"/>
      <c r="AG107" s="75"/>
      <c r="AH107" s="75"/>
      <c r="AI107" s="75"/>
    </row>
    <row r="108" spans="1:35" ht="12.75" customHeight="1">
      <c r="A108" s="86"/>
      <c r="B108" s="29"/>
      <c r="C108" s="28"/>
      <c r="D108" s="28"/>
      <c r="E108" s="28"/>
      <c r="F108" s="87"/>
      <c r="G108" s="29"/>
      <c r="H108" s="29"/>
      <c r="I108" s="75"/>
      <c r="J108" s="75"/>
      <c r="K108" s="75"/>
      <c r="L108" s="75"/>
      <c r="M108" s="75"/>
      <c r="N108" s="75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  <c r="AD108" s="75"/>
      <c r="AE108" s="75"/>
      <c r="AF108" s="75"/>
      <c r="AG108" s="75"/>
      <c r="AH108" s="75"/>
      <c r="AI108" s="75"/>
    </row>
    <row r="109" spans="1:35" ht="12.75" customHeight="1">
      <c r="A109" s="86"/>
      <c r="B109" s="29"/>
      <c r="C109" s="28"/>
      <c r="D109" s="28"/>
      <c r="E109" s="28"/>
      <c r="F109" s="87"/>
      <c r="G109" s="29"/>
      <c r="H109" s="29"/>
      <c r="I109" s="75"/>
      <c r="J109" s="75"/>
      <c r="K109" s="75"/>
      <c r="L109" s="75"/>
      <c r="M109" s="75"/>
      <c r="N109" s="75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  <c r="AD109" s="75"/>
      <c r="AE109" s="75"/>
      <c r="AF109" s="75"/>
      <c r="AG109" s="75"/>
      <c r="AH109" s="75"/>
      <c r="AI109" s="75"/>
    </row>
    <row r="110" spans="1:35" ht="12.75" customHeight="1">
      <c r="A110" s="86"/>
      <c r="B110" s="29"/>
      <c r="C110" s="28"/>
      <c r="D110" s="28"/>
      <c r="E110" s="28"/>
      <c r="F110" s="87"/>
      <c r="G110" s="29"/>
      <c r="H110" s="29"/>
      <c r="I110" s="75"/>
      <c r="J110" s="75"/>
      <c r="K110" s="75"/>
      <c r="L110" s="75"/>
      <c r="M110" s="75"/>
      <c r="N110" s="75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  <c r="AD110" s="75"/>
      <c r="AE110" s="75"/>
      <c r="AF110" s="75"/>
      <c r="AG110" s="75"/>
      <c r="AH110" s="75"/>
      <c r="AI110" s="75"/>
    </row>
    <row r="111" spans="1:35" ht="12.75" customHeight="1">
      <c r="A111" s="86"/>
      <c r="B111" s="29"/>
      <c r="C111" s="28"/>
      <c r="D111" s="28"/>
      <c r="E111" s="28"/>
      <c r="F111" s="87"/>
      <c r="G111" s="29"/>
      <c r="H111" s="29"/>
      <c r="I111" s="75"/>
      <c r="J111" s="75"/>
      <c r="K111" s="75"/>
      <c r="L111" s="75"/>
      <c r="M111" s="75"/>
      <c r="N111" s="75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  <c r="AD111" s="75"/>
      <c r="AE111" s="75"/>
      <c r="AF111" s="75"/>
      <c r="AG111" s="75"/>
      <c r="AH111" s="75"/>
      <c r="AI111" s="75"/>
    </row>
    <row r="112" spans="1:35" ht="12.75" customHeight="1">
      <c r="A112" s="86"/>
      <c r="B112" s="29"/>
      <c r="C112" s="28"/>
      <c r="D112" s="28"/>
      <c r="E112" s="28"/>
      <c r="F112" s="87"/>
      <c r="G112" s="29"/>
      <c r="H112" s="29"/>
      <c r="I112" s="75"/>
      <c r="J112" s="75"/>
      <c r="K112" s="75"/>
      <c r="L112" s="75"/>
      <c r="M112" s="75"/>
      <c r="N112" s="75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  <c r="AD112" s="75"/>
      <c r="AE112" s="75"/>
      <c r="AF112" s="75"/>
      <c r="AG112" s="75"/>
      <c r="AH112" s="75"/>
      <c r="AI112" s="75"/>
    </row>
    <row r="113" spans="1:35" ht="12.75" customHeight="1">
      <c r="A113" s="86"/>
      <c r="B113" s="29"/>
      <c r="C113" s="28"/>
      <c r="D113" s="28"/>
      <c r="E113" s="28"/>
      <c r="F113" s="87"/>
      <c r="G113" s="29"/>
      <c r="H113" s="29"/>
      <c r="I113" s="75"/>
      <c r="J113" s="75"/>
      <c r="K113" s="75"/>
      <c r="L113" s="75"/>
      <c r="M113" s="75"/>
      <c r="N113" s="75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  <c r="AD113" s="75"/>
      <c r="AE113" s="75"/>
      <c r="AF113" s="75"/>
      <c r="AG113" s="75"/>
      <c r="AH113" s="75"/>
      <c r="AI113" s="75"/>
    </row>
    <row r="114" spans="1:35" ht="12.75" customHeight="1">
      <c r="A114" s="86"/>
      <c r="B114" s="29"/>
      <c r="C114" s="28"/>
      <c r="D114" s="28"/>
      <c r="E114" s="28"/>
      <c r="F114" s="87"/>
      <c r="G114" s="29"/>
      <c r="H114" s="29"/>
      <c r="I114" s="75"/>
      <c r="J114" s="75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  <c r="AD114" s="75"/>
      <c r="AE114" s="75"/>
      <c r="AF114" s="75"/>
      <c r="AG114" s="75"/>
      <c r="AH114" s="75"/>
      <c r="AI114" s="75"/>
    </row>
    <row r="115" spans="1:35" ht="12.75" customHeight="1">
      <c r="A115" s="86"/>
      <c r="B115" s="29"/>
      <c r="C115" s="28"/>
      <c r="D115" s="28"/>
      <c r="E115" s="28"/>
      <c r="F115" s="87"/>
      <c r="G115" s="29"/>
      <c r="H115" s="29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  <c r="AD115" s="75"/>
      <c r="AE115" s="75"/>
      <c r="AF115" s="75"/>
      <c r="AG115" s="75"/>
      <c r="AH115" s="75"/>
      <c r="AI115" s="75"/>
    </row>
    <row r="116" spans="1:35" ht="12.75" customHeight="1">
      <c r="A116" s="86"/>
      <c r="B116" s="29"/>
      <c r="C116" s="28"/>
      <c r="D116" s="28"/>
      <c r="E116" s="28"/>
      <c r="F116" s="87"/>
      <c r="G116" s="29"/>
      <c r="H116" s="29"/>
      <c r="I116" s="75"/>
      <c r="J116" s="75"/>
      <c r="K116" s="75"/>
      <c r="L116" s="75"/>
      <c r="M116" s="75"/>
      <c r="N116" s="75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  <c r="AD116" s="75"/>
      <c r="AE116" s="75"/>
      <c r="AF116" s="75"/>
      <c r="AG116" s="75"/>
      <c r="AH116" s="75"/>
      <c r="AI116" s="75"/>
    </row>
    <row r="117" spans="1:35" ht="12.75" customHeight="1">
      <c r="A117" s="86"/>
      <c r="B117" s="29"/>
      <c r="C117" s="28"/>
      <c r="D117" s="28"/>
      <c r="E117" s="28"/>
      <c r="F117" s="87"/>
      <c r="G117" s="29"/>
      <c r="H117" s="29"/>
      <c r="I117" s="75"/>
      <c r="J117" s="75"/>
      <c r="K117" s="75"/>
      <c r="L117" s="75"/>
      <c r="M117" s="75"/>
      <c r="N117" s="75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  <c r="AD117" s="75"/>
      <c r="AE117" s="75"/>
      <c r="AF117" s="75"/>
      <c r="AG117" s="75"/>
      <c r="AH117" s="75"/>
      <c r="AI117" s="75"/>
    </row>
    <row r="118" spans="1:35" ht="12.75" customHeight="1">
      <c r="A118" s="86"/>
      <c r="B118" s="29"/>
      <c r="C118" s="28"/>
      <c r="D118" s="28"/>
      <c r="E118" s="28"/>
      <c r="F118" s="87"/>
      <c r="G118" s="29"/>
      <c r="H118" s="29"/>
      <c r="I118" s="75"/>
      <c r="J118" s="75"/>
      <c r="K118" s="75"/>
      <c r="L118" s="75"/>
      <c r="M118" s="75"/>
      <c r="N118" s="75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  <c r="AD118" s="75"/>
      <c r="AE118" s="75"/>
      <c r="AF118" s="75"/>
      <c r="AG118" s="75"/>
      <c r="AH118" s="75"/>
      <c r="AI118" s="75"/>
    </row>
    <row r="119" spans="1:35" ht="12.75" customHeight="1">
      <c r="A119" s="86"/>
      <c r="B119" s="29"/>
      <c r="C119" s="28"/>
      <c r="D119" s="28"/>
      <c r="E119" s="28"/>
      <c r="F119" s="87"/>
      <c r="G119" s="29"/>
      <c r="H119" s="29"/>
      <c r="I119" s="75"/>
      <c r="J119" s="75"/>
      <c r="K119" s="75"/>
      <c r="L119" s="75"/>
      <c r="M119" s="75"/>
      <c r="N119" s="75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  <c r="AD119" s="75"/>
      <c r="AE119" s="75"/>
      <c r="AF119" s="75"/>
      <c r="AG119" s="75"/>
      <c r="AH119" s="75"/>
      <c r="AI119" s="75"/>
    </row>
    <row r="120" spans="1:35" ht="12.75" customHeight="1">
      <c r="A120" s="86"/>
      <c r="B120" s="29"/>
      <c r="C120" s="28"/>
      <c r="D120" s="28"/>
      <c r="E120" s="28"/>
      <c r="F120" s="87"/>
      <c r="G120" s="29"/>
      <c r="H120" s="29"/>
      <c r="I120" s="75"/>
      <c r="J120" s="75"/>
      <c r="K120" s="75"/>
      <c r="L120" s="75"/>
      <c r="M120" s="75"/>
      <c r="N120" s="75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  <c r="AD120" s="75"/>
      <c r="AE120" s="75"/>
      <c r="AF120" s="75"/>
      <c r="AG120" s="75"/>
      <c r="AH120" s="75"/>
      <c r="AI120" s="75"/>
    </row>
    <row r="121" spans="1:35" ht="12.75" customHeight="1">
      <c r="A121" s="86"/>
      <c r="B121" s="29"/>
      <c r="C121" s="28"/>
      <c r="D121" s="28"/>
      <c r="E121" s="28"/>
      <c r="F121" s="87"/>
      <c r="G121" s="29"/>
      <c r="H121" s="29"/>
      <c r="I121" s="75"/>
      <c r="J121" s="75"/>
      <c r="K121" s="75"/>
      <c r="L121" s="75"/>
      <c r="M121" s="75"/>
      <c r="N121" s="75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  <c r="AD121" s="75"/>
      <c r="AE121" s="75"/>
      <c r="AF121" s="75"/>
      <c r="AG121" s="75"/>
      <c r="AH121" s="75"/>
      <c r="AI121" s="75"/>
    </row>
    <row r="122" spans="1:35" ht="12.75" customHeight="1">
      <c r="A122" s="86"/>
      <c r="B122" s="29"/>
      <c r="C122" s="28"/>
      <c r="D122" s="28"/>
      <c r="E122" s="28"/>
      <c r="F122" s="87"/>
      <c r="G122" s="29"/>
      <c r="H122" s="29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</row>
    <row r="123" spans="1:35" ht="12.75" customHeight="1">
      <c r="A123" s="86"/>
      <c r="B123" s="29"/>
      <c r="C123" s="28"/>
      <c r="D123" s="28"/>
      <c r="E123" s="28"/>
      <c r="F123" s="87"/>
      <c r="G123" s="29"/>
      <c r="H123" s="29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</row>
    <row r="124" spans="1:35" ht="12.75" customHeight="1">
      <c r="A124" s="86"/>
      <c r="B124" s="29"/>
      <c r="C124" s="28"/>
      <c r="D124" s="28"/>
      <c r="E124" s="28"/>
      <c r="F124" s="87"/>
      <c r="G124" s="29"/>
      <c r="H124" s="29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</row>
    <row r="125" spans="1:35" ht="12.75" customHeight="1">
      <c r="A125" s="86"/>
      <c r="B125" s="29"/>
      <c r="C125" s="28"/>
      <c r="D125" s="28"/>
      <c r="E125" s="28"/>
      <c r="F125" s="87"/>
      <c r="G125" s="29"/>
      <c r="H125" s="29"/>
      <c r="I125" s="75"/>
      <c r="J125" s="75"/>
      <c r="K125" s="75"/>
      <c r="L125" s="75"/>
      <c r="M125" s="75"/>
      <c r="N125" s="75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  <c r="AD125" s="75"/>
      <c r="AE125" s="75"/>
      <c r="AF125" s="75"/>
      <c r="AG125" s="75"/>
      <c r="AH125" s="75"/>
      <c r="AI125" s="75"/>
    </row>
    <row r="126" spans="1:35" ht="12.75" customHeight="1">
      <c r="A126" s="86"/>
      <c r="B126" s="29"/>
      <c r="C126" s="28"/>
      <c r="D126" s="28"/>
      <c r="E126" s="28"/>
      <c r="F126" s="87"/>
      <c r="G126" s="29"/>
      <c r="H126" s="29"/>
      <c r="I126" s="75"/>
      <c r="J126" s="75"/>
      <c r="K126" s="75"/>
      <c r="L126" s="75"/>
      <c r="M126" s="75"/>
      <c r="N126" s="75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  <c r="AD126" s="75"/>
      <c r="AE126" s="75"/>
      <c r="AF126" s="75"/>
      <c r="AG126" s="75"/>
      <c r="AH126" s="75"/>
      <c r="AI126" s="75"/>
    </row>
    <row r="127" spans="1:35" ht="12.75" customHeight="1">
      <c r="A127" s="86"/>
      <c r="B127" s="29"/>
      <c r="C127" s="28"/>
      <c r="D127" s="28"/>
      <c r="E127" s="28"/>
      <c r="F127" s="87"/>
      <c r="G127" s="29"/>
      <c r="H127" s="29"/>
      <c r="I127" s="75"/>
      <c r="J127" s="75"/>
      <c r="K127" s="75"/>
      <c r="L127" s="75"/>
      <c r="M127" s="75"/>
      <c r="N127" s="75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  <c r="AD127" s="75"/>
      <c r="AE127" s="75"/>
      <c r="AF127" s="75"/>
      <c r="AG127" s="75"/>
      <c r="AH127" s="75"/>
      <c r="AI127" s="75"/>
    </row>
    <row r="128" spans="1:35" ht="12.75" customHeight="1">
      <c r="A128" s="86"/>
      <c r="B128" s="29"/>
      <c r="C128" s="28"/>
      <c r="D128" s="28"/>
      <c r="E128" s="28"/>
      <c r="F128" s="87"/>
      <c r="G128" s="29"/>
      <c r="H128" s="29"/>
      <c r="I128" s="75"/>
      <c r="J128" s="75"/>
      <c r="K128" s="75"/>
      <c r="L128" s="75"/>
      <c r="M128" s="75"/>
      <c r="N128" s="75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  <c r="AD128" s="75"/>
      <c r="AE128" s="75"/>
      <c r="AF128" s="75"/>
      <c r="AG128" s="75"/>
      <c r="AH128" s="75"/>
      <c r="AI128" s="75"/>
    </row>
    <row r="129" spans="1:35" ht="12.75" customHeight="1">
      <c r="A129" s="86"/>
      <c r="B129" s="29"/>
      <c r="C129" s="28"/>
      <c r="D129" s="28"/>
      <c r="E129" s="28"/>
      <c r="F129" s="87"/>
      <c r="G129" s="29"/>
      <c r="H129" s="29"/>
      <c r="I129" s="75"/>
      <c r="J129" s="75"/>
      <c r="K129" s="75"/>
      <c r="L129" s="75"/>
      <c r="M129" s="75"/>
      <c r="N129" s="75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  <c r="AD129" s="75"/>
      <c r="AE129" s="75"/>
      <c r="AF129" s="75"/>
      <c r="AG129" s="75"/>
      <c r="AH129" s="75"/>
      <c r="AI129" s="75"/>
    </row>
    <row r="130" spans="1:35" ht="12.75" customHeight="1">
      <c r="A130" s="86"/>
      <c r="B130" s="29"/>
      <c r="C130" s="28"/>
      <c r="D130" s="28"/>
      <c r="E130" s="28"/>
      <c r="F130" s="87"/>
      <c r="G130" s="29"/>
      <c r="H130" s="29"/>
      <c r="I130" s="75"/>
      <c r="J130" s="75"/>
      <c r="K130" s="75"/>
      <c r="L130" s="75"/>
      <c r="M130" s="75"/>
      <c r="N130" s="75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  <c r="AD130" s="75"/>
      <c r="AE130" s="75"/>
      <c r="AF130" s="75"/>
      <c r="AG130" s="75"/>
      <c r="AH130" s="75"/>
      <c r="AI130" s="75"/>
    </row>
    <row r="131" spans="1:35" ht="12.75" customHeight="1">
      <c r="A131" s="86"/>
      <c r="B131" s="29"/>
      <c r="C131" s="28"/>
      <c r="D131" s="28"/>
      <c r="E131" s="28"/>
      <c r="F131" s="87"/>
      <c r="G131" s="29"/>
      <c r="H131" s="29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</row>
    <row r="132" spans="1:35" ht="12.75" customHeight="1">
      <c r="A132" s="86"/>
      <c r="B132" s="29"/>
      <c r="C132" s="28"/>
      <c r="D132" s="28"/>
      <c r="E132" s="28"/>
      <c r="F132" s="87"/>
      <c r="G132" s="29"/>
      <c r="H132" s="29"/>
      <c r="I132" s="75"/>
      <c r="J132" s="75"/>
      <c r="K132" s="75"/>
      <c r="L132" s="75"/>
      <c r="M132" s="75"/>
      <c r="N132" s="75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  <c r="AD132" s="75"/>
      <c r="AE132" s="75"/>
      <c r="AF132" s="75"/>
      <c r="AG132" s="75"/>
      <c r="AH132" s="75"/>
      <c r="AI132" s="75"/>
    </row>
    <row r="133" spans="1:35" ht="12.75" customHeight="1">
      <c r="A133" s="86"/>
      <c r="B133" s="29"/>
      <c r="C133" s="28"/>
      <c r="D133" s="28"/>
      <c r="E133" s="28"/>
      <c r="F133" s="87"/>
      <c r="G133" s="29"/>
      <c r="H133" s="29"/>
      <c r="I133" s="75"/>
      <c r="J133" s="75"/>
      <c r="K133" s="75"/>
      <c r="L133" s="75"/>
      <c r="M133" s="75"/>
      <c r="N133" s="75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  <c r="AD133" s="75"/>
      <c r="AE133" s="75"/>
      <c r="AF133" s="75"/>
      <c r="AG133" s="75"/>
      <c r="AH133" s="75"/>
      <c r="AI133" s="75"/>
    </row>
    <row r="134" spans="1:35" ht="12.75" customHeight="1">
      <c r="A134" s="86"/>
      <c r="B134" s="29"/>
      <c r="C134" s="28"/>
      <c r="D134" s="28"/>
      <c r="E134" s="28"/>
      <c r="F134" s="87"/>
      <c r="G134" s="29"/>
      <c r="H134" s="29"/>
      <c r="I134" s="75"/>
      <c r="J134" s="75"/>
      <c r="K134" s="75"/>
      <c r="L134" s="75"/>
      <c r="M134" s="75"/>
      <c r="N134" s="75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  <c r="AD134" s="75"/>
      <c r="AE134" s="75"/>
      <c r="AF134" s="75"/>
      <c r="AG134" s="75"/>
      <c r="AH134" s="75"/>
      <c r="AI134" s="75"/>
    </row>
    <row r="135" spans="1:35" ht="12.75" customHeight="1">
      <c r="A135" s="86"/>
      <c r="B135" s="29"/>
      <c r="C135" s="28"/>
      <c r="D135" s="28"/>
      <c r="E135" s="28"/>
      <c r="F135" s="87"/>
      <c r="G135" s="29"/>
      <c r="H135" s="29"/>
      <c r="I135" s="75"/>
      <c r="J135" s="75"/>
      <c r="K135" s="75"/>
      <c r="L135" s="75"/>
      <c r="M135" s="75"/>
      <c r="N135" s="75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  <c r="AD135" s="75"/>
      <c r="AE135" s="75"/>
      <c r="AF135" s="75"/>
      <c r="AG135" s="75"/>
      <c r="AH135" s="75"/>
      <c r="AI135" s="75"/>
    </row>
    <row r="136" spans="1:35" ht="12.75" customHeight="1">
      <c r="A136" s="86"/>
      <c r="B136" s="29"/>
      <c r="C136" s="28"/>
      <c r="D136" s="28"/>
      <c r="E136" s="28"/>
      <c r="F136" s="87"/>
      <c r="G136" s="29"/>
      <c r="H136" s="29"/>
      <c r="I136" s="75"/>
      <c r="J136" s="75"/>
      <c r="K136" s="75"/>
      <c r="L136" s="75"/>
      <c r="M136" s="75"/>
      <c r="N136" s="75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  <c r="AD136" s="75"/>
      <c r="AE136" s="75"/>
      <c r="AF136" s="75"/>
      <c r="AG136" s="75"/>
      <c r="AH136" s="75"/>
      <c r="AI136" s="75"/>
    </row>
    <row r="137" spans="1:35" ht="12.75" customHeight="1">
      <c r="A137" s="86"/>
      <c r="B137" s="29"/>
      <c r="C137" s="28"/>
      <c r="D137" s="28"/>
      <c r="E137" s="28"/>
      <c r="F137" s="87"/>
      <c r="G137" s="29"/>
      <c r="H137" s="29"/>
      <c r="I137" s="75"/>
      <c r="J137" s="75"/>
      <c r="K137" s="75"/>
      <c r="L137" s="75"/>
      <c r="M137" s="75"/>
      <c r="N137" s="75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  <c r="AD137" s="75"/>
      <c r="AE137" s="75"/>
      <c r="AF137" s="75"/>
      <c r="AG137" s="75"/>
      <c r="AH137" s="75"/>
      <c r="AI137" s="75"/>
    </row>
    <row r="138" spans="1:35" ht="12.75" customHeight="1">
      <c r="A138" s="86"/>
      <c r="B138" s="29"/>
      <c r="C138" s="28"/>
      <c r="D138" s="28"/>
      <c r="E138" s="28"/>
      <c r="F138" s="87"/>
      <c r="G138" s="29"/>
      <c r="H138" s="29"/>
      <c r="I138" s="75"/>
      <c r="J138" s="75"/>
      <c r="K138" s="75"/>
      <c r="L138" s="75"/>
      <c r="M138" s="75"/>
      <c r="N138" s="75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  <c r="AD138" s="75"/>
      <c r="AE138" s="75"/>
      <c r="AF138" s="75"/>
      <c r="AG138" s="75"/>
      <c r="AH138" s="75"/>
      <c r="AI138" s="75"/>
    </row>
    <row r="139" spans="1:35" ht="12.75" customHeight="1">
      <c r="A139" s="86"/>
      <c r="B139" s="29"/>
      <c r="C139" s="28"/>
      <c r="D139" s="28"/>
      <c r="E139" s="28"/>
      <c r="F139" s="87"/>
      <c r="G139" s="29"/>
      <c r="H139" s="29"/>
      <c r="I139" s="75"/>
      <c r="J139" s="75"/>
      <c r="K139" s="75"/>
      <c r="L139" s="75"/>
      <c r="M139" s="75"/>
      <c r="N139" s="75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  <c r="AD139" s="75"/>
      <c r="AE139" s="75"/>
      <c r="AF139" s="75"/>
      <c r="AG139" s="75"/>
      <c r="AH139" s="75"/>
      <c r="AI139" s="75"/>
    </row>
    <row r="140" spans="1:35" ht="12.75" customHeight="1">
      <c r="A140" s="86"/>
      <c r="B140" s="29"/>
      <c r="C140" s="28"/>
      <c r="D140" s="28"/>
      <c r="E140" s="28"/>
      <c r="F140" s="87"/>
      <c r="G140" s="29"/>
      <c r="H140" s="29"/>
      <c r="I140" s="75"/>
      <c r="J140" s="75"/>
      <c r="K140" s="75"/>
      <c r="L140" s="75"/>
      <c r="M140" s="75"/>
      <c r="N140" s="75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  <c r="AD140" s="75"/>
      <c r="AE140" s="75"/>
      <c r="AF140" s="75"/>
      <c r="AG140" s="75"/>
      <c r="AH140" s="75"/>
      <c r="AI140" s="75"/>
    </row>
    <row r="141" spans="1:35" ht="12.75" customHeight="1">
      <c r="A141" s="86"/>
      <c r="B141" s="29"/>
      <c r="C141" s="28"/>
      <c r="D141" s="28"/>
      <c r="E141" s="28"/>
      <c r="F141" s="87"/>
      <c r="G141" s="29"/>
      <c r="H141" s="29"/>
      <c r="I141" s="75"/>
      <c r="J141" s="75"/>
      <c r="K141" s="75"/>
      <c r="L141" s="75"/>
      <c r="M141" s="75"/>
      <c r="N141" s="75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  <c r="AD141" s="75"/>
      <c r="AE141" s="75"/>
      <c r="AF141" s="75"/>
      <c r="AG141" s="75"/>
      <c r="AH141" s="75"/>
      <c r="AI141" s="75"/>
    </row>
    <row r="142" spans="1:35" ht="12.75" customHeight="1">
      <c r="A142" s="86"/>
      <c r="B142" s="29"/>
      <c r="C142" s="28"/>
      <c r="D142" s="28"/>
      <c r="E142" s="28"/>
      <c r="F142" s="87"/>
      <c r="G142" s="29"/>
      <c r="H142" s="29"/>
      <c r="I142" s="75"/>
      <c r="J142" s="75"/>
      <c r="K142" s="75"/>
      <c r="L142" s="75"/>
      <c r="M142" s="75"/>
      <c r="N142" s="75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  <c r="AD142" s="75"/>
      <c r="AE142" s="75"/>
      <c r="AF142" s="75"/>
      <c r="AG142" s="75"/>
      <c r="AH142" s="75"/>
      <c r="AI142" s="75"/>
    </row>
    <row r="143" spans="1:35" ht="12.75" customHeight="1">
      <c r="A143" s="86"/>
      <c r="B143" s="29"/>
      <c r="C143" s="28"/>
      <c r="D143" s="28"/>
      <c r="E143" s="28"/>
      <c r="F143" s="87"/>
      <c r="G143" s="29"/>
      <c r="H143" s="29"/>
      <c r="I143" s="75"/>
      <c r="J143" s="75"/>
      <c r="K143" s="75"/>
      <c r="L143" s="75"/>
      <c r="M143" s="75"/>
      <c r="N143" s="75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  <c r="AD143" s="75"/>
      <c r="AE143" s="75"/>
      <c r="AF143" s="75"/>
      <c r="AG143" s="75"/>
      <c r="AH143" s="75"/>
      <c r="AI143" s="75"/>
    </row>
    <row r="144" spans="1:35" ht="12.75" customHeight="1">
      <c r="A144" s="86"/>
      <c r="B144" s="29"/>
      <c r="C144" s="28"/>
      <c r="D144" s="28"/>
      <c r="E144" s="28"/>
      <c r="F144" s="87"/>
      <c r="G144" s="29"/>
      <c r="H144" s="29"/>
      <c r="I144" s="75"/>
      <c r="J144" s="75"/>
      <c r="K144" s="75"/>
      <c r="L144" s="75"/>
      <c r="M144" s="75"/>
      <c r="N144" s="75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</row>
    <row r="145" spans="1:35" ht="12.75" customHeight="1">
      <c r="A145" s="86"/>
      <c r="B145" s="29"/>
      <c r="C145" s="28"/>
      <c r="D145" s="28"/>
      <c r="E145" s="28"/>
      <c r="F145" s="87"/>
      <c r="G145" s="29"/>
      <c r="H145" s="29"/>
      <c r="I145" s="75"/>
      <c r="J145" s="75"/>
      <c r="K145" s="75"/>
      <c r="L145" s="75"/>
      <c r="M145" s="75"/>
      <c r="N145" s="75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  <c r="AD145" s="75"/>
      <c r="AE145" s="75"/>
      <c r="AF145" s="75"/>
      <c r="AG145" s="75"/>
      <c r="AH145" s="75"/>
      <c r="AI145" s="75"/>
    </row>
    <row r="146" spans="1:35" ht="12.75" customHeight="1">
      <c r="A146" s="86"/>
      <c r="B146" s="29"/>
      <c r="C146" s="28"/>
      <c r="D146" s="28"/>
      <c r="E146" s="28"/>
      <c r="F146" s="87"/>
      <c r="G146" s="29"/>
      <c r="H146" s="29"/>
      <c r="I146" s="75"/>
      <c r="J146" s="75"/>
      <c r="K146" s="75"/>
      <c r="L146" s="75"/>
      <c r="M146" s="75"/>
      <c r="N146" s="75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  <c r="AD146" s="75"/>
      <c r="AE146" s="75"/>
      <c r="AF146" s="75"/>
      <c r="AG146" s="75"/>
      <c r="AH146" s="75"/>
      <c r="AI146" s="75"/>
    </row>
    <row r="147" spans="1:35" ht="12.75" customHeight="1">
      <c r="A147" s="86"/>
      <c r="B147" s="29"/>
      <c r="C147" s="28"/>
      <c r="D147" s="28"/>
      <c r="E147" s="28"/>
      <c r="F147" s="87"/>
      <c r="G147" s="29"/>
      <c r="H147" s="29"/>
      <c r="I147" s="75"/>
      <c r="J147" s="75"/>
      <c r="K147" s="75"/>
      <c r="L147" s="75"/>
      <c r="M147" s="75"/>
      <c r="N147" s="75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  <c r="AD147" s="75"/>
      <c r="AE147" s="75"/>
      <c r="AF147" s="75"/>
      <c r="AG147" s="75"/>
      <c r="AH147" s="75"/>
      <c r="AI147" s="75"/>
    </row>
    <row r="148" spans="1:35" ht="12.75" customHeight="1">
      <c r="A148" s="86"/>
      <c r="B148" s="29"/>
      <c r="C148" s="28"/>
      <c r="D148" s="28"/>
      <c r="E148" s="28"/>
      <c r="F148" s="87"/>
      <c r="G148" s="29"/>
      <c r="H148" s="29"/>
      <c r="I148" s="75"/>
      <c r="J148" s="75"/>
      <c r="K148" s="75"/>
      <c r="L148" s="75"/>
      <c r="M148" s="75"/>
      <c r="N148" s="75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  <c r="AD148" s="75"/>
      <c r="AE148" s="75"/>
      <c r="AF148" s="75"/>
      <c r="AG148" s="75"/>
      <c r="AH148" s="75"/>
      <c r="AI148" s="75"/>
    </row>
    <row r="149" spans="1:35" ht="12.75" customHeight="1">
      <c r="A149" s="86"/>
      <c r="B149" s="29"/>
      <c r="C149" s="28"/>
      <c r="D149" s="28"/>
      <c r="E149" s="28"/>
      <c r="F149" s="87"/>
      <c r="G149" s="29"/>
      <c r="H149" s="29"/>
      <c r="I149" s="75"/>
      <c r="J149" s="75"/>
      <c r="K149" s="75"/>
      <c r="L149" s="75"/>
      <c r="M149" s="75"/>
      <c r="N149" s="75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  <c r="AD149" s="75"/>
      <c r="AE149" s="75"/>
      <c r="AF149" s="75"/>
      <c r="AG149" s="75"/>
      <c r="AH149" s="75"/>
      <c r="AI149" s="75"/>
    </row>
    <row r="150" spans="1:35" ht="12.75" customHeight="1">
      <c r="A150" s="86"/>
      <c r="B150" s="29"/>
      <c r="C150" s="28"/>
      <c r="D150" s="28"/>
      <c r="E150" s="28"/>
      <c r="F150" s="87"/>
      <c r="G150" s="29"/>
      <c r="H150" s="29"/>
      <c r="I150" s="75"/>
      <c r="J150" s="75"/>
      <c r="K150" s="75"/>
      <c r="L150" s="75"/>
      <c r="M150" s="75"/>
      <c r="N150" s="75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  <c r="AD150" s="75"/>
      <c r="AE150" s="75"/>
      <c r="AF150" s="75"/>
      <c r="AG150" s="75"/>
      <c r="AH150" s="75"/>
      <c r="AI150" s="75"/>
    </row>
    <row r="151" spans="1:35" ht="12.75" customHeight="1">
      <c r="A151" s="86"/>
      <c r="B151" s="29"/>
      <c r="C151" s="28"/>
      <c r="D151" s="28"/>
      <c r="E151" s="28"/>
      <c r="F151" s="87"/>
      <c r="G151" s="29"/>
      <c r="H151" s="29"/>
      <c r="I151" s="75"/>
      <c r="J151" s="75"/>
      <c r="K151" s="75"/>
      <c r="L151" s="75"/>
      <c r="M151" s="75"/>
      <c r="N151" s="75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  <c r="AD151" s="75"/>
      <c r="AE151" s="75"/>
      <c r="AF151" s="75"/>
      <c r="AG151" s="75"/>
      <c r="AH151" s="75"/>
      <c r="AI151" s="75"/>
    </row>
    <row r="152" spans="1:35" ht="12.75" customHeight="1">
      <c r="A152" s="86"/>
      <c r="B152" s="29"/>
      <c r="C152" s="28"/>
      <c r="D152" s="28"/>
      <c r="E152" s="28"/>
      <c r="F152" s="87"/>
      <c r="G152" s="29"/>
      <c r="H152" s="29"/>
      <c r="I152" s="75"/>
      <c r="J152" s="75"/>
      <c r="K152" s="75"/>
      <c r="L152" s="75"/>
      <c r="M152" s="75"/>
      <c r="N152" s="75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  <c r="AD152" s="75"/>
      <c r="AE152" s="75"/>
      <c r="AF152" s="75"/>
      <c r="AG152" s="75"/>
      <c r="AH152" s="75"/>
      <c r="AI152" s="75"/>
    </row>
    <row r="153" spans="1:35" ht="12.75" customHeight="1">
      <c r="A153" s="86"/>
      <c r="B153" s="29"/>
      <c r="C153" s="28"/>
      <c r="D153" s="28"/>
      <c r="E153" s="28"/>
      <c r="F153" s="87"/>
      <c r="G153" s="29"/>
      <c r="H153" s="29"/>
      <c r="I153" s="75"/>
      <c r="J153" s="75"/>
      <c r="K153" s="75"/>
      <c r="L153" s="75"/>
      <c r="M153" s="75"/>
      <c r="N153" s="75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  <c r="AD153" s="75"/>
      <c r="AE153" s="75"/>
      <c r="AF153" s="75"/>
      <c r="AG153" s="75"/>
      <c r="AH153" s="75"/>
      <c r="AI153" s="75"/>
    </row>
    <row r="154" spans="1:35" ht="12.75" customHeight="1">
      <c r="A154" s="86"/>
      <c r="B154" s="29"/>
      <c r="C154" s="28"/>
      <c r="D154" s="28"/>
      <c r="E154" s="28"/>
      <c r="F154" s="87"/>
      <c r="G154" s="29"/>
      <c r="H154" s="29"/>
      <c r="I154" s="75"/>
      <c r="J154" s="75"/>
      <c r="K154" s="75"/>
      <c r="L154" s="75"/>
      <c r="M154" s="75"/>
      <c r="N154" s="75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  <c r="AD154" s="75"/>
      <c r="AE154" s="75"/>
      <c r="AF154" s="75"/>
      <c r="AG154" s="75"/>
      <c r="AH154" s="75"/>
      <c r="AI154" s="75"/>
    </row>
    <row r="155" spans="1:35" ht="12.75" customHeight="1">
      <c r="A155" s="86"/>
      <c r="B155" s="29"/>
      <c r="C155" s="28"/>
      <c r="D155" s="28"/>
      <c r="E155" s="28"/>
      <c r="F155" s="87"/>
      <c r="G155" s="29"/>
      <c r="H155" s="29"/>
      <c r="I155" s="75"/>
      <c r="J155" s="75"/>
      <c r="K155" s="75"/>
      <c r="L155" s="75"/>
      <c r="M155" s="75"/>
      <c r="N155" s="75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  <c r="AD155" s="75"/>
      <c r="AE155" s="75"/>
      <c r="AF155" s="75"/>
      <c r="AG155" s="75"/>
      <c r="AH155" s="75"/>
      <c r="AI155" s="75"/>
    </row>
    <row r="156" spans="1:35" ht="12.75" customHeight="1">
      <c r="A156" s="86"/>
      <c r="B156" s="29"/>
      <c r="C156" s="28"/>
      <c r="D156" s="28"/>
      <c r="E156" s="28"/>
      <c r="F156" s="87"/>
      <c r="G156" s="29"/>
      <c r="H156" s="29"/>
      <c r="I156" s="75"/>
      <c r="J156" s="75"/>
      <c r="K156" s="75"/>
      <c r="L156" s="75"/>
      <c r="M156" s="75"/>
      <c r="N156" s="75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  <c r="AD156" s="75"/>
      <c r="AE156" s="75"/>
      <c r="AF156" s="75"/>
      <c r="AG156" s="75"/>
      <c r="AH156" s="75"/>
      <c r="AI156" s="75"/>
    </row>
    <row r="157" spans="1:35" ht="12.75" customHeight="1">
      <c r="A157" s="86"/>
      <c r="B157" s="29"/>
      <c r="C157" s="28"/>
      <c r="D157" s="28"/>
      <c r="E157" s="28"/>
      <c r="F157" s="87"/>
      <c r="G157" s="29"/>
      <c r="H157" s="29"/>
      <c r="I157" s="75"/>
      <c r="J157" s="75"/>
      <c r="K157" s="75"/>
      <c r="L157" s="75"/>
      <c r="M157" s="75"/>
      <c r="N157" s="75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  <c r="AD157" s="75"/>
      <c r="AE157" s="75"/>
      <c r="AF157" s="75"/>
      <c r="AG157" s="75"/>
      <c r="AH157" s="75"/>
      <c r="AI157" s="75"/>
    </row>
    <row r="158" spans="1:35" ht="12.75" customHeight="1">
      <c r="A158" s="86"/>
      <c r="B158" s="29"/>
      <c r="C158" s="28"/>
      <c r="D158" s="28"/>
      <c r="E158" s="28"/>
      <c r="F158" s="87"/>
      <c r="G158" s="29"/>
      <c r="H158" s="29"/>
      <c r="I158" s="75"/>
      <c r="J158" s="75"/>
      <c r="K158" s="75"/>
      <c r="L158" s="75"/>
      <c r="M158" s="75"/>
      <c r="N158" s="75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  <c r="AD158" s="75"/>
      <c r="AE158" s="75"/>
      <c r="AF158" s="75"/>
      <c r="AG158" s="75"/>
      <c r="AH158" s="75"/>
      <c r="AI158" s="75"/>
    </row>
    <row r="159" spans="1:35" ht="12.75" customHeight="1">
      <c r="A159" s="86"/>
      <c r="B159" s="29"/>
      <c r="C159" s="28"/>
      <c r="D159" s="28"/>
      <c r="E159" s="28"/>
      <c r="F159" s="87"/>
      <c r="G159" s="29"/>
      <c r="H159" s="29"/>
      <c r="I159" s="75"/>
      <c r="J159" s="75"/>
      <c r="K159" s="75"/>
      <c r="L159" s="75"/>
      <c r="M159" s="75"/>
      <c r="N159" s="75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  <c r="AD159" s="75"/>
      <c r="AE159" s="75"/>
      <c r="AF159" s="75"/>
      <c r="AG159" s="75"/>
      <c r="AH159" s="75"/>
      <c r="AI159" s="75"/>
    </row>
    <row r="160" spans="1:35" ht="12.75" customHeight="1">
      <c r="A160" s="86"/>
      <c r="B160" s="29"/>
      <c r="C160" s="28"/>
      <c r="D160" s="28"/>
      <c r="E160" s="28"/>
      <c r="F160" s="87"/>
      <c r="G160" s="29"/>
      <c r="H160" s="29"/>
      <c r="I160" s="75"/>
      <c r="J160" s="75"/>
      <c r="K160" s="75"/>
      <c r="L160" s="75"/>
      <c r="M160" s="75"/>
      <c r="N160" s="75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  <c r="AD160" s="75"/>
      <c r="AE160" s="75"/>
      <c r="AF160" s="75"/>
      <c r="AG160" s="75"/>
      <c r="AH160" s="75"/>
      <c r="AI160" s="75"/>
    </row>
    <row r="161" spans="1:35" ht="12.75" customHeight="1">
      <c r="A161" s="86"/>
      <c r="B161" s="29"/>
      <c r="C161" s="28"/>
      <c r="D161" s="28"/>
      <c r="E161" s="28"/>
      <c r="F161" s="87"/>
      <c r="G161" s="29"/>
      <c r="H161" s="29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</row>
    <row r="162" spans="1:35" ht="12.75" customHeight="1">
      <c r="A162" s="86"/>
      <c r="B162" s="29"/>
      <c r="C162" s="28"/>
      <c r="D162" s="28"/>
      <c r="E162" s="28"/>
      <c r="F162" s="87"/>
      <c r="G162" s="29"/>
      <c r="H162" s="29"/>
      <c r="I162" s="75"/>
      <c r="J162" s="75"/>
      <c r="K162" s="75"/>
      <c r="L162" s="75"/>
      <c r="M162" s="75"/>
      <c r="N162" s="75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  <c r="AD162" s="75"/>
      <c r="AE162" s="75"/>
      <c r="AF162" s="75"/>
      <c r="AG162" s="75"/>
      <c r="AH162" s="75"/>
      <c r="AI162" s="75"/>
    </row>
    <row r="163" spans="1:35" ht="12.75" customHeight="1">
      <c r="A163" s="86"/>
      <c r="B163" s="29"/>
      <c r="C163" s="28"/>
      <c r="D163" s="28"/>
      <c r="E163" s="28"/>
      <c r="F163" s="87"/>
      <c r="G163" s="29"/>
      <c r="H163" s="29"/>
      <c r="I163" s="75"/>
      <c r="J163" s="75"/>
      <c r="K163" s="75"/>
      <c r="L163" s="75"/>
      <c r="M163" s="75"/>
      <c r="N163" s="75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  <c r="AD163" s="75"/>
      <c r="AE163" s="75"/>
      <c r="AF163" s="75"/>
      <c r="AG163" s="75"/>
      <c r="AH163" s="75"/>
      <c r="AI163" s="75"/>
    </row>
    <row r="164" spans="1:35" ht="12.75" customHeight="1">
      <c r="A164" s="86"/>
      <c r="B164" s="29"/>
      <c r="C164" s="28"/>
      <c r="D164" s="28"/>
      <c r="E164" s="28"/>
      <c r="F164" s="87"/>
      <c r="G164" s="29"/>
      <c r="H164" s="29"/>
      <c r="I164" s="75"/>
      <c r="J164" s="75"/>
      <c r="K164" s="75"/>
      <c r="L164" s="75"/>
      <c r="M164" s="75"/>
      <c r="N164" s="75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  <c r="AD164" s="75"/>
      <c r="AE164" s="75"/>
      <c r="AF164" s="75"/>
      <c r="AG164" s="75"/>
      <c r="AH164" s="75"/>
      <c r="AI164" s="75"/>
    </row>
    <row r="165" spans="1:35" ht="12.75" customHeight="1">
      <c r="A165" s="86"/>
      <c r="B165" s="29"/>
      <c r="C165" s="28"/>
      <c r="D165" s="28"/>
      <c r="E165" s="28"/>
      <c r="F165" s="87"/>
      <c r="G165" s="29"/>
      <c r="H165" s="29"/>
      <c r="I165" s="75"/>
      <c r="J165" s="75"/>
      <c r="K165" s="75"/>
      <c r="L165" s="75"/>
      <c r="M165" s="75"/>
      <c r="N165" s="75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  <c r="AD165" s="75"/>
      <c r="AE165" s="75"/>
      <c r="AF165" s="75"/>
      <c r="AG165" s="75"/>
      <c r="AH165" s="75"/>
      <c r="AI165" s="75"/>
    </row>
    <row r="166" spans="1:35" ht="12.75" customHeight="1">
      <c r="A166" s="86"/>
      <c r="B166" s="29"/>
      <c r="C166" s="28"/>
      <c r="D166" s="28"/>
      <c r="E166" s="28"/>
      <c r="F166" s="87"/>
      <c r="G166" s="29"/>
      <c r="H166" s="29"/>
      <c r="I166" s="75"/>
      <c r="J166" s="75"/>
      <c r="K166" s="75"/>
      <c r="L166" s="75"/>
      <c r="M166" s="75"/>
      <c r="N166" s="75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  <c r="AD166" s="75"/>
      <c r="AE166" s="75"/>
      <c r="AF166" s="75"/>
      <c r="AG166" s="75"/>
      <c r="AH166" s="75"/>
      <c r="AI166" s="75"/>
    </row>
    <row r="167" spans="1:35" ht="12.75" customHeight="1">
      <c r="A167" s="86"/>
      <c r="B167" s="29"/>
      <c r="C167" s="28"/>
      <c r="D167" s="28"/>
      <c r="E167" s="28"/>
      <c r="F167" s="87"/>
      <c r="G167" s="29"/>
      <c r="H167" s="29"/>
      <c r="I167" s="75"/>
      <c r="J167" s="75"/>
      <c r="K167" s="75"/>
      <c r="L167" s="75"/>
      <c r="M167" s="75"/>
      <c r="N167" s="75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  <c r="AD167" s="75"/>
      <c r="AE167" s="75"/>
      <c r="AF167" s="75"/>
      <c r="AG167" s="75"/>
      <c r="AH167" s="75"/>
      <c r="AI167" s="75"/>
    </row>
    <row r="168" spans="1:35" ht="12.75" customHeight="1">
      <c r="A168" s="86"/>
      <c r="B168" s="29"/>
      <c r="C168" s="28"/>
      <c r="D168" s="28"/>
      <c r="E168" s="28"/>
      <c r="F168" s="87"/>
      <c r="G168" s="29"/>
      <c r="H168" s="29"/>
      <c r="I168" s="75"/>
      <c r="J168" s="75"/>
      <c r="K168" s="75"/>
      <c r="L168" s="75"/>
      <c r="M168" s="75"/>
      <c r="N168" s="75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  <c r="AD168" s="75"/>
      <c r="AE168" s="75"/>
      <c r="AF168" s="75"/>
      <c r="AG168" s="75"/>
      <c r="AH168" s="75"/>
      <c r="AI168" s="75"/>
    </row>
    <row r="169" spans="1:35" ht="12.75" customHeight="1">
      <c r="A169" s="86"/>
      <c r="B169" s="29"/>
      <c r="C169" s="28"/>
      <c r="D169" s="28"/>
      <c r="E169" s="28"/>
      <c r="F169" s="87"/>
      <c r="G169" s="29"/>
      <c r="H169" s="29"/>
      <c r="I169" s="75"/>
      <c r="J169" s="75"/>
      <c r="K169" s="75"/>
      <c r="L169" s="75"/>
      <c r="M169" s="75"/>
      <c r="N169" s="75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  <c r="AD169" s="75"/>
      <c r="AE169" s="75"/>
      <c r="AF169" s="75"/>
      <c r="AG169" s="75"/>
      <c r="AH169" s="75"/>
      <c r="AI169" s="75"/>
    </row>
    <row r="170" spans="1:35" ht="12.75" customHeight="1">
      <c r="A170" s="86"/>
      <c r="B170" s="29"/>
      <c r="C170" s="28"/>
      <c r="D170" s="28"/>
      <c r="E170" s="28"/>
      <c r="F170" s="87"/>
      <c r="G170" s="29"/>
      <c r="H170" s="29"/>
      <c r="I170" s="75"/>
      <c r="J170" s="75"/>
      <c r="K170" s="75"/>
      <c r="L170" s="75"/>
      <c r="M170" s="75"/>
      <c r="N170" s="75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  <c r="AD170" s="75"/>
      <c r="AE170" s="75"/>
      <c r="AF170" s="75"/>
      <c r="AG170" s="75"/>
      <c r="AH170" s="75"/>
      <c r="AI170" s="75"/>
    </row>
    <row r="171" spans="1:35" ht="12.75" customHeight="1">
      <c r="A171" s="86"/>
      <c r="B171" s="29"/>
      <c r="C171" s="28"/>
      <c r="D171" s="28"/>
      <c r="E171" s="28"/>
      <c r="F171" s="87"/>
      <c r="G171" s="29"/>
      <c r="H171" s="29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  <c r="AD171" s="75"/>
      <c r="AE171" s="75"/>
      <c r="AF171" s="75"/>
      <c r="AG171" s="75"/>
      <c r="AH171" s="75"/>
      <c r="AI171" s="75"/>
    </row>
    <row r="172" spans="1:35" ht="12.75" customHeight="1">
      <c r="A172" s="86"/>
      <c r="B172" s="29"/>
      <c r="C172" s="28"/>
      <c r="D172" s="28"/>
      <c r="E172" s="28"/>
      <c r="F172" s="87"/>
      <c r="G172" s="29"/>
      <c r="H172" s="29"/>
      <c r="I172" s="75"/>
      <c r="J172" s="75"/>
      <c r="K172" s="75"/>
      <c r="L172" s="75"/>
      <c r="M172" s="75"/>
      <c r="N172" s="75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  <c r="AD172" s="75"/>
      <c r="AE172" s="75"/>
      <c r="AF172" s="75"/>
      <c r="AG172" s="75"/>
      <c r="AH172" s="75"/>
      <c r="AI172" s="75"/>
    </row>
    <row r="173" spans="1:35" ht="12.75" customHeight="1">
      <c r="A173" s="86"/>
      <c r="B173" s="29"/>
      <c r="C173" s="28"/>
      <c r="D173" s="28"/>
      <c r="E173" s="28"/>
      <c r="F173" s="87"/>
      <c r="G173" s="29"/>
      <c r="H173" s="29"/>
      <c r="I173" s="75"/>
      <c r="J173" s="75"/>
      <c r="K173" s="75"/>
      <c r="L173" s="75"/>
      <c r="M173" s="75"/>
      <c r="N173" s="75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  <c r="AD173" s="75"/>
      <c r="AE173" s="75"/>
      <c r="AF173" s="75"/>
      <c r="AG173" s="75"/>
      <c r="AH173" s="75"/>
      <c r="AI173" s="75"/>
    </row>
    <row r="174" spans="1:35" ht="12.75" customHeight="1">
      <c r="A174" s="86"/>
      <c r="B174" s="29"/>
      <c r="C174" s="28"/>
      <c r="D174" s="28"/>
      <c r="E174" s="28"/>
      <c r="F174" s="87"/>
      <c r="G174" s="29"/>
      <c r="H174" s="29"/>
      <c r="I174" s="75"/>
      <c r="J174" s="75"/>
      <c r="K174" s="75"/>
      <c r="L174" s="75"/>
      <c r="M174" s="75"/>
      <c r="N174" s="75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  <c r="AD174" s="75"/>
      <c r="AE174" s="75"/>
      <c r="AF174" s="75"/>
      <c r="AG174" s="75"/>
      <c r="AH174" s="75"/>
      <c r="AI174" s="75"/>
    </row>
    <row r="175" spans="1:35" ht="12.75" customHeight="1">
      <c r="A175" s="86"/>
      <c r="B175" s="29"/>
      <c r="C175" s="28"/>
      <c r="D175" s="28"/>
      <c r="E175" s="28"/>
      <c r="F175" s="87"/>
      <c r="G175" s="29"/>
      <c r="H175" s="29"/>
      <c r="I175" s="75"/>
      <c r="J175" s="75"/>
      <c r="K175" s="75"/>
      <c r="L175" s="75"/>
      <c r="M175" s="75"/>
      <c r="N175" s="75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  <c r="AD175" s="75"/>
      <c r="AE175" s="75"/>
      <c r="AF175" s="75"/>
      <c r="AG175" s="75"/>
      <c r="AH175" s="75"/>
      <c r="AI175" s="75"/>
    </row>
    <row r="176" spans="1:35" ht="12.75" customHeight="1">
      <c r="A176" s="86"/>
      <c r="B176" s="29"/>
      <c r="C176" s="28"/>
      <c r="D176" s="28"/>
      <c r="E176" s="28"/>
      <c r="F176" s="87"/>
      <c r="G176" s="29"/>
      <c r="H176" s="29"/>
      <c r="I176" s="75"/>
      <c r="J176" s="75"/>
      <c r="K176" s="75"/>
      <c r="L176" s="75"/>
      <c r="M176" s="75"/>
      <c r="N176" s="75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  <c r="AD176" s="75"/>
      <c r="AE176" s="75"/>
      <c r="AF176" s="75"/>
      <c r="AG176" s="75"/>
      <c r="AH176" s="75"/>
      <c r="AI176" s="75"/>
    </row>
    <row r="177" spans="1:35" ht="12.75" customHeight="1">
      <c r="A177" s="86"/>
      <c r="B177" s="29"/>
      <c r="C177" s="28"/>
      <c r="D177" s="28"/>
      <c r="E177" s="28"/>
      <c r="F177" s="87"/>
      <c r="G177" s="29"/>
      <c r="H177" s="29"/>
      <c r="I177" s="75"/>
      <c r="J177" s="75"/>
      <c r="K177" s="75"/>
      <c r="L177" s="75"/>
      <c r="M177" s="75"/>
      <c r="N177" s="75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  <c r="AD177" s="75"/>
      <c r="AE177" s="75"/>
      <c r="AF177" s="75"/>
      <c r="AG177" s="75"/>
      <c r="AH177" s="75"/>
      <c r="AI177" s="75"/>
    </row>
    <row r="178" spans="1:35" ht="12.75" customHeight="1">
      <c r="A178" s="86"/>
      <c r="B178" s="29"/>
      <c r="C178" s="28"/>
      <c r="D178" s="28"/>
      <c r="E178" s="28"/>
      <c r="F178" s="87"/>
      <c r="G178" s="29"/>
      <c r="H178" s="29"/>
      <c r="I178" s="75"/>
      <c r="J178" s="75"/>
      <c r="K178" s="75"/>
      <c r="L178" s="75"/>
      <c r="M178" s="75"/>
      <c r="N178" s="75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  <c r="AD178" s="75"/>
      <c r="AE178" s="75"/>
      <c r="AF178" s="75"/>
      <c r="AG178" s="75"/>
      <c r="AH178" s="75"/>
      <c r="AI178" s="75"/>
    </row>
    <row r="179" spans="1:35" ht="12.75" customHeight="1">
      <c r="A179" s="86"/>
      <c r="B179" s="29"/>
      <c r="C179" s="28"/>
      <c r="D179" s="28"/>
      <c r="E179" s="28"/>
      <c r="F179" s="87"/>
      <c r="G179" s="29"/>
      <c r="H179" s="29"/>
      <c r="I179" s="75"/>
      <c r="J179" s="75"/>
      <c r="K179" s="75"/>
      <c r="L179" s="75"/>
      <c r="M179" s="75"/>
      <c r="N179" s="75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  <c r="AD179" s="75"/>
      <c r="AE179" s="75"/>
      <c r="AF179" s="75"/>
      <c r="AG179" s="75"/>
      <c r="AH179" s="75"/>
      <c r="AI179" s="75"/>
    </row>
    <row r="180" spans="1:35" ht="12.75" customHeight="1">
      <c r="A180" s="86"/>
      <c r="B180" s="29"/>
      <c r="C180" s="28"/>
      <c r="D180" s="28"/>
      <c r="E180" s="28"/>
      <c r="F180" s="87"/>
      <c r="G180" s="29"/>
      <c r="H180" s="29"/>
      <c r="I180" s="75"/>
      <c r="J180" s="75"/>
      <c r="K180" s="75"/>
      <c r="L180" s="75"/>
      <c r="M180" s="75"/>
      <c r="N180" s="75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  <c r="AD180" s="75"/>
      <c r="AE180" s="75"/>
      <c r="AF180" s="75"/>
      <c r="AG180" s="75"/>
      <c r="AH180" s="75"/>
      <c r="AI180" s="75"/>
    </row>
    <row r="181" spans="1:35" ht="12.75" customHeight="1">
      <c r="A181" s="86"/>
      <c r="B181" s="29"/>
      <c r="C181" s="28"/>
      <c r="D181" s="28"/>
      <c r="E181" s="28"/>
      <c r="F181" s="87"/>
      <c r="G181" s="29"/>
      <c r="H181" s="29"/>
      <c r="I181" s="75"/>
      <c r="J181" s="75"/>
      <c r="K181" s="75"/>
      <c r="L181" s="75"/>
      <c r="M181" s="75"/>
      <c r="N181" s="75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  <c r="AD181" s="75"/>
      <c r="AE181" s="75"/>
      <c r="AF181" s="75"/>
      <c r="AG181" s="75"/>
      <c r="AH181" s="75"/>
      <c r="AI181" s="75"/>
    </row>
    <row r="182" spans="1:35" ht="12.75" customHeight="1">
      <c r="A182" s="86"/>
      <c r="B182" s="29"/>
      <c r="C182" s="28"/>
      <c r="D182" s="28"/>
      <c r="E182" s="28"/>
      <c r="F182" s="87"/>
      <c r="G182" s="29"/>
      <c r="H182" s="29"/>
      <c r="I182" s="75"/>
      <c r="J182" s="75"/>
      <c r="K182" s="75"/>
      <c r="L182" s="75"/>
      <c r="M182" s="75"/>
      <c r="N182" s="75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  <c r="AD182" s="75"/>
      <c r="AE182" s="75"/>
      <c r="AF182" s="75"/>
      <c r="AG182" s="75"/>
      <c r="AH182" s="75"/>
      <c r="AI182" s="75"/>
    </row>
    <row r="183" spans="1:35" ht="12.75" customHeight="1">
      <c r="A183" s="86"/>
      <c r="B183" s="29"/>
      <c r="C183" s="28"/>
      <c r="D183" s="28"/>
      <c r="E183" s="28"/>
      <c r="F183" s="87"/>
      <c r="G183" s="29"/>
      <c r="H183" s="29"/>
      <c r="I183" s="75"/>
      <c r="J183" s="75"/>
      <c r="K183" s="75"/>
      <c r="L183" s="75"/>
      <c r="M183" s="75"/>
      <c r="N183" s="75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  <c r="AD183" s="75"/>
      <c r="AE183" s="75"/>
      <c r="AF183" s="75"/>
      <c r="AG183" s="75"/>
      <c r="AH183" s="75"/>
      <c r="AI183" s="75"/>
    </row>
    <row r="184" spans="1:35" ht="12.75" customHeight="1">
      <c r="A184" s="86"/>
      <c r="B184" s="29"/>
      <c r="C184" s="28"/>
      <c r="D184" s="28"/>
      <c r="E184" s="28"/>
      <c r="F184" s="87"/>
      <c r="G184" s="29"/>
      <c r="H184" s="29"/>
      <c r="I184" s="75"/>
      <c r="J184" s="75"/>
      <c r="K184" s="75"/>
      <c r="L184" s="75"/>
      <c r="M184" s="75"/>
      <c r="N184" s="75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  <c r="AD184" s="75"/>
      <c r="AE184" s="75"/>
      <c r="AF184" s="75"/>
      <c r="AG184" s="75"/>
      <c r="AH184" s="75"/>
      <c r="AI184" s="75"/>
    </row>
    <row r="185" spans="1:35" ht="12.75" customHeight="1">
      <c r="A185" s="86"/>
      <c r="B185" s="29"/>
      <c r="C185" s="28"/>
      <c r="D185" s="28"/>
      <c r="E185" s="28"/>
      <c r="F185" s="87"/>
      <c r="G185" s="29"/>
      <c r="H185" s="29"/>
      <c r="I185" s="75"/>
      <c r="J185" s="75"/>
      <c r="K185" s="75"/>
      <c r="L185" s="75"/>
      <c r="M185" s="75"/>
      <c r="N185" s="75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  <c r="AD185" s="75"/>
      <c r="AE185" s="75"/>
      <c r="AF185" s="75"/>
      <c r="AG185" s="75"/>
      <c r="AH185" s="75"/>
      <c r="AI185" s="75"/>
    </row>
    <row r="186" spans="1:35" ht="12.75" customHeight="1">
      <c r="A186" s="86"/>
      <c r="B186" s="29"/>
      <c r="C186" s="28"/>
      <c r="D186" s="28"/>
      <c r="E186" s="28"/>
      <c r="F186" s="87"/>
      <c r="G186" s="29"/>
      <c r="H186" s="29"/>
      <c r="I186" s="75"/>
      <c r="J186" s="75"/>
      <c r="K186" s="75"/>
      <c r="L186" s="75"/>
      <c r="M186" s="75"/>
      <c r="N186" s="75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  <c r="AD186" s="75"/>
      <c r="AE186" s="75"/>
      <c r="AF186" s="75"/>
      <c r="AG186" s="75"/>
      <c r="AH186" s="75"/>
      <c r="AI186" s="75"/>
    </row>
    <row r="187" spans="1:35" ht="12.75" customHeight="1">
      <c r="A187" s="86"/>
      <c r="B187" s="29"/>
      <c r="C187" s="28"/>
      <c r="D187" s="28"/>
      <c r="E187" s="28"/>
      <c r="F187" s="87"/>
      <c r="G187" s="29"/>
      <c r="H187" s="29"/>
      <c r="I187" s="75"/>
      <c r="J187" s="75"/>
      <c r="K187" s="75"/>
      <c r="L187" s="75"/>
      <c r="M187" s="75"/>
      <c r="N187" s="75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  <c r="AD187" s="75"/>
      <c r="AE187" s="75"/>
      <c r="AF187" s="75"/>
      <c r="AG187" s="75"/>
      <c r="AH187" s="75"/>
      <c r="AI187" s="75"/>
    </row>
    <row r="188" spans="1:35" ht="12.75" customHeight="1">
      <c r="A188" s="86"/>
      <c r="B188" s="29"/>
      <c r="C188" s="28"/>
      <c r="D188" s="28"/>
      <c r="E188" s="28"/>
      <c r="F188" s="87"/>
      <c r="G188" s="29"/>
      <c r="H188" s="29"/>
      <c r="I188" s="75"/>
      <c r="J188" s="75"/>
      <c r="K188" s="75"/>
      <c r="L188" s="75"/>
      <c r="M188" s="75"/>
      <c r="N188" s="75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  <c r="AD188" s="75"/>
      <c r="AE188" s="75"/>
      <c r="AF188" s="75"/>
      <c r="AG188" s="75"/>
      <c r="AH188" s="75"/>
      <c r="AI188" s="75"/>
    </row>
    <row r="189" spans="1:35" ht="12.75" customHeight="1">
      <c r="A189" s="86"/>
      <c r="B189" s="29"/>
      <c r="C189" s="28"/>
      <c r="D189" s="28"/>
      <c r="E189" s="28"/>
      <c r="F189" s="87"/>
      <c r="G189" s="29"/>
      <c r="H189" s="29"/>
      <c r="I189" s="75"/>
      <c r="J189" s="75"/>
      <c r="K189" s="75"/>
      <c r="L189" s="75"/>
      <c r="M189" s="75"/>
      <c r="N189" s="75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  <c r="AD189" s="75"/>
      <c r="AE189" s="75"/>
      <c r="AF189" s="75"/>
      <c r="AG189" s="75"/>
      <c r="AH189" s="75"/>
      <c r="AI189" s="75"/>
    </row>
    <row r="190" spans="1:35" ht="12.75" customHeight="1">
      <c r="A190" s="86"/>
      <c r="B190" s="29"/>
      <c r="C190" s="28"/>
      <c r="D190" s="28"/>
      <c r="E190" s="28"/>
      <c r="F190" s="87"/>
      <c r="G190" s="29"/>
      <c r="H190" s="29"/>
      <c r="I190" s="75"/>
      <c r="J190" s="75"/>
      <c r="K190" s="75"/>
      <c r="L190" s="75"/>
      <c r="M190" s="75"/>
      <c r="N190" s="75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  <c r="AD190" s="75"/>
      <c r="AE190" s="75"/>
      <c r="AF190" s="75"/>
      <c r="AG190" s="75"/>
      <c r="AH190" s="75"/>
      <c r="AI190" s="75"/>
    </row>
    <row r="191" spans="1:35" ht="12.75" customHeight="1">
      <c r="A191" s="86"/>
      <c r="B191" s="29"/>
      <c r="C191" s="28"/>
      <c r="D191" s="28"/>
      <c r="E191" s="28"/>
      <c r="F191" s="87"/>
      <c r="G191" s="29"/>
      <c r="H191" s="29"/>
      <c r="I191" s="75"/>
      <c r="J191" s="75"/>
      <c r="K191" s="75"/>
      <c r="L191" s="75"/>
      <c r="M191" s="75"/>
      <c r="N191" s="75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  <c r="AD191" s="75"/>
      <c r="AE191" s="75"/>
      <c r="AF191" s="75"/>
      <c r="AG191" s="75"/>
      <c r="AH191" s="75"/>
      <c r="AI191" s="75"/>
    </row>
    <row r="192" spans="1:35" ht="12.75" customHeight="1">
      <c r="A192" s="86"/>
      <c r="B192" s="29"/>
      <c r="C192" s="28"/>
      <c r="D192" s="28"/>
      <c r="E192" s="28"/>
      <c r="F192" s="87"/>
      <c r="G192" s="29"/>
      <c r="H192" s="29"/>
      <c r="I192" s="75"/>
      <c r="J192" s="75"/>
      <c r="K192" s="75"/>
      <c r="L192" s="75"/>
      <c r="M192" s="75"/>
      <c r="N192" s="75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  <c r="AD192" s="75"/>
      <c r="AE192" s="75"/>
      <c r="AF192" s="75"/>
      <c r="AG192" s="75"/>
      <c r="AH192" s="75"/>
      <c r="AI192" s="75"/>
    </row>
    <row r="193" spans="1:35" ht="12.75" customHeight="1">
      <c r="A193" s="86"/>
      <c r="B193" s="29"/>
      <c r="C193" s="28"/>
      <c r="D193" s="28"/>
      <c r="E193" s="28"/>
      <c r="F193" s="87"/>
      <c r="G193" s="29"/>
      <c r="H193" s="29"/>
      <c r="I193" s="75"/>
      <c r="J193" s="75"/>
      <c r="K193" s="75"/>
      <c r="L193" s="75"/>
      <c r="M193" s="75"/>
      <c r="N193" s="75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  <c r="AD193" s="75"/>
      <c r="AE193" s="75"/>
      <c r="AF193" s="75"/>
      <c r="AG193" s="75"/>
      <c r="AH193" s="75"/>
      <c r="AI193" s="75"/>
    </row>
    <row r="194" spans="1:35" ht="12.75" customHeight="1">
      <c r="A194" s="86"/>
      <c r="B194" s="29"/>
      <c r="C194" s="28"/>
      <c r="D194" s="28"/>
      <c r="E194" s="28"/>
      <c r="F194" s="87"/>
      <c r="G194" s="29"/>
      <c r="H194" s="29"/>
      <c r="I194" s="75"/>
      <c r="J194" s="75"/>
      <c r="K194" s="75"/>
      <c r="L194" s="75"/>
      <c r="M194" s="75"/>
      <c r="N194" s="75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  <c r="AD194" s="75"/>
      <c r="AE194" s="75"/>
      <c r="AF194" s="75"/>
      <c r="AG194" s="75"/>
      <c r="AH194" s="75"/>
      <c r="AI194" s="75"/>
    </row>
    <row r="195" spans="1:35" ht="12.75" customHeight="1">
      <c r="A195" s="86"/>
      <c r="B195" s="29"/>
      <c r="C195" s="28"/>
      <c r="D195" s="28"/>
      <c r="E195" s="28"/>
      <c r="F195" s="87"/>
      <c r="G195" s="29"/>
      <c r="H195" s="29"/>
      <c r="I195" s="75"/>
      <c r="J195" s="75"/>
      <c r="K195" s="75"/>
      <c r="L195" s="75"/>
      <c r="M195" s="75"/>
      <c r="N195" s="75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  <c r="AD195" s="75"/>
      <c r="AE195" s="75"/>
      <c r="AF195" s="75"/>
      <c r="AG195" s="75"/>
      <c r="AH195" s="75"/>
      <c r="AI195" s="75"/>
    </row>
    <row r="196" spans="1:35" ht="12.75" customHeight="1">
      <c r="A196" s="86"/>
      <c r="B196" s="29"/>
      <c r="C196" s="28"/>
      <c r="D196" s="28"/>
      <c r="E196" s="28"/>
      <c r="F196" s="87"/>
      <c r="G196" s="29"/>
      <c r="H196" s="29"/>
      <c r="I196" s="75"/>
      <c r="J196" s="75"/>
      <c r="K196" s="75"/>
      <c r="L196" s="75"/>
      <c r="M196" s="75"/>
      <c r="N196" s="75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  <c r="AD196" s="75"/>
      <c r="AE196" s="75"/>
      <c r="AF196" s="75"/>
      <c r="AG196" s="75"/>
      <c r="AH196" s="75"/>
      <c r="AI196" s="75"/>
    </row>
    <row r="197" spans="1:35" ht="12.75" customHeight="1">
      <c r="A197" s="86"/>
      <c r="B197" s="29"/>
      <c r="C197" s="28"/>
      <c r="D197" s="28"/>
      <c r="E197" s="28"/>
      <c r="F197" s="87"/>
      <c r="G197" s="29"/>
      <c r="H197" s="29"/>
      <c r="I197" s="75"/>
      <c r="J197" s="75"/>
      <c r="K197" s="75"/>
      <c r="L197" s="75"/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  <c r="AD197" s="75"/>
      <c r="AE197" s="75"/>
      <c r="AF197" s="75"/>
      <c r="AG197" s="75"/>
      <c r="AH197" s="75"/>
      <c r="AI197" s="75"/>
    </row>
    <row r="198" spans="1:35" ht="12.75" customHeight="1">
      <c r="A198" s="86"/>
      <c r="B198" s="29"/>
      <c r="C198" s="28"/>
      <c r="D198" s="28"/>
      <c r="E198" s="28"/>
      <c r="F198" s="87"/>
      <c r="G198" s="29"/>
      <c r="H198" s="29"/>
      <c r="I198" s="75"/>
      <c r="J198" s="75"/>
      <c r="K198" s="75"/>
      <c r="L198" s="75"/>
      <c r="M198" s="75"/>
      <c r="N198" s="75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  <c r="AD198" s="75"/>
      <c r="AE198" s="75"/>
      <c r="AF198" s="75"/>
      <c r="AG198" s="75"/>
      <c r="AH198" s="75"/>
      <c r="AI198" s="75"/>
    </row>
    <row r="199" spans="1:35" ht="12.75" customHeight="1">
      <c r="A199" s="86"/>
      <c r="B199" s="29"/>
      <c r="C199" s="28"/>
      <c r="D199" s="28"/>
      <c r="E199" s="28"/>
      <c r="F199" s="87"/>
      <c r="G199" s="29"/>
      <c r="H199" s="29"/>
      <c r="I199" s="75"/>
      <c r="J199" s="75"/>
      <c r="K199" s="75"/>
      <c r="L199" s="75"/>
      <c r="M199" s="75"/>
      <c r="N199" s="75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  <c r="AD199" s="75"/>
      <c r="AE199" s="75"/>
      <c r="AF199" s="75"/>
      <c r="AG199" s="75"/>
      <c r="AH199" s="75"/>
      <c r="AI199" s="75"/>
    </row>
    <row r="200" spans="1:35" ht="12.75" customHeight="1">
      <c r="A200" s="86"/>
      <c r="B200" s="29"/>
      <c r="C200" s="28"/>
      <c r="D200" s="28"/>
      <c r="E200" s="28"/>
      <c r="F200" s="87"/>
      <c r="G200" s="29"/>
      <c r="H200" s="29"/>
      <c r="I200" s="75"/>
      <c r="J200" s="75"/>
      <c r="K200" s="75"/>
      <c r="L200" s="75"/>
      <c r="M200" s="75"/>
      <c r="N200" s="75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  <c r="AD200" s="75"/>
      <c r="AE200" s="75"/>
      <c r="AF200" s="75"/>
      <c r="AG200" s="75"/>
      <c r="AH200" s="75"/>
      <c r="AI200" s="75"/>
    </row>
    <row r="201" spans="1:35" ht="12.75" customHeight="1">
      <c r="A201" s="86"/>
      <c r="B201" s="29"/>
      <c r="C201" s="28"/>
      <c r="D201" s="28"/>
      <c r="E201" s="28"/>
      <c r="F201" s="87"/>
      <c r="G201" s="29"/>
      <c r="H201" s="29"/>
      <c r="I201" s="75"/>
      <c r="J201" s="75"/>
      <c r="K201" s="75"/>
      <c r="L201" s="75"/>
      <c r="M201" s="75"/>
      <c r="N201" s="75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  <c r="AD201" s="75"/>
      <c r="AE201" s="75"/>
      <c r="AF201" s="75"/>
      <c r="AG201" s="75"/>
      <c r="AH201" s="75"/>
      <c r="AI201" s="75"/>
    </row>
    <row r="202" spans="1:35" ht="12.75" customHeight="1">
      <c r="A202" s="86"/>
      <c r="B202" s="29"/>
      <c r="C202" s="28"/>
      <c r="D202" s="28"/>
      <c r="E202" s="28"/>
      <c r="F202" s="87"/>
      <c r="G202" s="29"/>
      <c r="H202" s="29"/>
      <c r="I202" s="75"/>
      <c r="J202" s="75"/>
      <c r="K202" s="75"/>
      <c r="L202" s="75"/>
      <c r="M202" s="75"/>
      <c r="N202" s="75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  <c r="AD202" s="75"/>
      <c r="AE202" s="75"/>
      <c r="AF202" s="75"/>
      <c r="AG202" s="75"/>
      <c r="AH202" s="75"/>
      <c r="AI202" s="75"/>
    </row>
    <row r="203" spans="1:35" ht="12.75" customHeight="1">
      <c r="A203" s="86"/>
      <c r="B203" s="29"/>
      <c r="C203" s="28"/>
      <c r="D203" s="28"/>
      <c r="E203" s="28"/>
      <c r="F203" s="87"/>
      <c r="G203" s="29"/>
      <c r="H203" s="29"/>
      <c r="I203" s="75"/>
      <c r="J203" s="75"/>
      <c r="K203" s="75"/>
      <c r="L203" s="75"/>
      <c r="M203" s="75"/>
      <c r="N203" s="75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  <c r="AD203" s="75"/>
      <c r="AE203" s="75"/>
      <c r="AF203" s="75"/>
      <c r="AG203" s="75"/>
      <c r="AH203" s="75"/>
      <c r="AI203" s="75"/>
    </row>
    <row r="204" spans="1:35" ht="12.75" customHeight="1">
      <c r="A204" s="86"/>
      <c r="B204" s="29"/>
      <c r="C204" s="28"/>
      <c r="D204" s="28"/>
      <c r="E204" s="28"/>
      <c r="F204" s="87"/>
      <c r="G204" s="29"/>
      <c r="H204" s="29"/>
      <c r="I204" s="75"/>
      <c r="J204" s="75"/>
      <c r="K204" s="75"/>
      <c r="L204" s="75"/>
      <c r="M204" s="75"/>
      <c r="N204" s="75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  <c r="AD204" s="75"/>
      <c r="AE204" s="75"/>
      <c r="AF204" s="75"/>
      <c r="AG204" s="75"/>
      <c r="AH204" s="75"/>
      <c r="AI204" s="75"/>
    </row>
    <row r="205" spans="1:35" ht="12.75" customHeight="1">
      <c r="A205" s="86"/>
      <c r="B205" s="29"/>
      <c r="C205" s="28"/>
      <c r="D205" s="28"/>
      <c r="E205" s="28"/>
      <c r="F205" s="87"/>
      <c r="G205" s="29"/>
      <c r="H205" s="29"/>
      <c r="I205" s="75"/>
      <c r="J205" s="75"/>
      <c r="K205" s="75"/>
      <c r="L205" s="75"/>
      <c r="M205" s="75"/>
      <c r="N205" s="75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  <c r="AD205" s="75"/>
      <c r="AE205" s="75"/>
      <c r="AF205" s="75"/>
      <c r="AG205" s="75"/>
      <c r="AH205" s="75"/>
      <c r="AI205" s="75"/>
    </row>
    <row r="206" spans="1:35" ht="12.75" customHeight="1">
      <c r="A206" s="86"/>
      <c r="B206" s="29"/>
      <c r="C206" s="28"/>
      <c r="D206" s="28"/>
      <c r="E206" s="28"/>
      <c r="F206" s="87"/>
      <c r="G206" s="29"/>
      <c r="H206" s="29"/>
      <c r="I206" s="75"/>
      <c r="J206" s="75"/>
      <c r="K206" s="75"/>
      <c r="L206" s="75"/>
      <c r="M206" s="75"/>
      <c r="N206" s="75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  <c r="AD206" s="75"/>
      <c r="AE206" s="75"/>
      <c r="AF206" s="75"/>
      <c r="AG206" s="75"/>
      <c r="AH206" s="75"/>
      <c r="AI206" s="75"/>
    </row>
    <row r="207" spans="1:35" ht="12.75" customHeight="1">
      <c r="A207" s="86"/>
      <c r="B207" s="29"/>
      <c r="C207" s="28"/>
      <c r="D207" s="28"/>
      <c r="E207" s="28"/>
      <c r="F207" s="87"/>
      <c r="G207" s="29"/>
      <c r="H207" s="29"/>
      <c r="I207" s="75"/>
      <c r="J207" s="75"/>
      <c r="K207" s="75"/>
      <c r="L207" s="75"/>
      <c r="M207" s="75"/>
      <c r="N207" s="75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  <c r="AD207" s="75"/>
      <c r="AE207" s="75"/>
      <c r="AF207" s="75"/>
      <c r="AG207" s="75"/>
      <c r="AH207" s="75"/>
      <c r="AI207" s="75"/>
    </row>
    <row r="208" spans="1:35" ht="12.75" customHeight="1">
      <c r="A208" s="86"/>
      <c r="B208" s="29"/>
      <c r="C208" s="28"/>
      <c r="D208" s="28"/>
      <c r="E208" s="28"/>
      <c r="F208" s="87"/>
      <c r="G208" s="29"/>
      <c r="H208" s="29"/>
      <c r="I208" s="75"/>
      <c r="J208" s="75"/>
      <c r="K208" s="75"/>
      <c r="L208" s="75"/>
      <c r="M208" s="75"/>
      <c r="N208" s="75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  <c r="AD208" s="75"/>
      <c r="AE208" s="75"/>
      <c r="AF208" s="75"/>
      <c r="AG208" s="75"/>
      <c r="AH208" s="75"/>
      <c r="AI208" s="75"/>
    </row>
    <row r="209" spans="1:35" ht="12.75" customHeight="1">
      <c r="A209" s="86"/>
      <c r="B209" s="29"/>
      <c r="C209" s="28"/>
      <c r="D209" s="28"/>
      <c r="E209" s="28"/>
      <c r="F209" s="87"/>
      <c r="G209" s="29"/>
      <c r="H209" s="29"/>
      <c r="I209" s="75"/>
      <c r="J209" s="75"/>
      <c r="K209" s="75"/>
      <c r="L209" s="75"/>
      <c r="M209" s="75"/>
      <c r="N209" s="75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  <c r="AD209" s="75"/>
      <c r="AE209" s="75"/>
      <c r="AF209" s="75"/>
      <c r="AG209" s="75"/>
      <c r="AH209" s="75"/>
      <c r="AI209" s="75"/>
    </row>
    <row r="210" spans="1:35" ht="12.75" customHeight="1">
      <c r="A210" s="86"/>
      <c r="B210" s="29"/>
      <c r="C210" s="28"/>
      <c r="D210" s="28"/>
      <c r="E210" s="28"/>
      <c r="F210" s="87"/>
      <c r="G210" s="29"/>
      <c r="H210" s="29"/>
      <c r="I210" s="75"/>
      <c r="J210" s="75"/>
      <c r="K210" s="75"/>
      <c r="L210" s="75"/>
      <c r="M210" s="75"/>
      <c r="N210" s="75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  <c r="AD210" s="75"/>
      <c r="AE210" s="75"/>
      <c r="AF210" s="75"/>
      <c r="AG210" s="75"/>
      <c r="AH210" s="75"/>
      <c r="AI210" s="75"/>
    </row>
    <row r="211" spans="1:35" ht="12.75" customHeight="1">
      <c r="A211" s="86"/>
      <c r="B211" s="29"/>
      <c r="C211" s="28"/>
      <c r="D211" s="28"/>
      <c r="E211" s="28"/>
      <c r="F211" s="87"/>
      <c r="G211" s="29"/>
      <c r="H211" s="29"/>
      <c r="I211" s="75"/>
      <c r="J211" s="75"/>
      <c r="K211" s="75"/>
      <c r="L211" s="75"/>
      <c r="M211" s="75"/>
      <c r="N211" s="75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  <c r="AD211" s="75"/>
      <c r="AE211" s="75"/>
      <c r="AF211" s="75"/>
      <c r="AG211" s="75"/>
      <c r="AH211" s="75"/>
      <c r="AI211" s="75"/>
    </row>
    <row r="212" spans="1:35" ht="12.75" customHeight="1">
      <c r="A212" s="86"/>
      <c r="B212" s="29"/>
      <c r="C212" s="28"/>
      <c r="D212" s="28"/>
      <c r="E212" s="28"/>
      <c r="F212" s="87"/>
      <c r="G212" s="29"/>
      <c r="H212" s="29"/>
      <c r="I212" s="75"/>
      <c r="J212" s="75"/>
      <c r="K212" s="75"/>
      <c r="L212" s="75"/>
      <c r="M212" s="75"/>
      <c r="N212" s="75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  <c r="AD212" s="75"/>
      <c r="AE212" s="75"/>
      <c r="AF212" s="75"/>
      <c r="AG212" s="75"/>
      <c r="AH212" s="75"/>
      <c r="AI212" s="75"/>
    </row>
    <row r="213" spans="1:35" ht="12.75" customHeight="1">
      <c r="A213" s="86"/>
      <c r="B213" s="29"/>
      <c r="C213" s="28"/>
      <c r="D213" s="28"/>
      <c r="E213" s="28"/>
      <c r="F213" s="87"/>
      <c r="G213" s="29"/>
      <c r="H213" s="29"/>
      <c r="I213" s="75"/>
      <c r="J213" s="75"/>
      <c r="K213" s="75"/>
      <c r="L213" s="75"/>
      <c r="M213" s="75"/>
      <c r="N213" s="75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  <c r="AD213" s="75"/>
      <c r="AE213" s="75"/>
      <c r="AF213" s="75"/>
      <c r="AG213" s="75"/>
      <c r="AH213" s="75"/>
      <c r="AI213" s="75"/>
    </row>
    <row r="214" spans="1:35" ht="12.75" customHeight="1">
      <c r="A214" s="86"/>
      <c r="B214" s="29"/>
      <c r="C214" s="28"/>
      <c r="D214" s="28"/>
      <c r="E214" s="28"/>
      <c r="F214" s="87"/>
      <c r="G214" s="29"/>
      <c r="H214" s="29"/>
      <c r="I214" s="75"/>
      <c r="J214" s="75"/>
      <c r="K214" s="75"/>
      <c r="L214" s="75"/>
      <c r="M214" s="75"/>
      <c r="N214" s="75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  <c r="AD214" s="75"/>
      <c r="AE214" s="75"/>
      <c r="AF214" s="75"/>
      <c r="AG214" s="75"/>
      <c r="AH214" s="75"/>
      <c r="AI214" s="75"/>
    </row>
    <row r="215" spans="1:35" ht="12.75" customHeight="1">
      <c r="A215" s="86"/>
      <c r="B215" s="29"/>
      <c r="C215" s="28"/>
      <c r="D215" s="28"/>
      <c r="E215" s="28"/>
      <c r="F215" s="87"/>
      <c r="G215" s="29"/>
      <c r="H215" s="29"/>
      <c r="I215" s="75"/>
      <c r="J215" s="75"/>
      <c r="K215" s="75"/>
      <c r="L215" s="75"/>
      <c r="M215" s="75"/>
      <c r="N215" s="75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  <c r="AD215" s="75"/>
      <c r="AE215" s="75"/>
      <c r="AF215" s="75"/>
      <c r="AG215" s="75"/>
      <c r="AH215" s="75"/>
      <c r="AI215" s="75"/>
    </row>
    <row r="216" spans="1:35" ht="12.75" customHeight="1">
      <c r="A216" s="86"/>
      <c r="B216" s="29"/>
      <c r="C216" s="28"/>
      <c r="D216" s="28"/>
      <c r="E216" s="28"/>
      <c r="F216" s="87"/>
      <c r="G216" s="29"/>
      <c r="H216" s="29"/>
      <c r="I216" s="75"/>
      <c r="J216" s="75"/>
      <c r="K216" s="75"/>
      <c r="L216" s="75"/>
      <c r="M216" s="75"/>
      <c r="N216" s="75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  <c r="AD216" s="75"/>
      <c r="AE216" s="75"/>
      <c r="AF216" s="75"/>
      <c r="AG216" s="75"/>
      <c r="AH216" s="75"/>
      <c r="AI216" s="75"/>
    </row>
    <row r="217" spans="1:35" ht="12.75" customHeight="1">
      <c r="A217" s="86"/>
      <c r="B217" s="29"/>
      <c r="C217" s="28"/>
      <c r="D217" s="28"/>
      <c r="E217" s="28"/>
      <c r="F217" s="87"/>
      <c r="G217" s="29"/>
      <c r="H217" s="29"/>
      <c r="I217" s="75"/>
      <c r="J217" s="75"/>
      <c r="K217" s="75"/>
      <c r="L217" s="75"/>
      <c r="M217" s="75"/>
      <c r="N217" s="75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  <c r="AD217" s="75"/>
      <c r="AE217" s="75"/>
      <c r="AF217" s="75"/>
      <c r="AG217" s="75"/>
      <c r="AH217" s="75"/>
      <c r="AI217" s="75"/>
    </row>
    <row r="218" spans="1:35" ht="12.75" customHeight="1">
      <c r="A218" s="86"/>
      <c r="B218" s="29"/>
      <c r="C218" s="28"/>
      <c r="D218" s="28"/>
      <c r="E218" s="28"/>
      <c r="F218" s="87"/>
      <c r="G218" s="29"/>
      <c r="H218" s="29"/>
      <c r="I218" s="75"/>
      <c r="J218" s="75"/>
      <c r="K218" s="75"/>
      <c r="L218" s="75"/>
      <c r="M218" s="75"/>
      <c r="N218" s="75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  <c r="AD218" s="75"/>
      <c r="AE218" s="75"/>
      <c r="AF218" s="75"/>
      <c r="AG218" s="75"/>
      <c r="AH218" s="75"/>
      <c r="AI218" s="75"/>
    </row>
    <row r="219" spans="1:35" ht="12.75" customHeight="1">
      <c r="A219" s="86"/>
      <c r="B219" s="29"/>
      <c r="C219" s="28"/>
      <c r="D219" s="28"/>
      <c r="E219" s="28"/>
      <c r="F219" s="87"/>
      <c r="G219" s="29"/>
      <c r="H219" s="29"/>
      <c r="I219" s="75"/>
      <c r="J219" s="75"/>
      <c r="K219" s="75"/>
      <c r="L219" s="75"/>
      <c r="M219" s="75"/>
      <c r="N219" s="75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  <c r="AD219" s="75"/>
      <c r="AE219" s="75"/>
      <c r="AF219" s="75"/>
      <c r="AG219" s="75"/>
      <c r="AH219" s="75"/>
      <c r="AI219" s="75"/>
    </row>
    <row r="220" spans="1:35" ht="12.75" customHeight="1">
      <c r="A220" s="86"/>
      <c r="B220" s="29"/>
      <c r="C220" s="28"/>
      <c r="D220" s="28"/>
      <c r="E220" s="28"/>
      <c r="F220" s="87"/>
      <c r="G220" s="29"/>
      <c r="H220" s="29"/>
      <c r="I220" s="75"/>
      <c r="J220" s="75"/>
      <c r="K220" s="75"/>
      <c r="L220" s="75"/>
      <c r="M220" s="75"/>
      <c r="N220" s="75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  <c r="AD220" s="75"/>
      <c r="AE220" s="75"/>
      <c r="AF220" s="75"/>
      <c r="AG220" s="75"/>
      <c r="AH220" s="75"/>
      <c r="AI220" s="75"/>
    </row>
    <row r="221" spans="1:35" ht="12.75" customHeight="1">
      <c r="A221" s="86"/>
      <c r="B221" s="29"/>
      <c r="C221" s="28"/>
      <c r="D221" s="28"/>
      <c r="E221" s="28"/>
      <c r="F221" s="87"/>
      <c r="G221" s="29"/>
      <c r="H221" s="29"/>
      <c r="I221" s="75"/>
      <c r="J221" s="75"/>
      <c r="K221" s="75"/>
      <c r="L221" s="75"/>
      <c r="M221" s="75"/>
      <c r="N221" s="75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  <c r="AD221" s="75"/>
      <c r="AE221" s="75"/>
      <c r="AF221" s="75"/>
      <c r="AG221" s="75"/>
      <c r="AH221" s="75"/>
      <c r="AI221" s="75"/>
    </row>
    <row r="222" spans="1:35" ht="12.75" customHeight="1">
      <c r="A222" s="86"/>
      <c r="B222" s="29"/>
      <c r="C222" s="28"/>
      <c r="D222" s="28"/>
      <c r="E222" s="28"/>
      <c r="F222" s="87"/>
      <c r="G222" s="29"/>
      <c r="H222" s="29"/>
      <c r="I222" s="75"/>
      <c r="J222" s="75"/>
      <c r="K222" s="75"/>
      <c r="L222" s="75"/>
      <c r="M222" s="75"/>
      <c r="N222" s="75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  <c r="AD222" s="75"/>
      <c r="AE222" s="75"/>
      <c r="AF222" s="75"/>
      <c r="AG222" s="75"/>
      <c r="AH222" s="75"/>
      <c r="AI222" s="75"/>
    </row>
    <row r="223" spans="1:35" ht="12.75" customHeight="1">
      <c r="A223" s="86"/>
      <c r="B223" s="29"/>
      <c r="C223" s="28"/>
      <c r="D223" s="28"/>
      <c r="E223" s="28"/>
      <c r="F223" s="87"/>
      <c r="G223" s="29"/>
      <c r="H223" s="29"/>
      <c r="I223" s="75"/>
      <c r="J223" s="75"/>
      <c r="K223" s="75"/>
      <c r="L223" s="75"/>
      <c r="M223" s="75"/>
      <c r="N223" s="75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  <c r="AD223" s="75"/>
      <c r="AE223" s="75"/>
      <c r="AF223" s="75"/>
      <c r="AG223" s="75"/>
      <c r="AH223" s="75"/>
      <c r="AI223" s="75"/>
    </row>
    <row r="224" spans="1:35" ht="12.75" customHeight="1">
      <c r="A224" s="86"/>
      <c r="B224" s="29"/>
      <c r="C224" s="28"/>
      <c r="D224" s="28"/>
      <c r="E224" s="28"/>
      <c r="F224" s="87"/>
      <c r="G224" s="29"/>
      <c r="H224" s="29"/>
      <c r="I224" s="75"/>
      <c r="J224" s="75"/>
      <c r="K224" s="75"/>
      <c r="L224" s="75"/>
      <c r="M224" s="75"/>
      <c r="N224" s="75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  <c r="AD224" s="75"/>
      <c r="AE224" s="75"/>
      <c r="AF224" s="75"/>
      <c r="AG224" s="75"/>
      <c r="AH224" s="75"/>
      <c r="AI224" s="75"/>
    </row>
    <row r="225" spans="1:35" ht="12.75" customHeight="1">
      <c r="A225" s="86"/>
      <c r="B225" s="29"/>
      <c r="C225" s="28"/>
      <c r="D225" s="28"/>
      <c r="E225" s="28"/>
      <c r="F225" s="87"/>
      <c r="G225" s="29"/>
      <c r="H225" s="29"/>
      <c r="I225" s="75"/>
      <c r="J225" s="75"/>
      <c r="K225" s="75"/>
      <c r="L225" s="75"/>
      <c r="M225" s="75"/>
      <c r="N225" s="75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  <c r="AD225" s="75"/>
      <c r="AE225" s="75"/>
      <c r="AF225" s="75"/>
      <c r="AG225" s="75"/>
      <c r="AH225" s="75"/>
      <c r="AI225" s="75"/>
    </row>
    <row r="226" spans="1:35" ht="12.75" customHeight="1">
      <c r="A226" s="86"/>
      <c r="B226" s="29"/>
      <c r="C226" s="28"/>
      <c r="D226" s="28"/>
      <c r="E226" s="28"/>
      <c r="F226" s="87"/>
      <c r="G226" s="29"/>
      <c r="H226" s="29"/>
      <c r="I226" s="75"/>
      <c r="J226" s="75"/>
      <c r="K226" s="75"/>
      <c r="L226" s="75"/>
      <c r="M226" s="75"/>
      <c r="N226" s="75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  <c r="AD226" s="75"/>
      <c r="AE226" s="75"/>
      <c r="AF226" s="75"/>
      <c r="AG226" s="75"/>
      <c r="AH226" s="75"/>
      <c r="AI226" s="75"/>
    </row>
    <row r="227" spans="1:35" ht="12.75" customHeight="1">
      <c r="A227" s="86"/>
      <c r="B227" s="29"/>
      <c r="C227" s="28"/>
      <c r="D227" s="28"/>
      <c r="E227" s="28"/>
      <c r="F227" s="87"/>
      <c r="G227" s="29"/>
      <c r="H227" s="29"/>
      <c r="I227" s="75"/>
      <c r="J227" s="75"/>
      <c r="K227" s="75"/>
      <c r="L227" s="75"/>
      <c r="M227" s="75"/>
      <c r="N227" s="75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  <c r="AD227" s="75"/>
      <c r="AE227" s="75"/>
      <c r="AF227" s="75"/>
      <c r="AG227" s="75"/>
      <c r="AH227" s="75"/>
      <c r="AI227" s="75"/>
    </row>
    <row r="228" spans="1:35" ht="12.75" customHeight="1">
      <c r="A228" s="86"/>
      <c r="B228" s="29"/>
      <c r="C228" s="28"/>
      <c r="D228" s="28"/>
      <c r="E228" s="28"/>
      <c r="F228" s="87"/>
      <c r="G228" s="29"/>
      <c r="H228" s="29"/>
      <c r="I228" s="75"/>
      <c r="J228" s="75"/>
      <c r="K228" s="75"/>
      <c r="L228" s="75"/>
      <c r="M228" s="75"/>
      <c r="N228" s="75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  <c r="AD228" s="75"/>
      <c r="AE228" s="75"/>
      <c r="AF228" s="75"/>
      <c r="AG228" s="75"/>
      <c r="AH228" s="75"/>
      <c r="AI228" s="75"/>
    </row>
    <row r="229" spans="1:35" ht="12.75" customHeight="1">
      <c r="A229" s="86"/>
      <c r="B229" s="29"/>
      <c r="C229" s="28"/>
      <c r="D229" s="28"/>
      <c r="E229" s="28"/>
      <c r="F229" s="87"/>
      <c r="G229" s="29"/>
      <c r="H229" s="29"/>
      <c r="I229" s="75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  <c r="AD229" s="75"/>
      <c r="AE229" s="75"/>
      <c r="AF229" s="75"/>
      <c r="AG229" s="75"/>
      <c r="AH229" s="75"/>
      <c r="AI229" s="75"/>
    </row>
    <row r="230" spans="1:35" ht="12.75" customHeight="1">
      <c r="A230" s="86"/>
      <c r="B230" s="29"/>
      <c r="C230" s="28"/>
      <c r="D230" s="28"/>
      <c r="E230" s="28"/>
      <c r="F230" s="87"/>
      <c r="G230" s="29"/>
      <c r="H230" s="29"/>
      <c r="I230" s="75"/>
      <c r="J230" s="75"/>
      <c r="K230" s="75"/>
      <c r="L230" s="75"/>
      <c r="M230" s="75"/>
      <c r="N230" s="75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  <c r="AD230" s="75"/>
      <c r="AE230" s="75"/>
      <c r="AF230" s="75"/>
      <c r="AG230" s="75"/>
      <c r="AH230" s="75"/>
      <c r="AI230" s="75"/>
    </row>
    <row r="231" spans="1:35" ht="12.75" customHeight="1">
      <c r="A231" s="86"/>
      <c r="B231" s="29"/>
      <c r="C231" s="28"/>
      <c r="D231" s="28"/>
      <c r="E231" s="28"/>
      <c r="F231" s="87"/>
      <c r="G231" s="29"/>
      <c r="H231" s="29"/>
      <c r="I231" s="75"/>
      <c r="J231" s="75"/>
      <c r="K231" s="75"/>
      <c r="L231" s="75"/>
      <c r="M231" s="75"/>
      <c r="N231" s="75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  <c r="AD231" s="75"/>
      <c r="AE231" s="75"/>
      <c r="AF231" s="75"/>
      <c r="AG231" s="75"/>
      <c r="AH231" s="75"/>
      <c r="AI231" s="75"/>
    </row>
    <row r="232" spans="1:35" ht="12.75" customHeight="1">
      <c r="A232" s="86"/>
      <c r="B232" s="29"/>
      <c r="C232" s="28"/>
      <c r="D232" s="28"/>
      <c r="E232" s="28"/>
      <c r="F232" s="87"/>
      <c r="G232" s="29"/>
      <c r="H232" s="29"/>
      <c r="I232" s="75"/>
      <c r="J232" s="75"/>
      <c r="K232" s="75"/>
      <c r="L232" s="75"/>
      <c r="M232" s="75"/>
      <c r="N232" s="75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  <c r="AD232" s="75"/>
      <c r="AE232" s="75"/>
      <c r="AF232" s="75"/>
      <c r="AG232" s="75"/>
      <c r="AH232" s="75"/>
      <c r="AI232" s="75"/>
    </row>
    <row r="233" spans="1:35" ht="12.75" customHeight="1">
      <c r="A233" s="86"/>
      <c r="B233" s="29"/>
      <c r="C233" s="28"/>
      <c r="D233" s="28"/>
      <c r="E233" s="28"/>
      <c r="F233" s="87"/>
      <c r="G233" s="29"/>
      <c r="H233" s="29"/>
      <c r="I233" s="75"/>
      <c r="J233" s="75"/>
      <c r="K233" s="75"/>
      <c r="L233" s="75"/>
      <c r="M233" s="75"/>
      <c r="N233" s="75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  <c r="AD233" s="75"/>
      <c r="AE233" s="75"/>
      <c r="AF233" s="75"/>
      <c r="AG233" s="75"/>
      <c r="AH233" s="75"/>
      <c r="AI233" s="75"/>
    </row>
    <row r="234" spans="1:35" ht="12.75" customHeight="1">
      <c r="A234" s="86"/>
      <c r="B234" s="29"/>
      <c r="C234" s="28"/>
      <c r="D234" s="28"/>
      <c r="E234" s="28"/>
      <c r="F234" s="87"/>
      <c r="G234" s="29"/>
      <c r="H234" s="29"/>
      <c r="I234" s="75"/>
      <c r="J234" s="75"/>
      <c r="K234" s="75"/>
      <c r="L234" s="75"/>
      <c r="M234" s="75"/>
      <c r="N234" s="75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  <c r="AD234" s="75"/>
      <c r="AE234" s="75"/>
      <c r="AF234" s="75"/>
      <c r="AG234" s="75"/>
      <c r="AH234" s="75"/>
      <c r="AI234" s="75"/>
    </row>
    <row r="235" spans="1:35" ht="12.75" customHeight="1">
      <c r="A235" s="86"/>
      <c r="B235" s="29"/>
      <c r="C235" s="28"/>
      <c r="D235" s="28"/>
      <c r="E235" s="28"/>
      <c r="F235" s="87"/>
      <c r="G235" s="29"/>
      <c r="H235" s="29"/>
      <c r="I235" s="75"/>
      <c r="J235" s="75"/>
      <c r="K235" s="75"/>
      <c r="L235" s="75"/>
      <c r="M235" s="75"/>
      <c r="N235" s="75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  <c r="AD235" s="75"/>
      <c r="AE235" s="75"/>
      <c r="AF235" s="75"/>
      <c r="AG235" s="75"/>
      <c r="AH235" s="75"/>
      <c r="AI235" s="75"/>
    </row>
    <row r="236" spans="1:35" ht="12.75" customHeight="1">
      <c r="A236" s="86"/>
      <c r="B236" s="29"/>
      <c r="C236" s="28"/>
      <c r="D236" s="28"/>
      <c r="E236" s="28"/>
      <c r="F236" s="87"/>
      <c r="G236" s="29"/>
      <c r="H236" s="29"/>
      <c r="I236" s="75"/>
      <c r="J236" s="75"/>
      <c r="K236" s="75"/>
      <c r="L236" s="75"/>
      <c r="M236" s="75"/>
      <c r="N236" s="75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  <c r="AD236" s="75"/>
      <c r="AE236" s="75"/>
      <c r="AF236" s="75"/>
      <c r="AG236" s="75"/>
      <c r="AH236" s="75"/>
      <c r="AI236" s="75"/>
    </row>
    <row r="237" spans="1:35" ht="12.75" customHeight="1">
      <c r="A237" s="86"/>
      <c r="B237" s="29"/>
      <c r="C237" s="28"/>
      <c r="D237" s="28"/>
      <c r="E237" s="28"/>
      <c r="F237" s="87"/>
      <c r="G237" s="29"/>
      <c r="H237" s="29"/>
      <c r="I237" s="75"/>
      <c r="J237" s="75"/>
      <c r="K237" s="75"/>
      <c r="L237" s="75"/>
      <c r="M237" s="75"/>
      <c r="N237" s="75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  <c r="AD237" s="75"/>
      <c r="AE237" s="75"/>
      <c r="AF237" s="75"/>
      <c r="AG237" s="75"/>
      <c r="AH237" s="75"/>
      <c r="AI237" s="75"/>
    </row>
    <row r="238" spans="1:35" ht="12.75" customHeight="1">
      <c r="A238" s="86"/>
      <c r="B238" s="29"/>
      <c r="C238" s="28"/>
      <c r="D238" s="28"/>
      <c r="E238" s="28"/>
      <c r="F238" s="87"/>
      <c r="G238" s="29"/>
      <c r="H238" s="29"/>
      <c r="I238" s="75"/>
      <c r="J238" s="75"/>
      <c r="K238" s="75"/>
      <c r="L238" s="75"/>
      <c r="M238" s="75"/>
      <c r="N238" s="75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  <c r="AD238" s="75"/>
      <c r="AE238" s="75"/>
      <c r="AF238" s="75"/>
      <c r="AG238" s="75"/>
      <c r="AH238" s="75"/>
      <c r="AI238" s="75"/>
    </row>
    <row r="239" spans="1:35" ht="12.75" customHeight="1">
      <c r="A239" s="86"/>
      <c r="B239" s="29"/>
      <c r="C239" s="28"/>
      <c r="D239" s="28"/>
      <c r="E239" s="28"/>
      <c r="F239" s="87"/>
      <c r="G239" s="29"/>
      <c r="H239" s="29"/>
      <c r="I239" s="75"/>
      <c r="J239" s="75"/>
      <c r="K239" s="75"/>
      <c r="L239" s="75"/>
      <c r="M239" s="75"/>
      <c r="N239" s="75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  <c r="AD239" s="75"/>
      <c r="AE239" s="75"/>
      <c r="AF239" s="75"/>
      <c r="AG239" s="75"/>
      <c r="AH239" s="75"/>
      <c r="AI239" s="75"/>
    </row>
    <row r="240" spans="1:35" ht="12.75" customHeight="1">
      <c r="A240" s="86"/>
      <c r="B240" s="29"/>
      <c r="C240" s="28"/>
      <c r="D240" s="28"/>
      <c r="E240" s="28"/>
      <c r="F240" s="87"/>
      <c r="G240" s="29"/>
      <c r="H240" s="29"/>
      <c r="I240" s="75"/>
      <c r="J240" s="75"/>
      <c r="K240" s="75"/>
      <c r="L240" s="75"/>
      <c r="M240" s="75"/>
      <c r="N240" s="75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  <c r="AD240" s="75"/>
      <c r="AE240" s="75"/>
      <c r="AF240" s="75"/>
      <c r="AG240" s="75"/>
      <c r="AH240" s="75"/>
      <c r="AI240" s="75"/>
    </row>
    <row r="241" spans="1:35" ht="12.75" customHeight="1">
      <c r="A241" s="86"/>
      <c r="B241" s="29"/>
      <c r="C241" s="28"/>
      <c r="D241" s="28"/>
      <c r="E241" s="28"/>
      <c r="F241" s="87"/>
      <c r="G241" s="29"/>
      <c r="H241" s="29"/>
      <c r="I241" s="75"/>
      <c r="J241" s="75"/>
      <c r="K241" s="75"/>
      <c r="L241" s="75"/>
      <c r="M241" s="75"/>
      <c r="N241" s="75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  <c r="AD241" s="75"/>
      <c r="AE241" s="75"/>
      <c r="AF241" s="75"/>
      <c r="AG241" s="75"/>
      <c r="AH241" s="75"/>
      <c r="AI241" s="75"/>
    </row>
    <row r="242" spans="1:35" ht="12.75" customHeight="1">
      <c r="A242" s="86"/>
      <c r="B242" s="29"/>
      <c r="C242" s="28"/>
      <c r="D242" s="28"/>
      <c r="E242" s="28"/>
      <c r="F242" s="87"/>
      <c r="G242" s="29"/>
      <c r="H242" s="29"/>
      <c r="I242" s="75"/>
      <c r="J242" s="75"/>
      <c r="K242" s="75"/>
      <c r="L242" s="75"/>
      <c r="M242" s="75"/>
      <c r="N242" s="75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  <c r="AD242" s="75"/>
      <c r="AE242" s="75"/>
      <c r="AF242" s="75"/>
      <c r="AG242" s="75"/>
      <c r="AH242" s="75"/>
      <c r="AI242" s="75"/>
    </row>
    <row r="243" spans="1:35" ht="12.75" customHeight="1">
      <c r="A243" s="86"/>
      <c r="B243" s="29"/>
      <c r="C243" s="28"/>
      <c r="D243" s="28"/>
      <c r="E243" s="28"/>
      <c r="F243" s="87"/>
      <c r="G243" s="29"/>
      <c r="H243" s="29"/>
      <c r="I243" s="75"/>
      <c r="J243" s="75"/>
      <c r="K243" s="75"/>
      <c r="L243" s="75"/>
      <c r="M243" s="75"/>
      <c r="N243" s="75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  <c r="AD243" s="75"/>
      <c r="AE243" s="75"/>
      <c r="AF243" s="75"/>
      <c r="AG243" s="75"/>
      <c r="AH243" s="75"/>
      <c r="AI243" s="75"/>
    </row>
    <row r="244" spans="1:35" ht="12.75" customHeight="1">
      <c r="A244" s="86"/>
      <c r="B244" s="29"/>
      <c r="C244" s="28"/>
      <c r="D244" s="28"/>
      <c r="E244" s="28"/>
      <c r="F244" s="87"/>
      <c r="G244" s="29"/>
      <c r="H244" s="29"/>
      <c r="I244" s="75"/>
      <c r="J244" s="75"/>
      <c r="K244" s="75"/>
      <c r="L244" s="75"/>
      <c r="M244" s="75"/>
      <c r="N244" s="75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  <c r="AD244" s="75"/>
      <c r="AE244" s="75"/>
      <c r="AF244" s="75"/>
      <c r="AG244" s="75"/>
      <c r="AH244" s="75"/>
      <c r="AI244" s="75"/>
    </row>
    <row r="245" spans="1:35" ht="12.75" customHeight="1">
      <c r="A245" s="86"/>
      <c r="B245" s="29"/>
      <c r="C245" s="28"/>
      <c r="D245" s="28"/>
      <c r="E245" s="28"/>
      <c r="F245" s="87"/>
      <c r="G245" s="29"/>
      <c r="H245" s="29"/>
      <c r="I245" s="75"/>
      <c r="J245" s="75"/>
      <c r="K245" s="75"/>
      <c r="L245" s="75"/>
      <c r="M245" s="75"/>
      <c r="N245" s="75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  <c r="AD245" s="75"/>
      <c r="AE245" s="75"/>
      <c r="AF245" s="75"/>
      <c r="AG245" s="75"/>
      <c r="AH245" s="75"/>
      <c r="AI245" s="75"/>
    </row>
    <row r="246" spans="1:35" ht="12.75" customHeight="1">
      <c r="A246" s="86"/>
      <c r="B246" s="29"/>
      <c r="C246" s="28"/>
      <c r="D246" s="28"/>
      <c r="E246" s="28"/>
      <c r="F246" s="87"/>
      <c r="G246" s="29"/>
      <c r="H246" s="29"/>
      <c r="I246" s="75"/>
      <c r="J246" s="75"/>
      <c r="K246" s="75"/>
      <c r="L246" s="75"/>
      <c r="M246" s="75"/>
      <c r="N246" s="75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  <c r="AD246" s="75"/>
      <c r="AE246" s="75"/>
      <c r="AF246" s="75"/>
      <c r="AG246" s="75"/>
      <c r="AH246" s="75"/>
      <c r="AI246" s="75"/>
    </row>
    <row r="247" spans="1:35" ht="12.75" customHeight="1">
      <c r="A247" s="86"/>
      <c r="B247" s="29"/>
      <c r="C247" s="28"/>
      <c r="D247" s="28"/>
      <c r="E247" s="28"/>
      <c r="F247" s="87"/>
      <c r="G247" s="29"/>
      <c r="H247" s="29"/>
      <c r="I247" s="75"/>
      <c r="J247" s="75"/>
      <c r="K247" s="75"/>
      <c r="L247" s="75"/>
      <c r="M247" s="75"/>
      <c r="N247" s="75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  <c r="AD247" s="75"/>
      <c r="AE247" s="75"/>
      <c r="AF247" s="75"/>
      <c r="AG247" s="75"/>
      <c r="AH247" s="75"/>
      <c r="AI247" s="75"/>
    </row>
    <row r="248" spans="1:35" ht="12.75" customHeight="1">
      <c r="A248" s="86"/>
      <c r="B248" s="29"/>
      <c r="C248" s="28"/>
      <c r="D248" s="28"/>
      <c r="E248" s="28"/>
      <c r="F248" s="87"/>
      <c r="G248" s="29"/>
      <c r="H248" s="29"/>
      <c r="I248" s="75"/>
      <c r="J248" s="75"/>
      <c r="K248" s="75"/>
      <c r="L248" s="75"/>
      <c r="M248" s="75"/>
      <c r="N248" s="75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  <c r="AD248" s="75"/>
      <c r="AE248" s="75"/>
      <c r="AF248" s="75"/>
      <c r="AG248" s="75"/>
      <c r="AH248" s="75"/>
      <c r="AI248" s="75"/>
    </row>
    <row r="249" spans="1:35" ht="12.75" customHeight="1">
      <c r="A249" s="86"/>
      <c r="B249" s="29"/>
      <c r="C249" s="28"/>
      <c r="D249" s="28"/>
      <c r="E249" s="28"/>
      <c r="F249" s="87"/>
      <c r="G249" s="29"/>
      <c r="H249" s="29"/>
      <c r="I249" s="75"/>
      <c r="J249" s="75"/>
      <c r="K249" s="75"/>
      <c r="L249" s="75"/>
      <c r="M249" s="75"/>
      <c r="N249" s="75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  <c r="AD249" s="75"/>
      <c r="AE249" s="75"/>
      <c r="AF249" s="75"/>
      <c r="AG249" s="75"/>
      <c r="AH249" s="75"/>
      <c r="AI249" s="75"/>
    </row>
    <row r="250" spans="1:35" ht="12.75" customHeight="1">
      <c r="A250" s="86"/>
      <c r="B250" s="29"/>
      <c r="C250" s="28"/>
      <c r="D250" s="28"/>
      <c r="E250" s="28"/>
      <c r="F250" s="87"/>
      <c r="G250" s="29"/>
      <c r="H250" s="29"/>
      <c r="I250" s="75"/>
      <c r="J250" s="75"/>
      <c r="K250" s="75"/>
      <c r="L250" s="75"/>
      <c r="M250" s="75"/>
      <c r="N250" s="75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  <c r="AD250" s="75"/>
      <c r="AE250" s="75"/>
      <c r="AF250" s="75"/>
      <c r="AG250" s="75"/>
      <c r="AH250" s="75"/>
      <c r="AI250" s="75"/>
    </row>
    <row r="251" spans="1:35" ht="12.75" customHeight="1">
      <c r="A251" s="86"/>
      <c r="B251" s="29"/>
      <c r="C251" s="28"/>
      <c r="D251" s="28"/>
      <c r="E251" s="28"/>
      <c r="F251" s="87"/>
      <c r="G251" s="29"/>
      <c r="H251" s="29"/>
      <c r="I251" s="75"/>
      <c r="J251" s="75"/>
      <c r="K251" s="75"/>
      <c r="L251" s="75"/>
      <c r="M251" s="75"/>
      <c r="N251" s="75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  <c r="AD251" s="75"/>
      <c r="AE251" s="75"/>
      <c r="AF251" s="75"/>
      <c r="AG251" s="75"/>
      <c r="AH251" s="75"/>
      <c r="AI251" s="75"/>
    </row>
    <row r="252" spans="1:35" ht="12.75" customHeight="1">
      <c r="A252" s="86"/>
      <c r="B252" s="29"/>
      <c r="C252" s="28"/>
      <c r="D252" s="28"/>
      <c r="E252" s="28"/>
      <c r="F252" s="87"/>
      <c r="G252" s="29"/>
      <c r="H252" s="29"/>
      <c r="I252" s="75"/>
      <c r="J252" s="75"/>
      <c r="K252" s="75"/>
      <c r="L252" s="75"/>
      <c r="M252" s="75"/>
      <c r="N252" s="75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  <c r="AD252" s="75"/>
      <c r="AE252" s="75"/>
      <c r="AF252" s="75"/>
      <c r="AG252" s="75"/>
      <c r="AH252" s="75"/>
      <c r="AI252" s="75"/>
    </row>
    <row r="253" spans="1:35" ht="12.75" customHeight="1">
      <c r="A253" s="86"/>
      <c r="B253" s="29"/>
      <c r="C253" s="28"/>
      <c r="D253" s="28"/>
      <c r="E253" s="28"/>
      <c r="F253" s="87"/>
      <c r="G253" s="29"/>
      <c r="H253" s="29"/>
      <c r="I253" s="75"/>
      <c r="J253" s="75"/>
      <c r="K253" s="75"/>
      <c r="L253" s="75"/>
      <c r="M253" s="75"/>
      <c r="N253" s="75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  <c r="AD253" s="75"/>
      <c r="AE253" s="75"/>
      <c r="AF253" s="75"/>
      <c r="AG253" s="75"/>
      <c r="AH253" s="75"/>
      <c r="AI253" s="75"/>
    </row>
    <row r="254" spans="1:35" ht="12.75" customHeight="1">
      <c r="A254" s="86"/>
      <c r="B254" s="29"/>
      <c r="C254" s="28"/>
      <c r="D254" s="28"/>
      <c r="E254" s="28"/>
      <c r="F254" s="87"/>
      <c r="G254" s="29"/>
      <c r="H254" s="29"/>
      <c r="I254" s="75"/>
      <c r="J254" s="75"/>
      <c r="K254" s="75"/>
      <c r="L254" s="75"/>
      <c r="M254" s="75"/>
      <c r="N254" s="75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  <c r="AD254" s="75"/>
      <c r="AE254" s="75"/>
      <c r="AF254" s="75"/>
      <c r="AG254" s="75"/>
      <c r="AH254" s="75"/>
      <c r="AI254" s="75"/>
    </row>
    <row r="255" spans="1:35" ht="12.75" customHeight="1">
      <c r="A255" s="86"/>
      <c r="B255" s="29"/>
      <c r="C255" s="28"/>
      <c r="D255" s="28"/>
      <c r="E255" s="28"/>
      <c r="F255" s="87"/>
      <c r="G255" s="29"/>
      <c r="H255" s="29"/>
      <c r="I255" s="75"/>
      <c r="J255" s="75"/>
      <c r="K255" s="75"/>
      <c r="L255" s="75"/>
      <c r="M255" s="75"/>
      <c r="N255" s="75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  <c r="AD255" s="75"/>
      <c r="AE255" s="75"/>
      <c r="AF255" s="75"/>
      <c r="AG255" s="75"/>
      <c r="AH255" s="75"/>
      <c r="AI255" s="75"/>
    </row>
    <row r="256" spans="1:35" ht="12.75" customHeight="1">
      <c r="A256" s="86"/>
      <c r="B256" s="29"/>
      <c r="C256" s="28"/>
      <c r="D256" s="28"/>
      <c r="E256" s="28"/>
      <c r="F256" s="87"/>
      <c r="G256" s="29"/>
      <c r="H256" s="29"/>
      <c r="I256" s="75"/>
      <c r="J256" s="75"/>
      <c r="K256" s="75"/>
      <c r="L256" s="75"/>
      <c r="M256" s="75"/>
      <c r="N256" s="75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  <c r="AD256" s="75"/>
      <c r="AE256" s="75"/>
      <c r="AF256" s="75"/>
      <c r="AG256" s="75"/>
      <c r="AH256" s="75"/>
      <c r="AI256" s="75"/>
    </row>
    <row r="257" spans="1:35" ht="12.75" customHeight="1">
      <c r="A257" s="86"/>
      <c r="B257" s="29"/>
      <c r="C257" s="28"/>
      <c r="D257" s="28"/>
      <c r="E257" s="28"/>
      <c r="F257" s="87"/>
      <c r="G257" s="29"/>
      <c r="H257" s="29"/>
      <c r="I257" s="75"/>
      <c r="J257" s="75"/>
      <c r="K257" s="75"/>
      <c r="L257" s="75"/>
      <c r="M257" s="75"/>
      <c r="N257" s="75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  <c r="AD257" s="75"/>
      <c r="AE257" s="75"/>
      <c r="AF257" s="75"/>
      <c r="AG257" s="75"/>
      <c r="AH257" s="75"/>
      <c r="AI257" s="75"/>
    </row>
    <row r="258" spans="1:35" ht="12.75" customHeight="1">
      <c r="A258" s="86"/>
      <c r="B258" s="29"/>
      <c r="C258" s="28"/>
      <c r="D258" s="28"/>
      <c r="E258" s="28"/>
      <c r="F258" s="87"/>
      <c r="G258" s="29"/>
      <c r="H258" s="29"/>
      <c r="I258" s="75"/>
      <c r="J258" s="75"/>
      <c r="K258" s="75"/>
      <c r="L258" s="75"/>
      <c r="M258" s="75"/>
      <c r="N258" s="75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  <c r="AD258" s="75"/>
      <c r="AE258" s="75"/>
      <c r="AF258" s="75"/>
      <c r="AG258" s="75"/>
      <c r="AH258" s="75"/>
      <c r="AI258" s="75"/>
    </row>
    <row r="259" spans="1:35" ht="12.75" customHeight="1">
      <c r="A259" s="86"/>
      <c r="B259" s="29"/>
      <c r="C259" s="28"/>
      <c r="D259" s="28"/>
      <c r="E259" s="28"/>
      <c r="F259" s="87"/>
      <c r="G259" s="29"/>
      <c r="H259" s="29"/>
      <c r="I259" s="75"/>
      <c r="J259" s="75"/>
      <c r="K259" s="75"/>
      <c r="L259" s="75"/>
      <c r="M259" s="75"/>
      <c r="N259" s="75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  <c r="AD259" s="75"/>
      <c r="AE259" s="75"/>
      <c r="AF259" s="75"/>
      <c r="AG259" s="75"/>
      <c r="AH259" s="75"/>
      <c r="AI259" s="75"/>
    </row>
    <row r="260" spans="1:35" ht="12.75" customHeight="1">
      <c r="A260" s="86"/>
      <c r="B260" s="29"/>
      <c r="C260" s="28"/>
      <c r="D260" s="28"/>
      <c r="E260" s="28"/>
      <c r="F260" s="87"/>
      <c r="G260" s="29"/>
      <c r="H260" s="29"/>
      <c r="I260" s="75"/>
      <c r="J260" s="75"/>
      <c r="K260" s="75"/>
      <c r="L260" s="75"/>
      <c r="M260" s="75"/>
      <c r="N260" s="75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  <c r="AD260" s="75"/>
      <c r="AE260" s="75"/>
      <c r="AF260" s="75"/>
      <c r="AG260" s="75"/>
      <c r="AH260" s="75"/>
      <c r="AI260" s="75"/>
    </row>
    <row r="261" spans="1:35" ht="12.75" customHeight="1">
      <c r="A261" s="86"/>
      <c r="B261" s="29"/>
      <c r="C261" s="28"/>
      <c r="D261" s="28"/>
      <c r="E261" s="28"/>
      <c r="F261" s="87"/>
      <c r="G261" s="29"/>
      <c r="H261" s="29"/>
      <c r="I261" s="75"/>
      <c r="J261" s="75"/>
      <c r="K261" s="75"/>
      <c r="L261" s="75"/>
      <c r="M261" s="75"/>
      <c r="N261" s="75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  <c r="AD261" s="75"/>
      <c r="AE261" s="75"/>
      <c r="AF261" s="75"/>
      <c r="AG261" s="75"/>
      <c r="AH261" s="75"/>
      <c r="AI261" s="75"/>
    </row>
    <row r="262" spans="1:35" ht="12.75" customHeight="1">
      <c r="A262" s="86"/>
      <c r="B262" s="29"/>
      <c r="C262" s="28"/>
      <c r="D262" s="28"/>
      <c r="E262" s="28"/>
      <c r="F262" s="87"/>
      <c r="G262" s="29"/>
      <c r="H262" s="29"/>
      <c r="I262" s="75"/>
      <c r="J262" s="75"/>
      <c r="K262" s="75"/>
      <c r="L262" s="75"/>
      <c r="M262" s="75"/>
      <c r="N262" s="75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  <c r="AD262" s="75"/>
      <c r="AE262" s="75"/>
      <c r="AF262" s="75"/>
      <c r="AG262" s="75"/>
      <c r="AH262" s="75"/>
      <c r="AI262" s="75"/>
    </row>
    <row r="263" spans="1:35" ht="12.75" customHeight="1">
      <c r="A263" s="86"/>
      <c r="B263" s="29"/>
      <c r="C263" s="28"/>
      <c r="D263" s="28"/>
      <c r="E263" s="28"/>
      <c r="F263" s="87"/>
      <c r="G263" s="29"/>
      <c r="H263" s="29"/>
      <c r="I263" s="75"/>
      <c r="J263" s="75"/>
      <c r="K263" s="75"/>
      <c r="L263" s="75"/>
      <c r="M263" s="75"/>
      <c r="N263" s="75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  <c r="AD263" s="75"/>
      <c r="AE263" s="75"/>
      <c r="AF263" s="75"/>
      <c r="AG263" s="75"/>
      <c r="AH263" s="75"/>
      <c r="AI263" s="75"/>
    </row>
    <row r="264" spans="1:35" ht="12.75" customHeight="1">
      <c r="A264" s="86"/>
      <c r="B264" s="29"/>
      <c r="C264" s="28"/>
      <c r="D264" s="28"/>
      <c r="E264" s="28"/>
      <c r="F264" s="87"/>
      <c r="G264" s="29"/>
      <c r="H264" s="29"/>
      <c r="I264" s="75"/>
      <c r="J264" s="75"/>
      <c r="K264" s="75"/>
      <c r="L264" s="75"/>
      <c r="M264" s="75"/>
      <c r="N264" s="75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  <c r="AD264" s="75"/>
      <c r="AE264" s="75"/>
      <c r="AF264" s="75"/>
      <c r="AG264" s="75"/>
      <c r="AH264" s="75"/>
      <c r="AI264" s="75"/>
    </row>
    <row r="265" spans="1:35" ht="12.75" customHeight="1">
      <c r="A265" s="86"/>
      <c r="B265" s="29"/>
      <c r="C265" s="28"/>
      <c r="D265" s="28"/>
      <c r="E265" s="28"/>
      <c r="F265" s="87"/>
      <c r="G265" s="29"/>
      <c r="H265" s="29"/>
      <c r="I265" s="75"/>
      <c r="J265" s="75"/>
      <c r="K265" s="75"/>
      <c r="L265" s="75"/>
      <c r="M265" s="75"/>
      <c r="N265" s="75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  <c r="AD265" s="75"/>
      <c r="AE265" s="75"/>
      <c r="AF265" s="75"/>
      <c r="AG265" s="75"/>
      <c r="AH265" s="75"/>
      <c r="AI265" s="75"/>
    </row>
    <row r="266" spans="1:35" ht="12.75" customHeight="1">
      <c r="A266" s="86"/>
      <c r="B266" s="29"/>
      <c r="C266" s="28"/>
      <c r="D266" s="28"/>
      <c r="E266" s="28"/>
      <c r="F266" s="87"/>
      <c r="G266" s="29"/>
      <c r="H266" s="29"/>
      <c r="I266" s="75"/>
      <c r="J266" s="75"/>
      <c r="K266" s="75"/>
      <c r="L266" s="75"/>
      <c r="M266" s="75"/>
      <c r="N266" s="75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  <c r="AD266" s="75"/>
      <c r="AE266" s="75"/>
      <c r="AF266" s="75"/>
      <c r="AG266" s="75"/>
      <c r="AH266" s="75"/>
      <c r="AI266" s="75"/>
    </row>
    <row r="267" spans="1:35" ht="12.75" customHeight="1">
      <c r="A267" s="86"/>
      <c r="B267" s="29"/>
      <c r="C267" s="28"/>
      <c r="D267" s="28"/>
      <c r="E267" s="28"/>
      <c r="F267" s="87"/>
      <c r="G267" s="29"/>
      <c r="H267" s="29"/>
      <c r="I267" s="75"/>
      <c r="J267" s="75"/>
      <c r="K267" s="75"/>
      <c r="L267" s="75"/>
      <c r="M267" s="75"/>
      <c r="N267" s="75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  <c r="AD267" s="75"/>
      <c r="AE267" s="75"/>
      <c r="AF267" s="75"/>
      <c r="AG267" s="75"/>
      <c r="AH267" s="75"/>
      <c r="AI267" s="75"/>
    </row>
    <row r="268" spans="1:35" ht="12.75" customHeight="1">
      <c r="A268" s="86"/>
      <c r="B268" s="29"/>
      <c r="C268" s="28"/>
      <c r="D268" s="28"/>
      <c r="E268" s="28"/>
      <c r="F268" s="87"/>
      <c r="G268" s="29"/>
      <c r="H268" s="29"/>
      <c r="I268" s="75"/>
      <c r="J268" s="75"/>
      <c r="K268" s="75"/>
      <c r="L268" s="75"/>
      <c r="M268" s="75"/>
      <c r="N268" s="75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  <c r="AD268" s="75"/>
      <c r="AE268" s="75"/>
      <c r="AF268" s="75"/>
      <c r="AG268" s="75"/>
      <c r="AH268" s="75"/>
      <c r="AI268" s="75"/>
    </row>
    <row r="269" spans="1:35" ht="12.75" customHeight="1">
      <c r="A269" s="86"/>
      <c r="B269" s="29"/>
      <c r="C269" s="28"/>
      <c r="D269" s="28"/>
      <c r="E269" s="28"/>
      <c r="F269" s="87"/>
      <c r="G269" s="29"/>
      <c r="H269" s="29"/>
      <c r="I269" s="75"/>
      <c r="J269" s="75"/>
      <c r="K269" s="75"/>
      <c r="L269" s="75"/>
      <c r="M269" s="75"/>
      <c r="N269" s="75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  <c r="AD269" s="75"/>
      <c r="AE269" s="75"/>
      <c r="AF269" s="75"/>
      <c r="AG269" s="75"/>
      <c r="AH269" s="75"/>
      <c r="AI269" s="75"/>
    </row>
    <row r="270" spans="1:35" ht="12.75" customHeight="1">
      <c r="A270" s="86"/>
      <c r="B270" s="29"/>
      <c r="C270" s="28"/>
      <c r="D270" s="28"/>
      <c r="E270" s="28"/>
      <c r="F270" s="87"/>
      <c r="G270" s="29"/>
      <c r="H270" s="29"/>
      <c r="I270" s="75"/>
      <c r="J270" s="75"/>
      <c r="K270" s="75"/>
      <c r="L270" s="75"/>
      <c r="M270" s="75"/>
      <c r="N270" s="75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  <c r="AD270" s="75"/>
      <c r="AE270" s="75"/>
      <c r="AF270" s="75"/>
      <c r="AG270" s="75"/>
      <c r="AH270" s="75"/>
      <c r="AI270" s="75"/>
    </row>
    <row r="271" spans="1:35" ht="12.75" customHeight="1">
      <c r="A271" s="86"/>
      <c r="B271" s="29"/>
      <c r="C271" s="28"/>
      <c r="D271" s="28"/>
      <c r="E271" s="28"/>
      <c r="F271" s="87"/>
      <c r="G271" s="29"/>
      <c r="H271" s="29"/>
      <c r="I271" s="75"/>
      <c r="J271" s="75"/>
      <c r="K271" s="75"/>
      <c r="L271" s="75"/>
      <c r="M271" s="75"/>
      <c r="N271" s="75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  <c r="AD271" s="75"/>
      <c r="AE271" s="75"/>
      <c r="AF271" s="75"/>
      <c r="AG271" s="75"/>
      <c r="AH271" s="75"/>
      <c r="AI271" s="75"/>
    </row>
    <row r="272" spans="1:35" ht="12.75" customHeight="1">
      <c r="A272" s="86"/>
      <c r="B272" s="29"/>
      <c r="C272" s="28"/>
      <c r="D272" s="28"/>
      <c r="E272" s="28"/>
      <c r="F272" s="87"/>
      <c r="G272" s="29"/>
      <c r="H272" s="29"/>
      <c r="I272" s="75"/>
      <c r="J272" s="75"/>
      <c r="K272" s="75"/>
      <c r="L272" s="75"/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75"/>
      <c r="AI272" s="75"/>
    </row>
    <row r="273" spans="1:35" ht="12.75" customHeight="1">
      <c r="A273" s="86"/>
      <c r="B273" s="29"/>
      <c r="C273" s="28"/>
      <c r="D273" s="28"/>
      <c r="E273" s="28"/>
      <c r="F273" s="87"/>
      <c r="G273" s="29"/>
      <c r="H273" s="29"/>
      <c r="I273" s="75"/>
      <c r="J273" s="75"/>
      <c r="K273" s="75"/>
      <c r="L273" s="75"/>
      <c r="M273" s="75"/>
      <c r="N273" s="75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  <c r="AD273" s="75"/>
      <c r="AE273" s="75"/>
      <c r="AF273" s="75"/>
      <c r="AG273" s="75"/>
      <c r="AH273" s="75"/>
      <c r="AI273" s="75"/>
    </row>
    <row r="274" spans="1:35" ht="12.75" customHeight="1">
      <c r="A274" s="86"/>
      <c r="B274" s="29"/>
      <c r="C274" s="28"/>
      <c r="D274" s="28"/>
      <c r="E274" s="28"/>
      <c r="F274" s="87"/>
      <c r="G274" s="29"/>
      <c r="H274" s="29"/>
      <c r="I274" s="75"/>
      <c r="J274" s="75"/>
      <c r="K274" s="75"/>
      <c r="L274" s="75"/>
      <c r="M274" s="75"/>
      <c r="N274" s="75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  <c r="AD274" s="75"/>
      <c r="AE274" s="75"/>
      <c r="AF274" s="75"/>
      <c r="AG274" s="75"/>
      <c r="AH274" s="75"/>
      <c r="AI274" s="75"/>
    </row>
    <row r="275" spans="1:35" ht="12.75" customHeight="1">
      <c r="A275" s="86"/>
      <c r="B275" s="29"/>
      <c r="C275" s="28"/>
      <c r="D275" s="28"/>
      <c r="E275" s="28"/>
      <c r="F275" s="87"/>
      <c r="G275" s="29"/>
      <c r="H275" s="29"/>
      <c r="I275" s="75"/>
      <c r="J275" s="75"/>
      <c r="K275" s="75"/>
      <c r="L275" s="75"/>
      <c r="M275" s="75"/>
      <c r="N275" s="75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  <c r="AD275" s="75"/>
      <c r="AE275" s="75"/>
      <c r="AF275" s="75"/>
      <c r="AG275" s="75"/>
      <c r="AH275" s="75"/>
      <c r="AI275" s="75"/>
    </row>
    <row r="276" spans="1:35" ht="12.75" customHeight="1">
      <c r="A276" s="86"/>
      <c r="B276" s="29"/>
      <c r="C276" s="28"/>
      <c r="D276" s="28"/>
      <c r="E276" s="28"/>
      <c r="F276" s="87"/>
      <c r="G276" s="29"/>
      <c r="H276" s="29"/>
      <c r="I276" s="75"/>
      <c r="J276" s="75"/>
      <c r="K276" s="75"/>
      <c r="L276" s="75"/>
      <c r="M276" s="75"/>
      <c r="N276" s="75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  <c r="AD276" s="75"/>
      <c r="AE276" s="75"/>
      <c r="AF276" s="75"/>
      <c r="AG276" s="75"/>
      <c r="AH276" s="75"/>
      <c r="AI276" s="75"/>
    </row>
    <row r="277" spans="1:35" ht="12.75" customHeight="1">
      <c r="A277" s="86"/>
      <c r="B277" s="29"/>
      <c r="C277" s="28"/>
      <c r="D277" s="28"/>
      <c r="E277" s="28"/>
      <c r="F277" s="87"/>
      <c r="G277" s="29"/>
      <c r="H277" s="29"/>
      <c r="I277" s="75"/>
      <c r="J277" s="75"/>
      <c r="K277" s="75"/>
      <c r="L277" s="75"/>
      <c r="M277" s="75"/>
      <c r="N277" s="75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  <c r="AD277" s="75"/>
      <c r="AE277" s="75"/>
      <c r="AF277" s="75"/>
      <c r="AG277" s="75"/>
      <c r="AH277" s="75"/>
      <c r="AI277" s="75"/>
    </row>
    <row r="278" spans="1:35" ht="12.75" customHeight="1">
      <c r="A278" s="86"/>
      <c r="B278" s="29"/>
      <c r="C278" s="28"/>
      <c r="D278" s="28"/>
      <c r="E278" s="28"/>
      <c r="F278" s="87"/>
      <c r="G278" s="29"/>
      <c r="H278" s="29"/>
      <c r="I278" s="75"/>
      <c r="J278" s="75"/>
      <c r="K278" s="75"/>
      <c r="L278" s="75"/>
      <c r="M278" s="75"/>
      <c r="N278" s="75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  <c r="AD278" s="75"/>
      <c r="AE278" s="75"/>
      <c r="AF278" s="75"/>
      <c r="AG278" s="75"/>
      <c r="AH278" s="75"/>
      <c r="AI278" s="75"/>
    </row>
    <row r="279" spans="1:35" ht="12.75" customHeight="1">
      <c r="A279" s="86"/>
      <c r="B279" s="29"/>
      <c r="C279" s="28"/>
      <c r="D279" s="28"/>
      <c r="E279" s="28"/>
      <c r="F279" s="87"/>
      <c r="G279" s="29"/>
      <c r="H279" s="29"/>
      <c r="I279" s="75"/>
      <c r="J279" s="75"/>
      <c r="K279" s="75"/>
      <c r="L279" s="75"/>
      <c r="M279" s="75"/>
      <c r="N279" s="75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  <c r="AD279" s="75"/>
      <c r="AE279" s="75"/>
      <c r="AF279" s="75"/>
      <c r="AG279" s="75"/>
      <c r="AH279" s="75"/>
      <c r="AI279" s="75"/>
    </row>
    <row r="280" spans="1:35" ht="12.75" customHeight="1">
      <c r="A280" s="86"/>
      <c r="B280" s="29"/>
      <c r="C280" s="28"/>
      <c r="D280" s="28"/>
      <c r="E280" s="28"/>
      <c r="F280" s="87"/>
      <c r="G280" s="29"/>
      <c r="H280" s="29"/>
      <c r="I280" s="75"/>
      <c r="J280" s="75"/>
      <c r="K280" s="75"/>
      <c r="L280" s="75"/>
      <c r="M280" s="75"/>
      <c r="N280" s="75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  <c r="AD280" s="75"/>
      <c r="AE280" s="75"/>
      <c r="AF280" s="75"/>
      <c r="AG280" s="75"/>
      <c r="AH280" s="75"/>
      <c r="AI280" s="75"/>
    </row>
    <row r="281" spans="1:35" ht="12.75" customHeight="1">
      <c r="A281" s="86"/>
      <c r="B281" s="29"/>
      <c r="C281" s="28"/>
      <c r="D281" s="28"/>
      <c r="E281" s="28"/>
      <c r="F281" s="87"/>
      <c r="G281" s="29"/>
      <c r="H281" s="29"/>
      <c r="I281" s="75"/>
      <c r="J281" s="75"/>
      <c r="K281" s="75"/>
      <c r="L281" s="75"/>
      <c r="M281" s="75"/>
      <c r="N281" s="75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  <c r="AD281" s="75"/>
      <c r="AE281" s="75"/>
      <c r="AF281" s="75"/>
      <c r="AG281" s="75"/>
      <c r="AH281" s="75"/>
      <c r="AI281" s="75"/>
    </row>
    <row r="282" spans="1:35" ht="12.75" customHeight="1">
      <c r="A282" s="86"/>
      <c r="B282" s="29"/>
      <c r="C282" s="28"/>
      <c r="D282" s="28"/>
      <c r="E282" s="28"/>
      <c r="F282" s="87"/>
      <c r="G282" s="29"/>
      <c r="H282" s="29"/>
      <c r="I282" s="75"/>
      <c r="J282" s="75"/>
      <c r="K282" s="75"/>
      <c r="L282" s="75"/>
      <c r="M282" s="75"/>
      <c r="N282" s="75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  <c r="AD282" s="75"/>
      <c r="AE282" s="75"/>
      <c r="AF282" s="75"/>
      <c r="AG282" s="75"/>
      <c r="AH282" s="75"/>
      <c r="AI282" s="75"/>
    </row>
    <row r="283" spans="1:35" ht="12.75" customHeight="1">
      <c r="A283" s="86"/>
      <c r="B283" s="29"/>
      <c r="C283" s="28"/>
      <c r="D283" s="28"/>
      <c r="E283" s="28"/>
      <c r="F283" s="87"/>
      <c r="G283" s="29"/>
      <c r="H283" s="29"/>
      <c r="I283" s="75"/>
      <c r="J283" s="75"/>
      <c r="K283" s="75"/>
      <c r="L283" s="75"/>
      <c r="M283" s="75"/>
      <c r="N283" s="75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  <c r="AD283" s="75"/>
      <c r="AE283" s="75"/>
      <c r="AF283" s="75"/>
      <c r="AG283" s="75"/>
      <c r="AH283" s="75"/>
      <c r="AI283" s="75"/>
    </row>
    <row r="284" spans="1:35" ht="12.75" customHeight="1">
      <c r="A284" s="86"/>
      <c r="B284" s="29"/>
      <c r="C284" s="28"/>
      <c r="D284" s="28"/>
      <c r="E284" s="28"/>
      <c r="F284" s="87"/>
      <c r="G284" s="29"/>
      <c r="H284" s="29"/>
      <c r="I284" s="75"/>
      <c r="J284" s="75"/>
      <c r="K284" s="75"/>
      <c r="L284" s="75"/>
      <c r="M284" s="75"/>
      <c r="N284" s="75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  <c r="AD284" s="75"/>
      <c r="AE284" s="75"/>
      <c r="AF284" s="75"/>
      <c r="AG284" s="75"/>
      <c r="AH284" s="75"/>
      <c r="AI284" s="75"/>
    </row>
    <row r="285" spans="1:35" ht="12.75" customHeight="1">
      <c r="A285" s="86"/>
      <c r="B285" s="29"/>
      <c r="C285" s="28"/>
      <c r="D285" s="28"/>
      <c r="E285" s="28"/>
      <c r="F285" s="87"/>
      <c r="G285" s="29"/>
      <c r="H285" s="29"/>
      <c r="I285" s="75"/>
      <c r="J285" s="75"/>
      <c r="K285" s="75"/>
      <c r="L285" s="75"/>
      <c r="M285" s="75"/>
      <c r="N285" s="75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  <c r="AD285" s="75"/>
      <c r="AE285" s="75"/>
      <c r="AF285" s="75"/>
      <c r="AG285" s="75"/>
      <c r="AH285" s="75"/>
      <c r="AI285" s="75"/>
    </row>
    <row r="286" spans="1:35" ht="12.75" customHeight="1">
      <c r="A286" s="86"/>
      <c r="B286" s="29"/>
      <c r="C286" s="28"/>
      <c r="D286" s="28"/>
      <c r="E286" s="28"/>
      <c r="F286" s="87"/>
      <c r="G286" s="29"/>
      <c r="H286" s="29"/>
      <c r="I286" s="75"/>
      <c r="J286" s="75"/>
      <c r="K286" s="75"/>
      <c r="L286" s="75"/>
      <c r="M286" s="75"/>
      <c r="N286" s="75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  <c r="AD286" s="75"/>
      <c r="AE286" s="75"/>
      <c r="AF286" s="75"/>
      <c r="AG286" s="75"/>
      <c r="AH286" s="75"/>
      <c r="AI286" s="75"/>
    </row>
    <row r="287" spans="1:35" ht="12.75" customHeight="1">
      <c r="A287" s="86"/>
      <c r="B287" s="29"/>
      <c r="C287" s="28"/>
      <c r="D287" s="28"/>
      <c r="E287" s="28"/>
      <c r="F287" s="87"/>
      <c r="G287" s="29"/>
      <c r="H287" s="29"/>
      <c r="I287" s="75"/>
      <c r="J287" s="75"/>
      <c r="K287" s="75"/>
      <c r="L287" s="75"/>
      <c r="M287" s="75"/>
      <c r="N287" s="75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  <c r="AD287" s="75"/>
      <c r="AE287" s="75"/>
      <c r="AF287" s="75"/>
      <c r="AG287" s="75"/>
      <c r="AH287" s="75"/>
      <c r="AI287" s="75"/>
    </row>
    <row r="288" spans="1:35" ht="12.75" customHeight="1">
      <c r="A288" s="86"/>
      <c r="B288" s="29"/>
      <c r="C288" s="28"/>
      <c r="D288" s="28"/>
      <c r="E288" s="28"/>
      <c r="F288" s="87"/>
      <c r="G288" s="29"/>
      <c r="H288" s="29"/>
      <c r="I288" s="75"/>
      <c r="J288" s="75"/>
      <c r="K288" s="75"/>
      <c r="L288" s="75"/>
      <c r="M288" s="75"/>
      <c r="N288" s="75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  <c r="AD288" s="75"/>
      <c r="AE288" s="75"/>
      <c r="AF288" s="75"/>
      <c r="AG288" s="75"/>
      <c r="AH288" s="75"/>
      <c r="AI288" s="75"/>
    </row>
    <row r="289" spans="1:35" ht="12.75" customHeight="1">
      <c r="A289" s="86"/>
      <c r="B289" s="29"/>
      <c r="C289" s="28"/>
      <c r="D289" s="28"/>
      <c r="E289" s="28"/>
      <c r="F289" s="87"/>
      <c r="G289" s="29"/>
      <c r="H289" s="29"/>
      <c r="I289" s="75"/>
      <c r="J289" s="75"/>
      <c r="K289" s="75"/>
      <c r="L289" s="75"/>
      <c r="M289" s="75"/>
      <c r="N289" s="75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  <c r="AD289" s="75"/>
      <c r="AE289" s="75"/>
      <c r="AF289" s="75"/>
      <c r="AG289" s="75"/>
      <c r="AH289" s="75"/>
      <c r="AI289" s="75"/>
    </row>
    <row r="290" spans="1:35" ht="12.75" customHeight="1">
      <c r="A290" s="86"/>
      <c r="B290" s="29"/>
      <c r="C290" s="28"/>
      <c r="D290" s="28"/>
      <c r="E290" s="28"/>
      <c r="F290" s="87"/>
      <c r="G290" s="29"/>
      <c r="H290" s="29"/>
      <c r="I290" s="75"/>
      <c r="J290" s="75"/>
      <c r="K290" s="75"/>
      <c r="L290" s="75"/>
      <c r="M290" s="75"/>
      <c r="N290" s="75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  <c r="AD290" s="75"/>
      <c r="AE290" s="75"/>
      <c r="AF290" s="75"/>
      <c r="AG290" s="75"/>
      <c r="AH290" s="75"/>
      <c r="AI290" s="75"/>
    </row>
    <row r="291" spans="1:35" ht="12.75" customHeight="1">
      <c r="A291" s="86"/>
      <c r="B291" s="29"/>
      <c r="C291" s="28"/>
      <c r="D291" s="28"/>
      <c r="E291" s="28"/>
      <c r="F291" s="87"/>
      <c r="G291" s="29"/>
      <c r="H291" s="29"/>
      <c r="I291" s="75"/>
      <c r="J291" s="75"/>
      <c r="K291" s="75"/>
      <c r="L291" s="75"/>
      <c r="M291" s="75"/>
      <c r="N291" s="75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  <c r="AD291" s="75"/>
      <c r="AE291" s="75"/>
      <c r="AF291" s="75"/>
      <c r="AG291" s="75"/>
      <c r="AH291" s="75"/>
      <c r="AI291" s="75"/>
    </row>
    <row r="292" spans="1:35" ht="12.75" customHeight="1">
      <c r="A292" s="86"/>
      <c r="B292" s="29"/>
      <c r="C292" s="28"/>
      <c r="D292" s="28"/>
      <c r="E292" s="28"/>
      <c r="F292" s="87"/>
      <c r="G292" s="29"/>
      <c r="H292" s="29"/>
      <c r="I292" s="75"/>
      <c r="J292" s="75"/>
      <c r="K292" s="75"/>
      <c r="L292" s="75"/>
      <c r="M292" s="75"/>
      <c r="N292" s="75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  <c r="AD292" s="75"/>
      <c r="AE292" s="75"/>
      <c r="AF292" s="75"/>
      <c r="AG292" s="75"/>
      <c r="AH292" s="75"/>
      <c r="AI292" s="75"/>
    </row>
    <row r="293" spans="1:35" ht="12.75" customHeight="1">
      <c r="A293" s="86"/>
      <c r="B293" s="29"/>
      <c r="C293" s="28"/>
      <c r="D293" s="28"/>
      <c r="E293" s="28"/>
      <c r="F293" s="87"/>
      <c r="G293" s="29"/>
      <c r="H293" s="29"/>
      <c r="I293" s="75"/>
      <c r="J293" s="75"/>
      <c r="K293" s="75"/>
      <c r="L293" s="75"/>
      <c r="M293" s="75"/>
      <c r="N293" s="75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  <c r="AD293" s="75"/>
      <c r="AE293" s="75"/>
      <c r="AF293" s="75"/>
      <c r="AG293" s="75"/>
      <c r="AH293" s="75"/>
      <c r="AI293" s="75"/>
    </row>
    <row r="294" spans="1:35" ht="12.75" customHeight="1">
      <c r="A294" s="86"/>
      <c r="B294" s="29"/>
      <c r="C294" s="28"/>
      <c r="D294" s="28"/>
      <c r="E294" s="28"/>
      <c r="F294" s="87"/>
      <c r="G294" s="29"/>
      <c r="H294" s="29"/>
      <c r="I294" s="75"/>
      <c r="J294" s="75"/>
      <c r="K294" s="75"/>
      <c r="L294" s="75"/>
      <c r="M294" s="75"/>
      <c r="N294" s="75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  <c r="AD294" s="75"/>
      <c r="AE294" s="75"/>
      <c r="AF294" s="75"/>
      <c r="AG294" s="75"/>
      <c r="AH294" s="75"/>
      <c r="AI294" s="75"/>
    </row>
    <row r="295" spans="1:35" ht="12.75" customHeight="1">
      <c r="A295" s="86"/>
      <c r="B295" s="29"/>
      <c r="C295" s="28"/>
      <c r="D295" s="28"/>
      <c r="E295" s="28"/>
      <c r="F295" s="87"/>
      <c r="G295" s="29"/>
      <c r="H295" s="29"/>
      <c r="I295" s="75"/>
      <c r="J295" s="75"/>
      <c r="K295" s="75"/>
      <c r="L295" s="75"/>
      <c r="M295" s="75"/>
      <c r="N295" s="75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  <c r="AD295" s="75"/>
      <c r="AE295" s="75"/>
      <c r="AF295" s="75"/>
      <c r="AG295" s="75"/>
      <c r="AH295" s="75"/>
      <c r="AI295" s="75"/>
    </row>
    <row r="296" spans="1:35" ht="12.75" customHeight="1">
      <c r="A296" s="86"/>
      <c r="B296" s="29"/>
      <c r="C296" s="28"/>
      <c r="D296" s="28"/>
      <c r="E296" s="28"/>
      <c r="F296" s="87"/>
      <c r="G296" s="29"/>
      <c r="H296" s="29"/>
      <c r="I296" s="75"/>
      <c r="J296" s="75"/>
      <c r="K296" s="75"/>
      <c r="L296" s="75"/>
      <c r="M296" s="75"/>
      <c r="N296" s="75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  <c r="AD296" s="75"/>
      <c r="AE296" s="75"/>
      <c r="AF296" s="75"/>
      <c r="AG296" s="75"/>
      <c r="AH296" s="75"/>
      <c r="AI296" s="75"/>
    </row>
    <row r="297" spans="1:35" ht="12.75" customHeight="1">
      <c r="A297" s="86"/>
      <c r="B297" s="29"/>
      <c r="C297" s="28"/>
      <c r="D297" s="28"/>
      <c r="E297" s="28"/>
      <c r="F297" s="87"/>
      <c r="G297" s="29"/>
      <c r="H297" s="29"/>
      <c r="I297" s="75"/>
      <c r="J297" s="75"/>
      <c r="K297" s="75"/>
      <c r="L297" s="75"/>
      <c r="M297" s="75"/>
      <c r="N297" s="75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  <c r="AD297" s="75"/>
      <c r="AE297" s="75"/>
      <c r="AF297" s="75"/>
      <c r="AG297" s="75"/>
      <c r="AH297" s="75"/>
      <c r="AI297" s="75"/>
    </row>
    <row r="298" spans="1:35" ht="12.75" customHeight="1">
      <c r="A298" s="86"/>
      <c r="B298" s="29"/>
      <c r="C298" s="28"/>
      <c r="D298" s="28"/>
      <c r="E298" s="28"/>
      <c r="F298" s="87"/>
      <c r="G298" s="29"/>
      <c r="H298" s="29"/>
      <c r="I298" s="75"/>
      <c r="J298" s="75"/>
      <c r="K298" s="75"/>
      <c r="L298" s="75"/>
      <c r="M298" s="75"/>
      <c r="N298" s="75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  <c r="AD298" s="75"/>
      <c r="AE298" s="75"/>
      <c r="AF298" s="75"/>
      <c r="AG298" s="75"/>
      <c r="AH298" s="75"/>
      <c r="AI298" s="75"/>
    </row>
    <row r="299" spans="1:35" ht="12.75" customHeight="1">
      <c r="A299" s="86"/>
      <c r="B299" s="29"/>
      <c r="C299" s="28"/>
      <c r="D299" s="28"/>
      <c r="E299" s="28"/>
      <c r="F299" s="87"/>
      <c r="G299" s="29"/>
      <c r="H299" s="29"/>
      <c r="I299" s="75"/>
      <c r="J299" s="75"/>
      <c r="K299" s="75"/>
      <c r="L299" s="75"/>
      <c r="M299" s="75"/>
      <c r="N299" s="75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  <c r="AD299" s="75"/>
      <c r="AE299" s="75"/>
      <c r="AF299" s="75"/>
      <c r="AG299" s="75"/>
      <c r="AH299" s="75"/>
      <c r="AI299" s="75"/>
    </row>
    <row r="300" spans="1:35" ht="12.75" customHeight="1">
      <c r="A300" s="86"/>
      <c r="B300" s="29"/>
      <c r="C300" s="28"/>
      <c r="D300" s="28"/>
      <c r="E300" s="28"/>
      <c r="F300" s="87"/>
      <c r="G300" s="29"/>
      <c r="H300" s="29"/>
      <c r="I300" s="75"/>
      <c r="J300" s="75"/>
      <c r="K300" s="75"/>
      <c r="L300" s="75"/>
      <c r="M300" s="75"/>
      <c r="N300" s="75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  <c r="AD300" s="75"/>
      <c r="AE300" s="75"/>
      <c r="AF300" s="75"/>
      <c r="AG300" s="75"/>
      <c r="AH300" s="75"/>
      <c r="AI300" s="75"/>
    </row>
    <row r="301" spans="1:35" ht="12.75" customHeight="1">
      <c r="A301" s="86"/>
      <c r="B301" s="29"/>
      <c r="C301" s="28"/>
      <c r="D301" s="28"/>
      <c r="E301" s="28"/>
      <c r="F301" s="87"/>
      <c r="G301" s="29"/>
      <c r="H301" s="29"/>
      <c r="I301" s="75"/>
      <c r="J301" s="75"/>
      <c r="K301" s="75"/>
      <c r="L301" s="75"/>
      <c r="M301" s="75"/>
      <c r="N301" s="75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  <c r="AD301" s="75"/>
      <c r="AE301" s="75"/>
      <c r="AF301" s="75"/>
      <c r="AG301" s="75"/>
      <c r="AH301" s="75"/>
      <c r="AI301" s="75"/>
    </row>
    <row r="302" spans="1:35" ht="12.75" customHeight="1">
      <c r="A302" s="86"/>
      <c r="B302" s="29"/>
      <c r="C302" s="28"/>
      <c r="D302" s="28"/>
      <c r="E302" s="28"/>
      <c r="F302" s="87"/>
      <c r="G302" s="29"/>
      <c r="H302" s="29"/>
      <c r="I302" s="75"/>
      <c r="J302" s="75"/>
      <c r="K302" s="75"/>
      <c r="L302" s="75"/>
      <c r="M302" s="75"/>
      <c r="N302" s="75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  <c r="AD302" s="75"/>
      <c r="AE302" s="75"/>
      <c r="AF302" s="75"/>
      <c r="AG302" s="75"/>
      <c r="AH302" s="75"/>
      <c r="AI302" s="75"/>
    </row>
    <row r="303" spans="1:35" ht="12.75" customHeight="1">
      <c r="A303" s="86"/>
      <c r="B303" s="29"/>
      <c r="C303" s="28"/>
      <c r="D303" s="28"/>
      <c r="E303" s="28"/>
      <c r="F303" s="87"/>
      <c r="G303" s="29"/>
      <c r="H303" s="29"/>
      <c r="I303" s="75"/>
      <c r="J303" s="75"/>
      <c r="K303" s="75"/>
      <c r="L303" s="75"/>
      <c r="M303" s="75"/>
      <c r="N303" s="75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  <c r="AD303" s="75"/>
      <c r="AE303" s="75"/>
      <c r="AF303" s="75"/>
      <c r="AG303" s="75"/>
      <c r="AH303" s="75"/>
      <c r="AI303" s="75"/>
    </row>
    <row r="304" spans="1:35" ht="12.75" customHeight="1">
      <c r="A304" s="86"/>
      <c r="B304" s="29"/>
      <c r="C304" s="28"/>
      <c r="D304" s="28"/>
      <c r="E304" s="28"/>
      <c r="F304" s="87"/>
      <c r="G304" s="29"/>
      <c r="H304" s="29"/>
      <c r="I304" s="75"/>
      <c r="J304" s="75"/>
      <c r="K304" s="75"/>
      <c r="L304" s="75"/>
      <c r="M304" s="75"/>
      <c r="N304" s="75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  <c r="AD304" s="75"/>
      <c r="AE304" s="75"/>
      <c r="AF304" s="75"/>
      <c r="AG304" s="75"/>
      <c r="AH304" s="75"/>
      <c r="AI304" s="75"/>
    </row>
    <row r="305" spans="1:35" ht="12.75" customHeight="1">
      <c r="A305" s="86"/>
      <c r="B305" s="29"/>
      <c r="C305" s="28"/>
      <c r="D305" s="28"/>
      <c r="E305" s="28"/>
      <c r="F305" s="87"/>
      <c r="G305" s="29"/>
      <c r="H305" s="88"/>
      <c r="I305" s="75"/>
      <c r="J305" s="75"/>
      <c r="K305" s="75"/>
      <c r="L305" s="75"/>
      <c r="M305" s="75"/>
      <c r="N305" s="75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  <c r="AD305" s="75"/>
      <c r="AE305" s="75"/>
      <c r="AF305" s="75"/>
      <c r="AG305" s="75"/>
      <c r="AH305" s="75"/>
      <c r="AI305" s="75"/>
    </row>
    <row r="306" spans="1:35" ht="12.75" customHeight="1">
      <c r="A306" s="86"/>
      <c r="B306" s="29"/>
      <c r="C306" s="28"/>
      <c r="D306" s="28"/>
      <c r="E306" s="28"/>
      <c r="F306" s="87"/>
      <c r="G306" s="29"/>
      <c r="H306" s="88"/>
      <c r="I306" s="75"/>
      <c r="J306" s="75"/>
      <c r="K306" s="75"/>
      <c r="L306" s="75"/>
      <c r="M306" s="75"/>
      <c r="N306" s="75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  <c r="AD306" s="75"/>
      <c r="AE306" s="75"/>
      <c r="AF306" s="75"/>
      <c r="AG306" s="75"/>
      <c r="AH306" s="75"/>
      <c r="AI306" s="75"/>
    </row>
    <row r="307" spans="1:35" ht="12.75" customHeight="1">
      <c r="A307" s="86"/>
      <c r="B307" s="29"/>
      <c r="C307" s="28"/>
      <c r="D307" s="28"/>
      <c r="E307" s="28"/>
      <c r="F307" s="87"/>
      <c r="G307" s="29"/>
      <c r="H307" s="88"/>
      <c r="I307" s="75"/>
      <c r="J307" s="75"/>
      <c r="K307" s="75"/>
      <c r="L307" s="75"/>
      <c r="M307" s="75"/>
      <c r="N307" s="75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  <c r="AD307" s="75"/>
      <c r="AE307" s="75"/>
      <c r="AF307" s="75"/>
      <c r="AG307" s="75"/>
      <c r="AH307" s="75"/>
      <c r="AI307" s="75"/>
    </row>
    <row r="308" spans="1:35" ht="12.75" customHeight="1">
      <c r="A308" s="86"/>
      <c r="B308" s="29"/>
      <c r="C308" s="28"/>
      <c r="D308" s="28"/>
      <c r="E308" s="28"/>
      <c r="F308" s="87"/>
      <c r="G308" s="29"/>
      <c r="H308" s="88"/>
      <c r="I308" s="75"/>
      <c r="J308" s="75"/>
      <c r="K308" s="75"/>
      <c r="L308" s="75"/>
      <c r="M308" s="75"/>
      <c r="N308" s="75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  <c r="AD308" s="75"/>
      <c r="AE308" s="75"/>
      <c r="AF308" s="75"/>
      <c r="AG308" s="75"/>
      <c r="AH308" s="75"/>
      <c r="AI308" s="75"/>
    </row>
    <row r="309" spans="1:35" ht="12.75" customHeight="1">
      <c r="A309" s="86"/>
      <c r="B309" s="29"/>
      <c r="C309" s="28"/>
      <c r="D309" s="28"/>
      <c r="E309" s="28"/>
      <c r="F309" s="87"/>
      <c r="G309" s="29"/>
      <c r="H309" s="88"/>
      <c r="I309" s="75"/>
      <c r="J309" s="75"/>
      <c r="K309" s="75"/>
      <c r="L309" s="75"/>
      <c r="M309" s="75"/>
      <c r="N309" s="75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  <c r="AD309" s="75"/>
      <c r="AE309" s="75"/>
      <c r="AF309" s="75"/>
      <c r="AG309" s="75"/>
      <c r="AH309" s="75"/>
      <c r="AI309" s="75"/>
    </row>
    <row r="310" spans="1:35" ht="12.75" customHeight="1">
      <c r="A310" s="86"/>
      <c r="B310" s="29"/>
      <c r="C310" s="28"/>
      <c r="D310" s="28"/>
      <c r="E310" s="28"/>
      <c r="F310" s="87"/>
      <c r="G310" s="29"/>
      <c r="H310" s="88"/>
      <c r="I310" s="75"/>
      <c r="J310" s="75"/>
      <c r="K310" s="75"/>
      <c r="L310" s="75"/>
      <c r="M310" s="75"/>
      <c r="N310" s="75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  <c r="AD310" s="75"/>
      <c r="AE310" s="75"/>
      <c r="AF310" s="75"/>
      <c r="AG310" s="75"/>
      <c r="AH310" s="75"/>
      <c r="AI310" s="75"/>
    </row>
    <row r="311" spans="1:35" ht="12.75" customHeight="1">
      <c r="A311" s="86"/>
      <c r="B311" s="29"/>
      <c r="C311" s="28"/>
      <c r="D311" s="28"/>
      <c r="E311" s="28"/>
      <c r="F311" s="87"/>
      <c r="G311" s="29"/>
      <c r="H311" s="88"/>
      <c r="I311" s="75"/>
      <c r="J311" s="75"/>
      <c r="K311" s="75"/>
      <c r="L311" s="75"/>
      <c r="M311" s="75"/>
      <c r="N311" s="75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  <c r="AD311" s="75"/>
      <c r="AE311" s="75"/>
      <c r="AF311" s="75"/>
      <c r="AG311" s="75"/>
      <c r="AH311" s="75"/>
      <c r="AI311" s="75"/>
    </row>
    <row r="312" spans="1:35" ht="12.75" customHeight="1">
      <c r="A312" s="86"/>
      <c r="B312" s="29"/>
      <c r="C312" s="28"/>
      <c r="D312" s="28"/>
      <c r="E312" s="28"/>
      <c r="F312" s="87"/>
      <c r="G312" s="29"/>
      <c r="H312" s="88"/>
      <c r="I312" s="75"/>
      <c r="J312" s="75"/>
      <c r="K312" s="75"/>
      <c r="L312" s="75"/>
      <c r="M312" s="75"/>
      <c r="N312" s="75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  <c r="AD312" s="75"/>
      <c r="AE312" s="75"/>
      <c r="AF312" s="75"/>
      <c r="AG312" s="75"/>
      <c r="AH312" s="75"/>
      <c r="AI312" s="75"/>
    </row>
    <row r="313" spans="1:35" ht="12.75" customHeight="1">
      <c r="A313" s="86"/>
      <c r="B313" s="29"/>
      <c r="C313" s="28"/>
      <c r="D313" s="28"/>
      <c r="E313" s="28"/>
      <c r="F313" s="87"/>
      <c r="G313" s="29"/>
      <c r="H313" s="88"/>
      <c r="I313" s="75"/>
      <c r="J313" s="75"/>
      <c r="K313" s="75"/>
      <c r="L313" s="75"/>
      <c r="M313" s="75"/>
      <c r="N313" s="75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  <c r="AD313" s="75"/>
      <c r="AE313" s="75"/>
      <c r="AF313" s="75"/>
      <c r="AG313" s="75"/>
      <c r="AH313" s="75"/>
      <c r="AI313" s="75"/>
    </row>
    <row r="314" spans="1:35" ht="12.75" customHeight="1">
      <c r="A314" s="86"/>
      <c r="B314" s="29"/>
      <c r="C314" s="28"/>
      <c r="D314" s="28"/>
      <c r="E314" s="28"/>
      <c r="F314" s="87"/>
      <c r="G314" s="29"/>
      <c r="H314" s="88"/>
      <c r="I314" s="75"/>
      <c r="J314" s="75"/>
      <c r="K314" s="75"/>
      <c r="L314" s="75"/>
      <c r="M314" s="75"/>
      <c r="N314" s="75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  <c r="AD314" s="75"/>
      <c r="AE314" s="75"/>
      <c r="AF314" s="75"/>
      <c r="AG314" s="75"/>
      <c r="AH314" s="75"/>
      <c r="AI314" s="75"/>
    </row>
    <row r="315" spans="1:35" ht="12.75" customHeight="1">
      <c r="A315" s="86"/>
      <c r="B315" s="29"/>
      <c r="C315" s="28"/>
      <c r="D315" s="28"/>
      <c r="E315" s="28"/>
      <c r="F315" s="87"/>
      <c r="G315" s="29"/>
      <c r="H315" s="88"/>
      <c r="I315" s="75"/>
      <c r="J315" s="75"/>
      <c r="K315" s="75"/>
      <c r="L315" s="75"/>
      <c r="M315" s="75"/>
      <c r="N315" s="75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  <c r="AD315" s="75"/>
      <c r="AE315" s="75"/>
      <c r="AF315" s="75"/>
      <c r="AG315" s="75"/>
      <c r="AH315" s="75"/>
      <c r="AI315" s="75"/>
    </row>
    <row r="316" spans="1:35" ht="12.75" customHeight="1">
      <c r="A316" s="86"/>
      <c r="B316" s="29"/>
      <c r="C316" s="28"/>
      <c r="D316" s="28"/>
      <c r="E316" s="28"/>
      <c r="F316" s="87"/>
      <c r="G316" s="29"/>
      <c r="H316" s="88"/>
      <c r="I316" s="75"/>
      <c r="J316" s="75"/>
      <c r="K316" s="75"/>
      <c r="L316" s="75"/>
      <c r="M316" s="75"/>
      <c r="N316" s="75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  <c r="AD316" s="75"/>
      <c r="AE316" s="75"/>
      <c r="AF316" s="75"/>
      <c r="AG316" s="75"/>
      <c r="AH316" s="75"/>
      <c r="AI316" s="75"/>
    </row>
    <row r="317" spans="1:35" ht="12.75" customHeight="1">
      <c r="A317" s="86"/>
      <c r="B317" s="29"/>
      <c r="C317" s="28"/>
      <c r="D317" s="28"/>
      <c r="E317" s="28"/>
      <c r="F317" s="87"/>
      <c r="G317" s="29"/>
      <c r="H317" s="88"/>
      <c r="I317" s="75"/>
      <c r="J317" s="75"/>
      <c r="K317" s="75"/>
      <c r="L317" s="75"/>
      <c r="M317" s="75"/>
      <c r="N317" s="75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  <c r="AD317" s="75"/>
      <c r="AE317" s="75"/>
      <c r="AF317" s="75"/>
      <c r="AG317" s="75"/>
      <c r="AH317" s="75"/>
      <c r="AI317" s="75"/>
    </row>
    <row r="318" spans="1:35" ht="12.75" customHeight="1">
      <c r="A318" s="86"/>
      <c r="B318" s="29"/>
      <c r="C318" s="28"/>
      <c r="D318" s="28"/>
      <c r="E318" s="28"/>
      <c r="F318" s="87"/>
      <c r="G318" s="29"/>
      <c r="H318" s="88"/>
      <c r="I318" s="75"/>
      <c r="J318" s="75"/>
      <c r="K318" s="75"/>
      <c r="L318" s="75"/>
      <c r="M318" s="75"/>
      <c r="N318" s="75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  <c r="AD318" s="75"/>
      <c r="AE318" s="75"/>
      <c r="AF318" s="75"/>
      <c r="AG318" s="75"/>
      <c r="AH318" s="75"/>
      <c r="AI318" s="75"/>
    </row>
    <row r="319" spans="1:35" ht="12.75" customHeight="1">
      <c r="A319" s="86"/>
      <c r="B319" s="29"/>
      <c r="C319" s="28"/>
      <c r="D319" s="28"/>
      <c r="E319" s="28"/>
      <c r="F319" s="87"/>
      <c r="G319" s="29"/>
      <c r="H319" s="88"/>
      <c r="I319" s="75"/>
      <c r="J319" s="75"/>
      <c r="K319" s="75"/>
      <c r="L319" s="75"/>
      <c r="M319" s="75"/>
      <c r="N319" s="75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  <c r="AD319" s="75"/>
      <c r="AE319" s="75"/>
      <c r="AF319" s="75"/>
      <c r="AG319" s="75"/>
      <c r="AH319" s="75"/>
      <c r="AI319" s="75"/>
    </row>
    <row r="320" spans="1:35" ht="12.75" customHeight="1">
      <c r="A320" s="86"/>
      <c r="B320" s="29"/>
      <c r="C320" s="28"/>
      <c r="D320" s="28"/>
      <c r="E320" s="28"/>
      <c r="F320" s="87"/>
      <c r="G320" s="29"/>
      <c r="H320" s="88"/>
      <c r="I320" s="75"/>
      <c r="J320" s="75"/>
      <c r="K320" s="75"/>
      <c r="L320" s="75"/>
      <c r="M320" s="75"/>
      <c r="N320" s="75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  <c r="AD320" s="75"/>
      <c r="AE320" s="75"/>
      <c r="AF320" s="75"/>
      <c r="AG320" s="75"/>
      <c r="AH320" s="75"/>
      <c r="AI320" s="75"/>
    </row>
    <row r="321" spans="1:35" ht="12.75" customHeight="1">
      <c r="A321" s="86"/>
      <c r="B321" s="29"/>
      <c r="C321" s="28"/>
      <c r="D321" s="28"/>
      <c r="E321" s="28"/>
      <c r="F321" s="87"/>
      <c r="G321" s="29"/>
      <c r="H321" s="88"/>
      <c r="I321" s="75"/>
      <c r="J321" s="75"/>
      <c r="K321" s="75"/>
      <c r="L321" s="75"/>
      <c r="M321" s="75"/>
      <c r="N321" s="75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  <c r="AD321" s="75"/>
      <c r="AE321" s="75"/>
      <c r="AF321" s="75"/>
      <c r="AG321" s="75"/>
      <c r="AH321" s="75"/>
      <c r="AI321" s="75"/>
    </row>
    <row r="322" spans="1:35" ht="12.75" customHeight="1">
      <c r="A322" s="86"/>
      <c r="B322" s="29"/>
      <c r="C322" s="28"/>
      <c r="D322" s="28"/>
      <c r="E322" s="28"/>
      <c r="F322" s="87"/>
      <c r="G322" s="29"/>
      <c r="H322" s="88"/>
      <c r="I322" s="75"/>
      <c r="J322" s="75"/>
      <c r="K322" s="75"/>
      <c r="L322" s="75"/>
      <c r="M322" s="75"/>
      <c r="N322" s="75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  <c r="AD322" s="75"/>
      <c r="AE322" s="75"/>
      <c r="AF322" s="75"/>
      <c r="AG322" s="75"/>
      <c r="AH322" s="75"/>
      <c r="AI322" s="75"/>
    </row>
    <row r="323" spans="1:35" ht="12.75" customHeight="1">
      <c r="A323" s="86"/>
      <c r="B323" s="29"/>
      <c r="C323" s="28"/>
      <c r="D323" s="28"/>
      <c r="E323" s="28"/>
      <c r="F323" s="87"/>
      <c r="G323" s="29"/>
      <c r="H323" s="88"/>
      <c r="I323" s="75"/>
      <c r="J323" s="75"/>
      <c r="K323" s="75"/>
      <c r="L323" s="75"/>
      <c r="M323" s="75"/>
      <c r="N323" s="75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  <c r="AD323" s="75"/>
      <c r="AE323" s="75"/>
      <c r="AF323" s="75"/>
      <c r="AG323" s="75"/>
      <c r="AH323" s="75"/>
      <c r="AI323" s="75"/>
    </row>
    <row r="324" spans="1:35" ht="12.75" customHeight="1">
      <c r="A324" s="86"/>
      <c r="B324" s="29"/>
      <c r="C324" s="28"/>
      <c r="D324" s="28"/>
      <c r="E324" s="28"/>
      <c r="F324" s="87"/>
      <c r="G324" s="29"/>
      <c r="H324" s="88"/>
      <c r="I324" s="75"/>
      <c r="J324" s="75"/>
      <c r="K324" s="75"/>
      <c r="L324" s="75"/>
      <c r="M324" s="75"/>
      <c r="N324" s="75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  <c r="AD324" s="75"/>
      <c r="AE324" s="75"/>
      <c r="AF324" s="75"/>
      <c r="AG324" s="75"/>
      <c r="AH324" s="75"/>
      <c r="AI324" s="75"/>
    </row>
    <row r="325" spans="1:35" ht="12.75" customHeight="1">
      <c r="A325" s="86"/>
      <c r="B325" s="29"/>
      <c r="C325" s="28"/>
      <c r="D325" s="28"/>
      <c r="E325" s="28"/>
      <c r="F325" s="87"/>
      <c r="G325" s="29"/>
      <c r="H325" s="88"/>
      <c r="I325" s="75"/>
      <c r="J325" s="75"/>
      <c r="K325" s="75"/>
      <c r="L325" s="75"/>
      <c r="M325" s="75"/>
      <c r="N325" s="75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  <c r="AD325" s="75"/>
      <c r="AE325" s="75"/>
      <c r="AF325" s="75"/>
      <c r="AG325" s="75"/>
      <c r="AH325" s="75"/>
      <c r="AI325" s="75"/>
    </row>
    <row r="326" spans="1:35" ht="12.75" customHeight="1">
      <c r="A326" s="86"/>
      <c r="B326" s="29"/>
      <c r="C326" s="28"/>
      <c r="D326" s="28"/>
      <c r="E326" s="28"/>
      <c r="F326" s="87"/>
      <c r="G326" s="29"/>
      <c r="H326" s="88"/>
      <c r="I326" s="75"/>
      <c r="J326" s="75"/>
      <c r="K326" s="75"/>
      <c r="L326" s="75"/>
      <c r="M326" s="75"/>
      <c r="N326" s="75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  <c r="AD326" s="75"/>
      <c r="AE326" s="75"/>
      <c r="AF326" s="75"/>
      <c r="AG326" s="75"/>
      <c r="AH326" s="75"/>
      <c r="AI326" s="75"/>
    </row>
    <row r="327" spans="1:35" ht="12.75" customHeight="1">
      <c r="A327" s="86"/>
      <c r="B327" s="29"/>
      <c r="C327" s="28"/>
      <c r="D327" s="28"/>
      <c r="E327" s="28"/>
      <c r="F327" s="87"/>
      <c r="G327" s="29"/>
      <c r="H327" s="88"/>
      <c r="I327" s="75"/>
      <c r="J327" s="75"/>
      <c r="K327" s="75"/>
      <c r="L327" s="75"/>
      <c r="M327" s="75"/>
      <c r="N327" s="75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  <c r="AD327" s="75"/>
      <c r="AE327" s="75"/>
      <c r="AF327" s="75"/>
      <c r="AG327" s="75"/>
      <c r="AH327" s="75"/>
      <c r="AI327" s="75"/>
    </row>
    <row r="328" spans="1:35" ht="12.75" customHeight="1">
      <c r="A328" s="86"/>
      <c r="B328" s="29"/>
      <c r="C328" s="28"/>
      <c r="D328" s="28"/>
      <c r="E328" s="28"/>
      <c r="F328" s="87"/>
      <c r="G328" s="29"/>
      <c r="H328" s="88"/>
      <c r="I328" s="75"/>
      <c r="J328" s="75"/>
      <c r="K328" s="75"/>
      <c r="L328" s="75"/>
      <c r="M328" s="75"/>
      <c r="N328" s="75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  <c r="AD328" s="75"/>
      <c r="AE328" s="75"/>
      <c r="AF328" s="75"/>
      <c r="AG328" s="75"/>
      <c r="AH328" s="75"/>
      <c r="AI328" s="75"/>
    </row>
    <row r="329" spans="1:35" ht="12.75" customHeight="1">
      <c r="A329" s="86"/>
      <c r="B329" s="29"/>
      <c r="C329" s="28"/>
      <c r="D329" s="28"/>
      <c r="E329" s="28"/>
      <c r="F329" s="87"/>
      <c r="G329" s="29"/>
      <c r="H329" s="88"/>
      <c r="I329" s="75"/>
      <c r="J329" s="75"/>
      <c r="K329" s="75"/>
      <c r="L329" s="75"/>
      <c r="M329" s="75"/>
      <c r="N329" s="75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  <c r="AD329" s="75"/>
      <c r="AE329" s="75"/>
      <c r="AF329" s="75"/>
      <c r="AG329" s="75"/>
      <c r="AH329" s="75"/>
      <c r="AI329" s="75"/>
    </row>
    <row r="330" spans="1:35" ht="12.75" customHeight="1">
      <c r="A330" s="86"/>
      <c r="B330" s="29"/>
      <c r="C330" s="28"/>
      <c r="D330" s="28"/>
      <c r="E330" s="28"/>
      <c r="F330" s="87"/>
      <c r="G330" s="29"/>
      <c r="H330" s="88"/>
      <c r="I330" s="75"/>
      <c r="J330" s="75"/>
      <c r="K330" s="75"/>
      <c r="L330" s="75"/>
      <c r="M330" s="75"/>
      <c r="N330" s="75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  <c r="AD330" s="75"/>
      <c r="AE330" s="75"/>
      <c r="AF330" s="75"/>
      <c r="AG330" s="75"/>
      <c r="AH330" s="75"/>
      <c r="AI330" s="75"/>
    </row>
    <row r="331" spans="1:35" ht="12.75" customHeight="1">
      <c r="A331" s="86"/>
      <c r="B331" s="29"/>
      <c r="C331" s="28"/>
      <c r="D331" s="28"/>
      <c r="E331" s="28"/>
      <c r="F331" s="87"/>
      <c r="G331" s="29"/>
      <c r="H331" s="88"/>
      <c r="I331" s="75"/>
      <c r="J331" s="75"/>
      <c r="K331" s="75"/>
      <c r="L331" s="75"/>
      <c r="M331" s="75"/>
      <c r="N331" s="75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  <c r="AD331" s="75"/>
      <c r="AE331" s="75"/>
      <c r="AF331" s="75"/>
      <c r="AG331" s="75"/>
      <c r="AH331" s="75"/>
      <c r="AI331" s="75"/>
    </row>
    <row r="332" spans="1:35" ht="12.75" customHeight="1">
      <c r="A332" s="86"/>
      <c r="B332" s="29"/>
      <c r="C332" s="28"/>
      <c r="D332" s="28"/>
      <c r="E332" s="28"/>
      <c r="F332" s="87"/>
      <c r="G332" s="29"/>
      <c r="H332" s="88"/>
      <c r="I332" s="75"/>
      <c r="J332" s="75"/>
      <c r="K332" s="75"/>
      <c r="L332" s="75"/>
      <c r="M332" s="75"/>
      <c r="N332" s="75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  <c r="AD332" s="75"/>
      <c r="AE332" s="75"/>
      <c r="AF332" s="75"/>
      <c r="AG332" s="75"/>
      <c r="AH332" s="75"/>
      <c r="AI332" s="75"/>
    </row>
    <row r="333" spans="1:35" ht="12.75" customHeight="1">
      <c r="A333" s="86"/>
      <c r="B333" s="29"/>
      <c r="C333" s="28"/>
      <c r="D333" s="28"/>
      <c r="E333" s="28"/>
      <c r="F333" s="87"/>
      <c r="G333" s="29"/>
      <c r="H333" s="88"/>
      <c r="I333" s="75"/>
      <c r="J333" s="75"/>
      <c r="K333" s="75"/>
      <c r="L333" s="75"/>
      <c r="M333" s="75"/>
      <c r="N333" s="75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  <c r="AD333" s="75"/>
      <c r="AE333" s="75"/>
      <c r="AF333" s="75"/>
      <c r="AG333" s="75"/>
      <c r="AH333" s="75"/>
      <c r="AI333" s="75"/>
    </row>
    <row r="334" spans="1:35" ht="12.75" customHeight="1">
      <c r="A334" s="86"/>
      <c r="B334" s="29"/>
      <c r="C334" s="28"/>
      <c r="D334" s="28"/>
      <c r="E334" s="28"/>
      <c r="F334" s="87"/>
      <c r="G334" s="29"/>
      <c r="H334" s="88"/>
      <c r="I334" s="75"/>
      <c r="J334" s="75"/>
      <c r="K334" s="75"/>
      <c r="L334" s="75"/>
      <c r="M334" s="75"/>
      <c r="N334" s="75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  <c r="AD334" s="75"/>
      <c r="AE334" s="75"/>
      <c r="AF334" s="75"/>
      <c r="AG334" s="75"/>
      <c r="AH334" s="75"/>
      <c r="AI334" s="75"/>
    </row>
    <row r="335" spans="1:35" ht="12.75" customHeight="1">
      <c r="A335" s="86"/>
      <c r="B335" s="29"/>
      <c r="C335" s="28"/>
      <c r="D335" s="28"/>
      <c r="E335" s="28"/>
      <c r="F335" s="87"/>
      <c r="G335" s="29"/>
      <c r="H335" s="88"/>
      <c r="I335" s="75"/>
      <c r="J335" s="75"/>
      <c r="K335" s="75"/>
      <c r="L335" s="75"/>
      <c r="M335" s="75"/>
      <c r="N335" s="75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  <c r="AD335" s="75"/>
      <c r="AE335" s="75"/>
      <c r="AF335" s="75"/>
      <c r="AG335" s="75"/>
      <c r="AH335" s="75"/>
      <c r="AI335" s="75"/>
    </row>
    <row r="336" spans="1:35" ht="12.75" customHeight="1">
      <c r="A336" s="86"/>
      <c r="B336" s="29"/>
      <c r="C336" s="28"/>
      <c r="D336" s="28"/>
      <c r="E336" s="28"/>
      <c r="F336" s="87"/>
      <c r="G336" s="29"/>
      <c r="H336" s="88"/>
      <c r="I336" s="75"/>
      <c r="J336" s="75"/>
      <c r="K336" s="75"/>
      <c r="L336" s="75"/>
      <c r="M336" s="75"/>
      <c r="N336" s="75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  <c r="AD336" s="75"/>
      <c r="AE336" s="75"/>
      <c r="AF336" s="75"/>
      <c r="AG336" s="75"/>
      <c r="AH336" s="75"/>
      <c r="AI336" s="75"/>
    </row>
    <row r="337" spans="1:35" ht="12.75" customHeight="1">
      <c r="A337" s="86"/>
      <c r="B337" s="29"/>
      <c r="C337" s="28"/>
      <c r="D337" s="28"/>
      <c r="E337" s="28"/>
      <c r="F337" s="87"/>
      <c r="G337" s="29"/>
      <c r="H337" s="88"/>
      <c r="I337" s="75"/>
      <c r="J337" s="75"/>
      <c r="K337" s="75"/>
      <c r="L337" s="75"/>
      <c r="M337" s="75"/>
      <c r="N337" s="75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  <c r="AD337" s="75"/>
      <c r="AE337" s="75"/>
      <c r="AF337" s="75"/>
      <c r="AG337" s="75"/>
      <c r="AH337" s="75"/>
      <c r="AI337" s="75"/>
    </row>
    <row r="338" spans="1:35" ht="12.75" customHeight="1">
      <c r="A338" s="86"/>
      <c r="B338" s="29"/>
      <c r="C338" s="28"/>
      <c r="D338" s="28"/>
      <c r="E338" s="28"/>
      <c r="F338" s="87"/>
      <c r="G338" s="29"/>
      <c r="H338" s="88"/>
      <c r="I338" s="75"/>
      <c r="J338" s="75"/>
      <c r="K338" s="75"/>
      <c r="L338" s="75"/>
      <c r="M338" s="75"/>
      <c r="N338" s="75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  <c r="AD338" s="75"/>
      <c r="AE338" s="75"/>
      <c r="AF338" s="75"/>
      <c r="AG338" s="75"/>
      <c r="AH338" s="75"/>
      <c r="AI338" s="75"/>
    </row>
    <row r="339" spans="1:35" ht="12.75" customHeight="1">
      <c r="A339" s="86"/>
      <c r="B339" s="29"/>
      <c r="C339" s="28"/>
      <c r="D339" s="28"/>
      <c r="E339" s="28"/>
      <c r="F339" s="87"/>
      <c r="G339" s="29"/>
      <c r="H339" s="88"/>
      <c r="I339" s="75"/>
      <c r="J339" s="75"/>
      <c r="K339" s="75"/>
      <c r="L339" s="75"/>
      <c r="M339" s="75"/>
      <c r="N339" s="75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  <c r="AD339" s="75"/>
      <c r="AE339" s="75"/>
      <c r="AF339" s="75"/>
      <c r="AG339" s="75"/>
      <c r="AH339" s="75"/>
      <c r="AI339" s="75"/>
    </row>
    <row r="340" spans="1:35" ht="12.75" customHeight="1">
      <c r="A340" s="86"/>
      <c r="B340" s="29"/>
      <c r="C340" s="28"/>
      <c r="D340" s="28"/>
      <c r="E340" s="28"/>
      <c r="F340" s="87"/>
      <c r="G340" s="29"/>
      <c r="H340" s="88"/>
      <c r="I340" s="75"/>
      <c r="J340" s="75"/>
      <c r="K340" s="75"/>
      <c r="L340" s="75"/>
      <c r="M340" s="75"/>
      <c r="N340" s="75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  <c r="AD340" s="75"/>
      <c r="AE340" s="75"/>
      <c r="AF340" s="75"/>
      <c r="AG340" s="75"/>
      <c r="AH340" s="75"/>
      <c r="AI340" s="75"/>
    </row>
    <row r="341" spans="1:35" ht="12.75" customHeight="1">
      <c r="A341" s="86"/>
      <c r="B341" s="29"/>
      <c r="C341" s="28"/>
      <c r="D341" s="28"/>
      <c r="E341" s="28"/>
      <c r="F341" s="87"/>
      <c r="G341" s="29"/>
      <c r="H341" s="88"/>
      <c r="I341" s="75"/>
      <c r="J341" s="75"/>
      <c r="K341" s="75"/>
      <c r="L341" s="75"/>
      <c r="M341" s="75"/>
      <c r="N341" s="75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  <c r="AD341" s="75"/>
      <c r="AE341" s="75"/>
      <c r="AF341" s="75"/>
      <c r="AG341" s="75"/>
      <c r="AH341" s="75"/>
      <c r="AI341" s="75"/>
    </row>
    <row r="342" spans="1:35" ht="12.75" customHeight="1">
      <c r="A342" s="86"/>
      <c r="B342" s="29"/>
      <c r="C342" s="28"/>
      <c r="D342" s="28"/>
      <c r="E342" s="28"/>
      <c r="F342" s="87"/>
      <c r="G342" s="29"/>
      <c r="H342" s="88"/>
      <c r="I342" s="75"/>
      <c r="J342" s="75"/>
      <c r="K342" s="75"/>
      <c r="L342" s="75"/>
      <c r="M342" s="75"/>
      <c r="N342" s="75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  <c r="AD342" s="75"/>
      <c r="AE342" s="75"/>
      <c r="AF342" s="75"/>
      <c r="AG342" s="75"/>
      <c r="AH342" s="75"/>
      <c r="AI342" s="75"/>
    </row>
    <row r="343" spans="1:35" ht="12.75" customHeight="1">
      <c r="A343" s="86"/>
      <c r="B343" s="29"/>
      <c r="C343" s="28"/>
      <c r="D343" s="28"/>
      <c r="E343" s="28"/>
      <c r="F343" s="87"/>
      <c r="G343" s="29"/>
      <c r="H343" s="88"/>
      <c r="I343" s="75"/>
      <c r="J343" s="75"/>
      <c r="K343" s="75"/>
      <c r="L343" s="75"/>
      <c r="M343" s="75"/>
      <c r="N343" s="75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  <c r="AD343" s="75"/>
      <c r="AE343" s="75"/>
      <c r="AF343" s="75"/>
      <c r="AG343" s="75"/>
      <c r="AH343" s="75"/>
      <c r="AI343" s="75"/>
    </row>
    <row r="344" spans="1:35" ht="12.75" customHeight="1">
      <c r="A344" s="86"/>
      <c r="B344" s="29"/>
      <c r="C344" s="28"/>
      <c r="D344" s="28"/>
      <c r="E344" s="28"/>
      <c r="F344" s="87"/>
      <c r="G344" s="29"/>
      <c r="H344" s="88"/>
      <c r="I344" s="75"/>
      <c r="J344" s="75"/>
      <c r="K344" s="75"/>
      <c r="L344" s="75"/>
      <c r="M344" s="75"/>
      <c r="N344" s="75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  <c r="AD344" s="75"/>
      <c r="AE344" s="75"/>
      <c r="AF344" s="75"/>
      <c r="AG344" s="75"/>
      <c r="AH344" s="75"/>
      <c r="AI344" s="75"/>
    </row>
    <row r="345" spans="1:35" ht="12.75" customHeight="1">
      <c r="A345" s="86"/>
      <c r="B345" s="29"/>
      <c r="C345" s="28"/>
      <c r="D345" s="28"/>
      <c r="E345" s="28"/>
      <c r="F345" s="87"/>
      <c r="G345" s="29"/>
      <c r="H345" s="88"/>
      <c r="I345" s="75"/>
      <c r="J345" s="75"/>
      <c r="K345" s="75"/>
      <c r="L345" s="75"/>
      <c r="M345" s="75"/>
      <c r="N345" s="75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  <c r="AD345" s="75"/>
      <c r="AE345" s="75"/>
      <c r="AF345" s="75"/>
      <c r="AG345" s="75"/>
      <c r="AH345" s="75"/>
      <c r="AI345" s="75"/>
    </row>
    <row r="346" spans="1:35" ht="12.75" customHeight="1">
      <c r="A346" s="86"/>
      <c r="B346" s="29"/>
      <c r="C346" s="28"/>
      <c r="D346" s="28"/>
      <c r="E346" s="28"/>
      <c r="F346" s="87"/>
      <c r="G346" s="29"/>
      <c r="H346" s="88"/>
      <c r="I346" s="75"/>
      <c r="J346" s="75"/>
      <c r="K346" s="75"/>
      <c r="L346" s="75"/>
      <c r="M346" s="75"/>
      <c r="N346" s="75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  <c r="AD346" s="75"/>
      <c r="AE346" s="75"/>
      <c r="AF346" s="75"/>
      <c r="AG346" s="75"/>
      <c r="AH346" s="75"/>
      <c r="AI346" s="75"/>
    </row>
    <row r="347" spans="1:35" ht="12.75" customHeight="1">
      <c r="A347" s="86"/>
      <c r="B347" s="29"/>
      <c r="C347" s="28"/>
      <c r="D347" s="28"/>
      <c r="E347" s="28"/>
      <c r="F347" s="87"/>
      <c r="G347" s="29"/>
      <c r="H347" s="88"/>
      <c r="I347" s="75"/>
      <c r="J347" s="75"/>
      <c r="K347" s="75"/>
      <c r="L347" s="75"/>
      <c r="M347" s="75"/>
      <c r="N347" s="75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  <c r="AD347" s="75"/>
      <c r="AE347" s="75"/>
      <c r="AF347" s="75"/>
      <c r="AG347" s="75"/>
      <c r="AH347" s="75"/>
      <c r="AI347" s="75"/>
    </row>
    <row r="348" spans="1:35" ht="12.75" customHeight="1">
      <c r="A348" s="86"/>
      <c r="B348" s="29"/>
      <c r="C348" s="28"/>
      <c r="D348" s="28"/>
      <c r="E348" s="28"/>
      <c r="F348" s="87"/>
      <c r="G348" s="29"/>
      <c r="H348" s="88"/>
      <c r="I348" s="75"/>
      <c r="J348" s="75"/>
      <c r="K348" s="75"/>
      <c r="L348" s="75"/>
      <c r="M348" s="75"/>
      <c r="N348" s="75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  <c r="AD348" s="75"/>
      <c r="AE348" s="75"/>
      <c r="AF348" s="75"/>
      <c r="AG348" s="75"/>
      <c r="AH348" s="75"/>
      <c r="AI348" s="75"/>
    </row>
    <row r="349" spans="1:35" ht="12.75" customHeight="1">
      <c r="A349" s="86"/>
      <c r="B349" s="29"/>
      <c r="C349" s="28"/>
      <c r="D349" s="28"/>
      <c r="E349" s="28"/>
      <c r="F349" s="87"/>
      <c r="G349" s="29"/>
      <c r="H349" s="88"/>
      <c r="I349" s="75"/>
      <c r="J349" s="75"/>
      <c r="K349" s="75"/>
      <c r="L349" s="75"/>
      <c r="M349" s="75"/>
      <c r="N349" s="75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  <c r="AD349" s="75"/>
      <c r="AE349" s="75"/>
      <c r="AF349" s="75"/>
      <c r="AG349" s="75"/>
      <c r="AH349" s="75"/>
      <c r="AI349" s="75"/>
    </row>
    <row r="350" spans="1:35" ht="12.75" customHeight="1">
      <c r="A350" s="86"/>
      <c r="B350" s="29"/>
      <c r="C350" s="28"/>
      <c r="D350" s="28"/>
      <c r="E350" s="28"/>
      <c r="F350" s="87"/>
      <c r="G350" s="29"/>
      <c r="H350" s="88"/>
      <c r="I350" s="75"/>
      <c r="J350" s="75"/>
      <c r="K350" s="75"/>
      <c r="L350" s="75"/>
      <c r="M350" s="75"/>
      <c r="N350" s="75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  <c r="AD350" s="75"/>
      <c r="AE350" s="75"/>
      <c r="AF350" s="75"/>
      <c r="AG350" s="75"/>
      <c r="AH350" s="75"/>
      <c r="AI350" s="75"/>
    </row>
    <row r="351" spans="1:35" ht="12.75" customHeight="1">
      <c r="A351" s="86"/>
      <c r="B351" s="29"/>
      <c r="C351" s="28"/>
      <c r="D351" s="28"/>
      <c r="E351" s="28"/>
      <c r="F351" s="87"/>
      <c r="G351" s="29"/>
      <c r="H351" s="88"/>
      <c r="I351" s="75"/>
      <c r="J351" s="75"/>
      <c r="K351" s="75"/>
      <c r="L351" s="75"/>
      <c r="M351" s="75"/>
      <c r="N351" s="75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  <c r="AD351" s="75"/>
      <c r="AE351" s="75"/>
      <c r="AF351" s="75"/>
      <c r="AG351" s="75"/>
      <c r="AH351" s="75"/>
      <c r="AI351" s="75"/>
    </row>
    <row r="352" spans="1:35" ht="12.75" customHeight="1">
      <c r="A352" s="86"/>
      <c r="B352" s="29"/>
      <c r="C352" s="28"/>
      <c r="D352" s="28"/>
      <c r="E352" s="28"/>
      <c r="F352" s="87"/>
      <c r="G352" s="29"/>
      <c r="H352" s="88"/>
      <c r="I352" s="75"/>
      <c r="J352" s="75"/>
      <c r="K352" s="75"/>
      <c r="L352" s="75"/>
      <c r="M352" s="75"/>
      <c r="N352" s="75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  <c r="AD352" s="75"/>
      <c r="AE352" s="75"/>
      <c r="AF352" s="75"/>
      <c r="AG352" s="75"/>
      <c r="AH352" s="75"/>
      <c r="AI352" s="75"/>
    </row>
    <row r="353" spans="1:35" ht="12.75" customHeight="1">
      <c r="A353" s="86"/>
      <c r="B353" s="29"/>
      <c r="C353" s="28"/>
      <c r="D353" s="28"/>
      <c r="E353" s="28"/>
      <c r="F353" s="87"/>
      <c r="G353" s="29"/>
      <c r="H353" s="88"/>
      <c r="I353" s="75"/>
      <c r="J353" s="75"/>
      <c r="K353" s="75"/>
      <c r="L353" s="75"/>
      <c r="M353" s="75"/>
      <c r="N353" s="75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  <c r="AD353" s="75"/>
      <c r="AE353" s="75"/>
      <c r="AF353" s="75"/>
      <c r="AG353" s="75"/>
      <c r="AH353" s="75"/>
      <c r="AI353" s="75"/>
    </row>
    <row r="354" spans="1:35" ht="12.75" customHeight="1">
      <c r="A354" s="86"/>
      <c r="B354" s="29"/>
      <c r="C354" s="28"/>
      <c r="D354" s="28"/>
      <c r="E354" s="28"/>
      <c r="F354" s="87"/>
      <c r="G354" s="29"/>
      <c r="H354" s="88"/>
      <c r="I354" s="75"/>
      <c r="J354" s="75"/>
      <c r="K354" s="75"/>
      <c r="L354" s="75"/>
      <c r="M354" s="75"/>
      <c r="N354" s="75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  <c r="AD354" s="75"/>
      <c r="AE354" s="75"/>
      <c r="AF354" s="75"/>
      <c r="AG354" s="75"/>
      <c r="AH354" s="75"/>
      <c r="AI354" s="75"/>
    </row>
    <row r="355" spans="1:35" ht="12.75" customHeight="1">
      <c r="A355" s="86"/>
      <c r="B355" s="29"/>
      <c r="C355" s="28"/>
      <c r="D355" s="28"/>
      <c r="E355" s="28"/>
      <c r="F355" s="87"/>
      <c r="G355" s="29"/>
      <c r="H355" s="88"/>
      <c r="I355" s="75"/>
      <c r="J355" s="75"/>
      <c r="K355" s="75"/>
      <c r="L355" s="75"/>
      <c r="M355" s="75"/>
      <c r="N355" s="75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  <c r="AD355" s="75"/>
      <c r="AE355" s="75"/>
      <c r="AF355" s="75"/>
      <c r="AG355" s="75"/>
      <c r="AH355" s="75"/>
      <c r="AI355" s="75"/>
    </row>
    <row r="356" spans="1:35" ht="12.75" customHeight="1">
      <c r="A356" s="86"/>
      <c r="B356" s="29"/>
      <c r="C356" s="28"/>
      <c r="D356" s="28"/>
      <c r="E356" s="28"/>
      <c r="F356" s="87"/>
      <c r="G356" s="29"/>
      <c r="H356" s="88"/>
      <c r="I356" s="75"/>
      <c r="J356" s="75"/>
      <c r="K356" s="75"/>
      <c r="L356" s="75"/>
      <c r="M356" s="75"/>
      <c r="N356" s="75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  <c r="AD356" s="75"/>
      <c r="AE356" s="75"/>
      <c r="AF356" s="75"/>
      <c r="AG356" s="75"/>
      <c r="AH356" s="75"/>
      <c r="AI356" s="75"/>
    </row>
    <row r="357" spans="1:35" ht="12.75" customHeight="1">
      <c r="A357" s="86"/>
      <c r="B357" s="29"/>
      <c r="C357" s="28"/>
      <c r="D357" s="28"/>
      <c r="E357" s="28"/>
      <c r="F357" s="87"/>
      <c r="G357" s="29"/>
      <c r="H357" s="88"/>
      <c r="I357" s="75"/>
      <c r="J357" s="75"/>
      <c r="K357" s="75"/>
      <c r="L357" s="75"/>
      <c r="M357" s="75"/>
      <c r="N357" s="75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  <c r="AD357" s="75"/>
      <c r="AE357" s="75"/>
      <c r="AF357" s="75"/>
      <c r="AG357" s="75"/>
      <c r="AH357" s="75"/>
      <c r="AI357" s="75"/>
    </row>
    <row r="358" spans="1:35" ht="12.75" customHeight="1">
      <c r="A358" s="86"/>
      <c r="B358" s="29"/>
      <c r="C358" s="28"/>
      <c r="D358" s="28"/>
      <c r="E358" s="28"/>
      <c r="F358" s="87"/>
      <c r="G358" s="29"/>
      <c r="H358" s="88"/>
      <c r="I358" s="75"/>
      <c r="J358" s="75"/>
      <c r="K358" s="75"/>
      <c r="L358" s="75"/>
      <c r="M358" s="75"/>
      <c r="N358" s="75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  <c r="AD358" s="75"/>
      <c r="AE358" s="75"/>
      <c r="AF358" s="75"/>
      <c r="AG358" s="75"/>
      <c r="AH358" s="75"/>
      <c r="AI358" s="75"/>
    </row>
    <row r="359" spans="1:35" ht="12.75" customHeight="1">
      <c r="A359" s="86"/>
      <c r="B359" s="29"/>
      <c r="C359" s="28"/>
      <c r="D359" s="28"/>
      <c r="E359" s="28"/>
      <c r="F359" s="87"/>
      <c r="G359" s="29"/>
      <c r="H359" s="88"/>
      <c r="I359" s="75"/>
      <c r="J359" s="75"/>
      <c r="K359" s="75"/>
      <c r="L359" s="75"/>
      <c r="M359" s="75"/>
      <c r="N359" s="75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  <c r="AD359" s="75"/>
      <c r="AE359" s="75"/>
      <c r="AF359" s="75"/>
      <c r="AG359" s="75"/>
      <c r="AH359" s="75"/>
      <c r="AI359" s="75"/>
    </row>
    <row r="360" spans="1:35" ht="12.75" customHeight="1">
      <c r="A360" s="86"/>
      <c r="B360" s="29"/>
      <c r="C360" s="28"/>
      <c r="D360" s="28"/>
      <c r="E360" s="28"/>
      <c r="F360" s="87"/>
      <c r="G360" s="29"/>
      <c r="H360" s="88"/>
      <c r="I360" s="75"/>
      <c r="J360" s="75"/>
      <c r="K360" s="75"/>
      <c r="L360" s="75"/>
      <c r="M360" s="75"/>
      <c r="N360" s="75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  <c r="AD360" s="75"/>
      <c r="AE360" s="75"/>
      <c r="AF360" s="75"/>
      <c r="AG360" s="75"/>
      <c r="AH360" s="75"/>
      <c r="AI360" s="75"/>
    </row>
    <row r="361" spans="1:35" ht="12.75" customHeight="1">
      <c r="A361" s="86"/>
      <c r="B361" s="29"/>
      <c r="C361" s="28"/>
      <c r="D361" s="28"/>
      <c r="E361" s="28"/>
      <c r="F361" s="87"/>
      <c r="G361" s="29"/>
      <c r="H361" s="88"/>
      <c r="I361" s="75"/>
      <c r="J361" s="75"/>
      <c r="K361" s="75"/>
      <c r="L361" s="75"/>
      <c r="M361" s="75"/>
      <c r="N361" s="75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  <c r="AD361" s="75"/>
      <c r="AE361" s="75"/>
      <c r="AF361" s="75"/>
      <c r="AG361" s="75"/>
      <c r="AH361" s="75"/>
      <c r="AI361" s="75"/>
    </row>
    <row r="362" spans="1:35" ht="12.75" customHeight="1">
      <c r="A362" s="86"/>
      <c r="B362" s="29"/>
      <c r="C362" s="28"/>
      <c r="D362" s="28"/>
      <c r="E362" s="28"/>
      <c r="F362" s="87"/>
      <c r="G362" s="29"/>
      <c r="H362" s="88"/>
      <c r="I362" s="75"/>
      <c r="J362" s="75"/>
      <c r="K362" s="75"/>
      <c r="L362" s="75"/>
      <c r="M362" s="75"/>
      <c r="N362" s="75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  <c r="AD362" s="75"/>
      <c r="AE362" s="75"/>
      <c r="AF362" s="75"/>
      <c r="AG362" s="75"/>
      <c r="AH362" s="75"/>
      <c r="AI362" s="75"/>
    </row>
    <row r="363" spans="1:35" ht="12.75" customHeight="1">
      <c r="A363" s="86"/>
      <c r="B363" s="29"/>
      <c r="C363" s="28"/>
      <c r="D363" s="28"/>
      <c r="E363" s="28"/>
      <c r="F363" s="87"/>
      <c r="G363" s="29"/>
      <c r="H363" s="88"/>
      <c r="I363" s="75"/>
      <c r="J363" s="75"/>
      <c r="K363" s="75"/>
      <c r="L363" s="75"/>
      <c r="M363" s="75"/>
      <c r="N363" s="75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  <c r="AD363" s="75"/>
      <c r="AE363" s="75"/>
      <c r="AF363" s="75"/>
      <c r="AG363" s="75"/>
      <c r="AH363" s="75"/>
      <c r="AI363" s="75"/>
    </row>
    <row r="364" spans="1:35" ht="12.75" customHeight="1">
      <c r="A364" s="86"/>
      <c r="B364" s="16"/>
      <c r="C364" s="18"/>
      <c r="D364" s="18"/>
      <c r="E364" s="16"/>
      <c r="F364" s="16"/>
      <c r="G364" s="16"/>
      <c r="H364" s="88"/>
      <c r="I364" s="75"/>
      <c r="J364" s="75"/>
      <c r="K364" s="75"/>
      <c r="L364" s="75"/>
      <c r="M364" s="75"/>
      <c r="N364" s="75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  <c r="AD364" s="75"/>
      <c r="AE364" s="75"/>
      <c r="AF364" s="75"/>
      <c r="AG364" s="75"/>
      <c r="AH364" s="75"/>
      <c r="AI364" s="75"/>
    </row>
    <row r="365" spans="1:35" ht="12.75" customHeight="1">
      <c r="A365" s="86"/>
      <c r="B365" s="16"/>
      <c r="C365" s="18"/>
      <c r="D365" s="18"/>
      <c r="E365" s="16"/>
      <c r="F365" s="16"/>
      <c r="G365" s="16"/>
      <c r="H365" s="88"/>
      <c r="I365" s="75"/>
      <c r="J365" s="75"/>
      <c r="K365" s="75"/>
      <c r="L365" s="75"/>
      <c r="M365" s="75"/>
      <c r="N365" s="75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  <c r="AD365" s="75"/>
      <c r="AE365" s="75"/>
      <c r="AF365" s="75"/>
      <c r="AG365" s="75"/>
      <c r="AH365" s="75"/>
      <c r="AI365" s="75"/>
    </row>
    <row r="366" spans="1:35" ht="12.75" customHeight="1">
      <c r="A366" s="86"/>
      <c r="B366" s="16"/>
      <c r="C366" s="18"/>
      <c r="D366" s="18"/>
      <c r="E366" s="16"/>
      <c r="F366" s="16"/>
      <c r="G366" s="16"/>
      <c r="H366" s="88"/>
      <c r="I366" s="75"/>
      <c r="J366" s="75"/>
      <c r="K366" s="75"/>
      <c r="L366" s="75"/>
      <c r="M366" s="75"/>
      <c r="N366" s="75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  <c r="AD366" s="75"/>
      <c r="AE366" s="75"/>
      <c r="AF366" s="75"/>
      <c r="AG366" s="75"/>
      <c r="AH366" s="75"/>
      <c r="AI366" s="75"/>
    </row>
    <row r="367" spans="1:35" ht="12.75" customHeight="1">
      <c r="A367" s="86"/>
      <c r="B367" s="16"/>
      <c r="C367" s="18"/>
      <c r="D367" s="18"/>
      <c r="E367" s="16"/>
      <c r="F367" s="16"/>
      <c r="G367" s="16"/>
      <c r="H367" s="88"/>
      <c r="I367" s="75"/>
      <c r="J367" s="75"/>
      <c r="K367" s="75"/>
      <c r="L367" s="75"/>
      <c r="M367" s="75"/>
      <c r="N367" s="75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  <c r="AD367" s="75"/>
      <c r="AE367" s="75"/>
      <c r="AF367" s="75"/>
      <c r="AG367" s="75"/>
      <c r="AH367" s="75"/>
      <c r="AI367" s="75"/>
    </row>
    <row r="368" spans="1:35" ht="12.75" customHeight="1">
      <c r="A368" s="86"/>
      <c r="B368" s="16"/>
      <c r="C368" s="18"/>
      <c r="D368" s="18"/>
      <c r="E368" s="16"/>
      <c r="F368" s="16"/>
      <c r="G368" s="16"/>
      <c r="H368" s="88"/>
      <c r="I368" s="75"/>
      <c r="J368" s="75"/>
      <c r="K368" s="75"/>
      <c r="L368" s="75"/>
      <c r="M368" s="75"/>
      <c r="N368" s="75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  <c r="AD368" s="75"/>
      <c r="AE368" s="75"/>
      <c r="AF368" s="75"/>
      <c r="AG368" s="75"/>
      <c r="AH368" s="75"/>
      <c r="AI368" s="75"/>
    </row>
    <row r="369" spans="1:35" ht="12.75" customHeight="1">
      <c r="A369" s="86"/>
      <c r="B369" s="16"/>
      <c r="C369" s="18"/>
      <c r="D369" s="18"/>
      <c r="E369" s="16"/>
      <c r="F369" s="16"/>
      <c r="G369" s="16"/>
      <c r="H369" s="88"/>
      <c r="I369" s="75"/>
      <c r="J369" s="75"/>
      <c r="K369" s="75"/>
      <c r="L369" s="75"/>
      <c r="M369" s="75"/>
      <c r="N369" s="75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  <c r="AD369" s="75"/>
      <c r="AE369" s="75"/>
      <c r="AF369" s="75"/>
      <c r="AG369" s="75"/>
      <c r="AH369" s="75"/>
      <c r="AI369" s="75"/>
    </row>
    <row r="370" spans="1:35" ht="12.75" customHeight="1">
      <c r="A370" s="86"/>
      <c r="B370" s="16"/>
      <c r="C370" s="18"/>
      <c r="D370" s="18"/>
      <c r="E370" s="16"/>
      <c r="F370" s="16"/>
      <c r="G370" s="16"/>
      <c r="H370" s="88"/>
      <c r="I370" s="75"/>
      <c r="J370" s="75"/>
      <c r="K370" s="75"/>
      <c r="L370" s="75"/>
      <c r="M370" s="75"/>
      <c r="N370" s="75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  <c r="AD370" s="75"/>
      <c r="AE370" s="75"/>
      <c r="AF370" s="75"/>
      <c r="AG370" s="75"/>
      <c r="AH370" s="75"/>
      <c r="AI370" s="75"/>
    </row>
    <row r="371" spans="1:35" ht="12.75" customHeight="1">
      <c r="A371" s="86"/>
      <c r="B371" s="16"/>
      <c r="C371" s="18"/>
      <c r="D371" s="18"/>
      <c r="E371" s="16"/>
      <c r="F371" s="16"/>
      <c r="G371" s="16"/>
      <c r="H371" s="88"/>
      <c r="I371" s="75"/>
      <c r="J371" s="75"/>
      <c r="K371" s="75"/>
      <c r="L371" s="75"/>
      <c r="M371" s="75"/>
      <c r="N371" s="75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  <c r="AD371" s="75"/>
      <c r="AE371" s="75"/>
      <c r="AF371" s="75"/>
      <c r="AG371" s="75"/>
      <c r="AH371" s="75"/>
      <c r="AI371" s="75"/>
    </row>
    <row r="372" spans="1:35" ht="12.75" customHeight="1">
      <c r="A372" s="86"/>
      <c r="B372" s="16"/>
      <c r="C372" s="18"/>
      <c r="D372" s="18"/>
      <c r="E372" s="16"/>
      <c r="F372" s="16"/>
      <c r="G372" s="16"/>
      <c r="H372" s="88"/>
      <c r="I372" s="75"/>
      <c r="J372" s="75"/>
      <c r="K372" s="75"/>
      <c r="L372" s="75"/>
      <c r="M372" s="75"/>
      <c r="N372" s="75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  <c r="AD372" s="75"/>
      <c r="AE372" s="75"/>
      <c r="AF372" s="75"/>
      <c r="AG372" s="75"/>
      <c r="AH372" s="75"/>
      <c r="AI372" s="75"/>
    </row>
    <row r="373" spans="1:35" ht="12.75" customHeight="1">
      <c r="A373" s="86"/>
      <c r="B373" s="16"/>
      <c r="C373" s="18"/>
      <c r="D373" s="18"/>
      <c r="E373" s="16"/>
      <c r="F373" s="16"/>
      <c r="G373" s="16"/>
      <c r="H373" s="88"/>
      <c r="I373" s="75"/>
      <c r="J373" s="75"/>
      <c r="K373" s="75"/>
      <c r="L373" s="75"/>
      <c r="M373" s="75"/>
      <c r="N373" s="75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  <c r="AD373" s="75"/>
      <c r="AE373" s="75"/>
      <c r="AF373" s="75"/>
      <c r="AG373" s="75"/>
      <c r="AH373" s="75"/>
      <c r="AI373" s="75"/>
    </row>
    <row r="374" spans="1:35" ht="12.75" customHeight="1">
      <c r="A374" s="86"/>
      <c r="B374" s="16"/>
      <c r="C374" s="18"/>
      <c r="D374" s="18"/>
      <c r="E374" s="16"/>
      <c r="F374" s="16"/>
      <c r="G374" s="16"/>
      <c r="H374" s="88"/>
      <c r="I374" s="75"/>
      <c r="J374" s="75"/>
      <c r="K374" s="75"/>
      <c r="L374" s="75"/>
      <c r="M374" s="75"/>
      <c r="N374" s="75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  <c r="AD374" s="75"/>
      <c r="AE374" s="75"/>
      <c r="AF374" s="75"/>
      <c r="AG374" s="75"/>
      <c r="AH374" s="75"/>
      <c r="AI374" s="75"/>
    </row>
    <row r="375" spans="1:35" ht="12.75" customHeight="1">
      <c r="A375" s="86"/>
      <c r="B375" s="16"/>
      <c r="C375" s="18"/>
      <c r="D375" s="18"/>
      <c r="E375" s="16"/>
      <c r="F375" s="16"/>
      <c r="G375" s="16"/>
      <c r="H375" s="88"/>
      <c r="I375" s="75"/>
      <c r="J375" s="75"/>
      <c r="K375" s="75"/>
      <c r="L375" s="75"/>
      <c r="M375" s="75"/>
      <c r="N375" s="75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  <c r="AD375" s="75"/>
      <c r="AE375" s="75"/>
      <c r="AF375" s="75"/>
      <c r="AG375" s="75"/>
      <c r="AH375" s="75"/>
      <c r="AI375" s="75"/>
    </row>
    <row r="376" spans="1:35" ht="12.75" customHeight="1">
      <c r="A376" s="86"/>
      <c r="B376" s="16"/>
      <c r="C376" s="18"/>
      <c r="D376" s="18"/>
      <c r="E376" s="16"/>
      <c r="F376" s="16"/>
      <c r="G376" s="16"/>
      <c r="H376" s="88"/>
      <c r="I376" s="75"/>
      <c r="J376" s="75"/>
      <c r="K376" s="75"/>
      <c r="L376" s="75"/>
      <c r="M376" s="75"/>
      <c r="N376" s="75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  <c r="AD376" s="75"/>
      <c r="AE376" s="75"/>
      <c r="AF376" s="75"/>
      <c r="AG376" s="75"/>
      <c r="AH376" s="75"/>
      <c r="AI376" s="75"/>
    </row>
    <row r="377" spans="1:35" ht="12.75" customHeight="1">
      <c r="A377" s="86"/>
      <c r="B377" s="16"/>
      <c r="C377" s="18"/>
      <c r="D377" s="18"/>
      <c r="E377" s="16"/>
      <c r="F377" s="16"/>
      <c r="G377" s="16"/>
      <c r="H377" s="88"/>
      <c r="I377" s="75"/>
      <c r="J377" s="75"/>
      <c r="K377" s="75"/>
      <c r="L377" s="75"/>
      <c r="M377" s="75"/>
      <c r="N377" s="75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  <c r="AD377" s="75"/>
      <c r="AE377" s="75"/>
      <c r="AF377" s="75"/>
      <c r="AG377" s="75"/>
      <c r="AH377" s="75"/>
      <c r="AI377" s="75"/>
    </row>
    <row r="378" spans="1:35" ht="12.75" customHeight="1">
      <c r="A378" s="86"/>
      <c r="B378" s="16"/>
      <c r="C378" s="18"/>
      <c r="D378" s="18"/>
      <c r="E378" s="16"/>
      <c r="F378" s="16"/>
      <c r="G378" s="16"/>
      <c r="H378" s="88"/>
      <c r="I378" s="75"/>
      <c r="J378" s="75"/>
      <c r="K378" s="75"/>
      <c r="L378" s="75"/>
      <c r="M378" s="75"/>
      <c r="N378" s="75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  <c r="AD378" s="75"/>
      <c r="AE378" s="75"/>
      <c r="AF378" s="75"/>
      <c r="AG378" s="75"/>
      <c r="AH378" s="75"/>
      <c r="AI378" s="75"/>
    </row>
    <row r="379" spans="1:35" ht="12.75" customHeight="1">
      <c r="A379" s="86"/>
      <c r="B379" s="16"/>
      <c r="C379" s="18"/>
      <c r="D379" s="18"/>
      <c r="E379" s="16"/>
      <c r="F379" s="16"/>
      <c r="G379" s="16"/>
      <c r="H379" s="88"/>
      <c r="I379" s="75"/>
      <c r="J379" s="75"/>
      <c r="K379" s="75"/>
      <c r="L379" s="75"/>
      <c r="M379" s="75"/>
      <c r="N379" s="75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  <c r="AD379" s="75"/>
      <c r="AE379" s="75"/>
      <c r="AF379" s="75"/>
      <c r="AG379" s="75"/>
      <c r="AH379" s="75"/>
      <c r="AI379" s="75"/>
    </row>
    <row r="380" spans="1:35" ht="12.75" customHeight="1">
      <c r="A380" s="86"/>
      <c r="B380" s="16"/>
      <c r="C380" s="18"/>
      <c r="D380" s="18"/>
      <c r="E380" s="16"/>
      <c r="F380" s="16"/>
      <c r="G380" s="16"/>
      <c r="H380" s="88"/>
      <c r="I380" s="75"/>
      <c r="J380" s="75"/>
      <c r="K380" s="75"/>
      <c r="L380" s="75"/>
      <c r="M380" s="75"/>
      <c r="N380" s="75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  <c r="AD380" s="75"/>
      <c r="AE380" s="75"/>
      <c r="AF380" s="75"/>
      <c r="AG380" s="75"/>
      <c r="AH380" s="75"/>
      <c r="AI380" s="75"/>
    </row>
    <row r="381" spans="1:35" ht="12.75" customHeight="1">
      <c r="A381" s="86"/>
      <c r="B381" s="16"/>
      <c r="C381" s="18"/>
      <c r="D381" s="18"/>
      <c r="E381" s="16"/>
      <c r="F381" s="16"/>
      <c r="G381" s="16"/>
      <c r="H381" s="88"/>
      <c r="I381" s="75"/>
      <c r="J381" s="75"/>
      <c r="K381" s="75"/>
      <c r="L381" s="75"/>
      <c r="M381" s="75"/>
      <c r="N381" s="75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  <c r="AD381" s="75"/>
      <c r="AE381" s="75"/>
      <c r="AF381" s="75"/>
      <c r="AG381" s="75"/>
      <c r="AH381" s="75"/>
      <c r="AI381" s="75"/>
    </row>
    <row r="382" spans="1:35" ht="12.75" customHeight="1">
      <c r="A382" s="86"/>
      <c r="B382" s="16"/>
      <c r="C382" s="18"/>
      <c r="D382" s="18"/>
      <c r="E382" s="16"/>
      <c r="F382" s="16"/>
      <c r="G382" s="16"/>
      <c r="H382" s="88"/>
      <c r="I382" s="75"/>
      <c r="J382" s="75"/>
      <c r="K382" s="75"/>
      <c r="L382" s="75"/>
      <c r="M382" s="75"/>
      <c r="N382" s="75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  <c r="AD382" s="75"/>
      <c r="AE382" s="75"/>
      <c r="AF382" s="75"/>
      <c r="AG382" s="75"/>
      <c r="AH382" s="75"/>
      <c r="AI382" s="75"/>
    </row>
    <row r="383" spans="1:35" ht="12.75" customHeight="1">
      <c r="A383" s="86"/>
      <c r="B383" s="16"/>
      <c r="C383" s="18"/>
      <c r="D383" s="18"/>
      <c r="E383" s="16"/>
      <c r="F383" s="16"/>
      <c r="G383" s="16"/>
      <c r="H383" s="88"/>
      <c r="I383" s="75"/>
      <c r="J383" s="75"/>
      <c r="K383" s="75"/>
      <c r="L383" s="75"/>
      <c r="M383" s="75"/>
      <c r="N383" s="75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  <c r="AD383" s="75"/>
      <c r="AE383" s="75"/>
      <c r="AF383" s="75"/>
      <c r="AG383" s="75"/>
      <c r="AH383" s="75"/>
      <c r="AI383" s="75"/>
    </row>
    <row r="384" spans="1:35" ht="12.75" customHeight="1">
      <c r="A384" s="86"/>
      <c r="B384" s="16"/>
      <c r="C384" s="18"/>
      <c r="D384" s="18"/>
      <c r="E384" s="16"/>
      <c r="F384" s="16"/>
      <c r="G384" s="16"/>
      <c r="H384" s="88"/>
      <c r="I384" s="75"/>
      <c r="J384" s="75"/>
      <c r="K384" s="75"/>
      <c r="L384" s="75"/>
      <c r="M384" s="75"/>
      <c r="N384" s="75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  <c r="AD384" s="75"/>
      <c r="AE384" s="75"/>
      <c r="AF384" s="75"/>
      <c r="AG384" s="75"/>
      <c r="AH384" s="75"/>
      <c r="AI384" s="75"/>
    </row>
    <row r="385" spans="1:35" ht="12.75" customHeight="1">
      <c r="A385" s="86"/>
      <c r="B385" s="16"/>
      <c r="C385" s="18"/>
      <c r="D385" s="18"/>
      <c r="E385" s="16"/>
      <c r="F385" s="16"/>
      <c r="G385" s="16"/>
      <c r="H385" s="88"/>
      <c r="I385" s="75"/>
      <c r="J385" s="75"/>
      <c r="K385" s="75"/>
      <c r="L385" s="75"/>
      <c r="M385" s="75"/>
      <c r="N385" s="75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  <c r="AD385" s="75"/>
      <c r="AE385" s="75"/>
      <c r="AF385" s="75"/>
      <c r="AG385" s="75"/>
      <c r="AH385" s="75"/>
      <c r="AI385" s="75"/>
    </row>
    <row r="386" spans="1:35" ht="12.75" customHeight="1">
      <c r="A386" s="86"/>
      <c r="B386" s="16"/>
      <c r="C386" s="18"/>
      <c r="D386" s="18"/>
      <c r="E386" s="16"/>
      <c r="F386" s="16"/>
      <c r="G386" s="16"/>
      <c r="H386" s="88"/>
      <c r="I386" s="75"/>
      <c r="J386" s="75"/>
      <c r="K386" s="75"/>
      <c r="L386" s="75"/>
      <c r="M386" s="75"/>
      <c r="N386" s="75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  <c r="AD386" s="75"/>
      <c r="AE386" s="75"/>
      <c r="AF386" s="75"/>
      <c r="AG386" s="75"/>
      <c r="AH386" s="75"/>
      <c r="AI386" s="75"/>
    </row>
    <row r="387" spans="1:35" ht="12.75" customHeight="1">
      <c r="A387" s="86"/>
      <c r="B387" s="16"/>
      <c r="C387" s="18"/>
      <c r="D387" s="18"/>
      <c r="E387" s="16"/>
      <c r="F387" s="16"/>
      <c r="G387" s="16"/>
      <c r="H387" s="88"/>
      <c r="I387" s="75"/>
      <c r="J387" s="75"/>
      <c r="K387" s="75"/>
      <c r="L387" s="75"/>
      <c r="M387" s="75"/>
      <c r="N387" s="75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  <c r="AD387" s="75"/>
      <c r="AE387" s="75"/>
      <c r="AF387" s="75"/>
      <c r="AG387" s="75"/>
      <c r="AH387" s="75"/>
      <c r="AI387" s="75"/>
    </row>
    <row r="388" spans="1:35" ht="12.75" customHeight="1">
      <c r="A388" s="86"/>
      <c r="B388" s="16"/>
      <c r="C388" s="18"/>
      <c r="D388" s="18"/>
      <c r="E388" s="16"/>
      <c r="F388" s="16"/>
      <c r="G388" s="16"/>
      <c r="H388" s="88"/>
      <c r="I388" s="75"/>
      <c r="J388" s="75"/>
      <c r="K388" s="75"/>
      <c r="L388" s="75"/>
      <c r="M388" s="75"/>
      <c r="N388" s="75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  <c r="AD388" s="75"/>
      <c r="AE388" s="75"/>
      <c r="AF388" s="75"/>
      <c r="AG388" s="75"/>
      <c r="AH388" s="75"/>
      <c r="AI388" s="75"/>
    </row>
    <row r="389" spans="1:35" ht="12.75" customHeight="1">
      <c r="A389" s="86"/>
      <c r="B389" s="16"/>
      <c r="C389" s="18"/>
      <c r="D389" s="18"/>
      <c r="E389" s="16"/>
      <c r="F389" s="16"/>
      <c r="G389" s="16"/>
      <c r="H389" s="88"/>
      <c r="I389" s="75"/>
      <c r="J389" s="75"/>
      <c r="K389" s="75"/>
      <c r="L389" s="75"/>
      <c r="M389" s="75"/>
      <c r="N389" s="75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  <c r="AD389" s="75"/>
      <c r="AE389" s="75"/>
      <c r="AF389" s="75"/>
      <c r="AG389" s="75"/>
      <c r="AH389" s="75"/>
      <c r="AI389" s="75"/>
    </row>
    <row r="390" spans="1:35" ht="12.75" customHeight="1">
      <c r="A390" s="86"/>
      <c r="B390" s="16"/>
      <c r="C390" s="18"/>
      <c r="D390" s="18"/>
      <c r="E390" s="16"/>
      <c r="F390" s="16"/>
      <c r="G390" s="16"/>
      <c r="H390" s="88"/>
      <c r="I390" s="75"/>
      <c r="J390" s="75"/>
      <c r="K390" s="75"/>
      <c r="L390" s="75"/>
      <c r="M390" s="75"/>
      <c r="N390" s="75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  <c r="AD390" s="75"/>
      <c r="AE390" s="75"/>
      <c r="AF390" s="75"/>
      <c r="AG390" s="75"/>
      <c r="AH390" s="75"/>
      <c r="AI390" s="75"/>
    </row>
    <row r="391" spans="1:35" ht="12.75" customHeight="1">
      <c r="A391" s="86"/>
      <c r="B391" s="16"/>
      <c r="C391" s="18"/>
      <c r="D391" s="18"/>
      <c r="E391" s="16"/>
      <c r="F391" s="16"/>
      <c r="G391" s="16"/>
      <c r="H391" s="88"/>
      <c r="I391" s="75"/>
      <c r="J391" s="75"/>
      <c r="K391" s="75"/>
      <c r="L391" s="75"/>
      <c r="M391" s="75"/>
      <c r="N391" s="75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  <c r="AD391" s="75"/>
      <c r="AE391" s="75"/>
      <c r="AF391" s="75"/>
      <c r="AG391" s="75"/>
      <c r="AH391" s="75"/>
      <c r="AI391" s="75"/>
    </row>
    <row r="392" spans="1:35" ht="12.75" customHeight="1">
      <c r="A392" s="86"/>
      <c r="B392" s="16"/>
      <c r="C392" s="18"/>
      <c r="D392" s="18"/>
      <c r="E392" s="16"/>
      <c r="F392" s="16"/>
      <c r="G392" s="16"/>
      <c r="H392" s="88"/>
      <c r="I392" s="75"/>
      <c r="J392" s="75"/>
      <c r="K392" s="75"/>
      <c r="L392" s="75"/>
      <c r="M392" s="75"/>
      <c r="N392" s="75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  <c r="AD392" s="75"/>
      <c r="AE392" s="75"/>
      <c r="AF392" s="75"/>
      <c r="AG392" s="75"/>
      <c r="AH392" s="75"/>
      <c r="AI392" s="75"/>
    </row>
    <row r="393" spans="1:35" ht="12.75" customHeight="1">
      <c r="A393" s="86"/>
      <c r="B393" s="16"/>
      <c r="C393" s="18"/>
      <c r="D393" s="18"/>
      <c r="E393" s="16"/>
      <c r="F393" s="16"/>
      <c r="G393" s="16"/>
      <c r="H393" s="88"/>
      <c r="I393" s="75"/>
      <c r="J393" s="75"/>
      <c r="K393" s="75"/>
      <c r="L393" s="75"/>
      <c r="M393" s="75"/>
      <c r="N393" s="75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  <c r="AD393" s="75"/>
      <c r="AE393" s="75"/>
      <c r="AF393" s="75"/>
      <c r="AG393" s="75"/>
      <c r="AH393" s="75"/>
      <c r="AI393" s="75"/>
    </row>
    <row r="394" spans="1:35" ht="12.75" customHeight="1">
      <c r="A394" s="86"/>
      <c r="B394" s="16"/>
      <c r="C394" s="18"/>
      <c r="D394" s="18"/>
      <c r="E394" s="16"/>
      <c r="F394" s="16"/>
      <c r="G394" s="16"/>
      <c r="H394" s="88"/>
      <c r="I394" s="75"/>
      <c r="J394" s="75"/>
      <c r="K394" s="75"/>
      <c r="L394" s="75"/>
      <c r="M394" s="75"/>
      <c r="N394" s="75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  <c r="AD394" s="75"/>
      <c r="AE394" s="75"/>
      <c r="AF394" s="75"/>
      <c r="AG394" s="75"/>
      <c r="AH394" s="75"/>
      <c r="AI394" s="75"/>
    </row>
    <row r="395" spans="1:35" ht="12.75" customHeight="1">
      <c r="A395" s="86"/>
      <c r="B395" s="16"/>
      <c r="C395" s="18"/>
      <c r="D395" s="18"/>
      <c r="E395" s="16"/>
      <c r="F395" s="16"/>
      <c r="G395" s="16"/>
      <c r="H395" s="88"/>
      <c r="I395" s="75"/>
      <c r="J395" s="75"/>
      <c r="K395" s="75"/>
      <c r="L395" s="75"/>
      <c r="M395" s="75"/>
      <c r="N395" s="75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  <c r="AD395" s="75"/>
      <c r="AE395" s="75"/>
      <c r="AF395" s="75"/>
      <c r="AG395" s="75"/>
      <c r="AH395" s="75"/>
      <c r="AI395" s="75"/>
    </row>
    <row r="396" spans="1:35" ht="12.75" customHeight="1">
      <c r="A396" s="86"/>
      <c r="B396" s="16"/>
      <c r="C396" s="18"/>
      <c r="D396" s="18"/>
      <c r="E396" s="16"/>
      <c r="F396" s="16"/>
      <c r="G396" s="16"/>
      <c r="H396" s="88"/>
      <c r="I396" s="75"/>
      <c r="J396" s="75"/>
      <c r="K396" s="75"/>
      <c r="L396" s="75"/>
      <c r="M396" s="75"/>
      <c r="N396" s="75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  <c r="AD396" s="75"/>
      <c r="AE396" s="75"/>
      <c r="AF396" s="75"/>
      <c r="AG396" s="75"/>
      <c r="AH396" s="75"/>
      <c r="AI396" s="75"/>
    </row>
    <row r="397" spans="1:35" ht="12.75" customHeight="1">
      <c r="A397" s="86"/>
      <c r="B397" s="16"/>
      <c r="C397" s="18"/>
      <c r="D397" s="18"/>
      <c r="E397" s="16"/>
      <c r="F397" s="16"/>
      <c r="G397" s="16"/>
      <c r="H397" s="88"/>
      <c r="I397" s="75"/>
      <c r="J397" s="75"/>
      <c r="K397" s="75"/>
      <c r="L397" s="75"/>
      <c r="M397" s="75"/>
      <c r="N397" s="75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  <c r="AD397" s="75"/>
      <c r="AE397" s="75"/>
      <c r="AF397" s="75"/>
      <c r="AG397" s="75"/>
      <c r="AH397" s="75"/>
      <c r="AI397" s="75"/>
    </row>
    <row r="398" spans="1:35" ht="12.75" customHeight="1">
      <c r="A398" s="86"/>
      <c r="B398" s="16"/>
      <c r="C398" s="18"/>
      <c r="D398" s="18"/>
      <c r="E398" s="16"/>
      <c r="F398" s="16"/>
      <c r="G398" s="16"/>
      <c r="H398" s="88"/>
      <c r="I398" s="75"/>
      <c r="J398" s="75"/>
      <c r="K398" s="75"/>
      <c r="L398" s="75"/>
      <c r="M398" s="75"/>
      <c r="N398" s="75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  <c r="AD398" s="75"/>
      <c r="AE398" s="75"/>
      <c r="AF398" s="75"/>
      <c r="AG398" s="75"/>
      <c r="AH398" s="75"/>
      <c r="AI398" s="75"/>
    </row>
    <row r="399" spans="1:35" ht="12.75" customHeight="1">
      <c r="A399" s="86"/>
      <c r="B399" s="16"/>
      <c r="C399" s="18"/>
      <c r="D399" s="18"/>
      <c r="E399" s="16"/>
      <c r="F399" s="16"/>
      <c r="G399" s="16"/>
      <c r="H399" s="88"/>
      <c r="I399" s="75"/>
      <c r="J399" s="75"/>
      <c r="K399" s="75"/>
      <c r="L399" s="75"/>
      <c r="M399" s="75"/>
      <c r="N399" s="75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  <c r="AD399" s="75"/>
      <c r="AE399" s="75"/>
      <c r="AF399" s="75"/>
      <c r="AG399" s="75"/>
      <c r="AH399" s="75"/>
      <c r="AI399" s="75"/>
    </row>
    <row r="400" spans="1:35" ht="12.75" customHeight="1">
      <c r="A400" s="86"/>
      <c r="B400" s="16"/>
      <c r="C400" s="18"/>
      <c r="D400" s="18"/>
      <c r="E400" s="16"/>
      <c r="F400" s="16"/>
      <c r="G400" s="16"/>
      <c r="H400" s="88"/>
      <c r="I400" s="75"/>
      <c r="J400" s="75"/>
      <c r="K400" s="75"/>
      <c r="L400" s="75"/>
      <c r="M400" s="75"/>
      <c r="N400" s="75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  <c r="AD400" s="75"/>
      <c r="AE400" s="75"/>
      <c r="AF400" s="75"/>
      <c r="AG400" s="75"/>
      <c r="AH400" s="75"/>
      <c r="AI400" s="75"/>
    </row>
    <row r="401" spans="1:35" ht="12.75" customHeight="1">
      <c r="A401" s="86"/>
      <c r="B401" s="16"/>
      <c r="C401" s="18"/>
      <c r="D401" s="18"/>
      <c r="E401" s="16"/>
      <c r="F401" s="16"/>
      <c r="G401" s="16"/>
      <c r="H401" s="88"/>
      <c r="I401" s="75"/>
      <c r="J401" s="75"/>
      <c r="K401" s="75"/>
      <c r="L401" s="75"/>
      <c r="M401" s="75"/>
      <c r="N401" s="75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  <c r="AD401" s="75"/>
      <c r="AE401" s="75"/>
      <c r="AF401" s="75"/>
      <c r="AG401" s="75"/>
      <c r="AH401" s="75"/>
      <c r="AI401" s="75"/>
    </row>
    <row r="402" spans="1:35" ht="12.75" customHeight="1">
      <c r="A402" s="86"/>
      <c r="B402" s="16"/>
      <c r="C402" s="18"/>
      <c r="D402" s="18"/>
      <c r="E402" s="16"/>
      <c r="F402" s="16"/>
      <c r="G402" s="16"/>
      <c r="H402" s="88"/>
      <c r="I402" s="75"/>
      <c r="J402" s="75"/>
      <c r="K402" s="75"/>
      <c r="L402" s="75"/>
      <c r="M402" s="75"/>
      <c r="N402" s="75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  <c r="AD402" s="75"/>
      <c r="AE402" s="75"/>
      <c r="AF402" s="75"/>
      <c r="AG402" s="75"/>
      <c r="AH402" s="75"/>
      <c r="AI402" s="75"/>
    </row>
    <row r="403" spans="1:35" ht="12.75" customHeight="1">
      <c r="A403" s="86"/>
      <c r="B403" s="16"/>
      <c r="C403" s="18"/>
      <c r="D403" s="18"/>
      <c r="E403" s="16"/>
      <c r="F403" s="16"/>
      <c r="G403" s="16"/>
      <c r="H403" s="88"/>
      <c r="I403" s="75"/>
      <c r="J403" s="75"/>
      <c r="K403" s="75"/>
      <c r="L403" s="75"/>
      <c r="M403" s="75"/>
      <c r="N403" s="75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  <c r="AD403" s="75"/>
      <c r="AE403" s="75"/>
      <c r="AF403" s="75"/>
      <c r="AG403" s="75"/>
      <c r="AH403" s="75"/>
      <c r="AI403" s="75"/>
    </row>
    <row r="404" spans="1:35" ht="12.75" customHeight="1">
      <c r="A404" s="86"/>
      <c r="B404" s="16"/>
      <c r="C404" s="18"/>
      <c r="D404" s="18"/>
      <c r="E404" s="16"/>
      <c r="F404" s="16"/>
      <c r="G404" s="16"/>
      <c r="H404" s="8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  <c r="AA404" s="18"/>
      <c r="AB404" s="18"/>
      <c r="AC404" s="18"/>
      <c r="AD404" s="18"/>
      <c r="AE404" s="18"/>
      <c r="AF404" s="18"/>
      <c r="AG404" s="18"/>
      <c r="AH404" s="18"/>
      <c r="AI404" s="18"/>
    </row>
    <row r="405" spans="1:35" ht="12.75" customHeight="1">
      <c r="A405" s="86"/>
      <c r="B405" s="16"/>
      <c r="C405" s="18"/>
      <c r="D405" s="18"/>
      <c r="E405" s="16"/>
      <c r="F405" s="16"/>
      <c r="G405" s="16"/>
      <c r="H405" s="8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  <c r="AA405" s="18"/>
      <c r="AB405" s="18"/>
      <c r="AC405" s="18"/>
      <c r="AD405" s="18"/>
      <c r="AE405" s="18"/>
      <c r="AF405" s="18"/>
      <c r="AG405" s="18"/>
      <c r="AH405" s="18"/>
      <c r="AI405" s="18"/>
    </row>
    <row r="406" spans="1:35" ht="12.75" customHeight="1">
      <c r="A406" s="86"/>
      <c r="B406" s="16"/>
      <c r="C406" s="18"/>
      <c r="D406" s="18"/>
      <c r="E406" s="16"/>
      <c r="F406" s="16"/>
      <c r="G406" s="16"/>
      <c r="H406" s="8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  <c r="AA406" s="18"/>
      <c r="AB406" s="18"/>
      <c r="AC406" s="18"/>
      <c r="AD406" s="18"/>
      <c r="AE406" s="18"/>
      <c r="AF406" s="18"/>
      <c r="AG406" s="18"/>
      <c r="AH406" s="18"/>
      <c r="AI406" s="18"/>
    </row>
    <row r="407" spans="1:35" ht="12.75" customHeight="1">
      <c r="A407" s="86"/>
      <c r="B407" s="16"/>
      <c r="C407" s="18"/>
      <c r="D407" s="18"/>
      <c r="E407" s="16"/>
      <c r="F407" s="16"/>
      <c r="G407" s="16"/>
      <c r="H407" s="8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  <c r="AA407" s="18"/>
      <c r="AB407" s="18"/>
      <c r="AC407" s="18"/>
      <c r="AD407" s="18"/>
      <c r="AE407" s="18"/>
      <c r="AF407" s="18"/>
      <c r="AG407" s="18"/>
      <c r="AH407" s="18"/>
      <c r="AI407" s="18"/>
    </row>
    <row r="408" spans="1:35" ht="12.75" customHeight="1">
      <c r="A408" s="86"/>
      <c r="B408" s="16"/>
      <c r="C408" s="18"/>
      <c r="D408" s="18"/>
      <c r="E408" s="16"/>
      <c r="F408" s="16"/>
      <c r="G408" s="16"/>
      <c r="H408" s="8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  <c r="AA408" s="18"/>
      <c r="AB408" s="18"/>
      <c r="AC408" s="18"/>
      <c r="AD408" s="18"/>
      <c r="AE408" s="18"/>
      <c r="AF408" s="18"/>
      <c r="AG408" s="18"/>
      <c r="AH408" s="18"/>
      <c r="AI408" s="18"/>
    </row>
    <row r="409" spans="1:35" ht="12.75" customHeight="1">
      <c r="A409" s="86"/>
      <c r="B409" s="16"/>
      <c r="C409" s="18"/>
      <c r="D409" s="18"/>
      <c r="E409" s="16"/>
      <c r="F409" s="16"/>
      <c r="G409" s="16"/>
      <c r="H409" s="8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  <c r="AA409" s="18"/>
      <c r="AB409" s="18"/>
      <c r="AC409" s="18"/>
      <c r="AD409" s="18"/>
      <c r="AE409" s="18"/>
      <c r="AF409" s="18"/>
      <c r="AG409" s="18"/>
      <c r="AH409" s="18"/>
      <c r="AI409" s="18"/>
    </row>
    <row r="410" spans="1:35" ht="12.75" customHeight="1">
      <c r="A410" s="86"/>
      <c r="B410" s="16"/>
      <c r="C410" s="18"/>
      <c r="D410" s="18"/>
      <c r="E410" s="16"/>
      <c r="F410" s="16"/>
      <c r="G410" s="16"/>
      <c r="H410" s="8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  <c r="AA410" s="18"/>
      <c r="AB410" s="18"/>
      <c r="AC410" s="18"/>
      <c r="AD410" s="18"/>
      <c r="AE410" s="18"/>
      <c r="AF410" s="18"/>
      <c r="AG410" s="18"/>
      <c r="AH410" s="18"/>
      <c r="AI410" s="18"/>
    </row>
    <row r="411" spans="1:35" ht="12.75" customHeight="1">
      <c r="A411" s="86"/>
      <c r="B411" s="16"/>
      <c r="C411" s="18"/>
      <c r="D411" s="18"/>
      <c r="E411" s="16"/>
      <c r="F411" s="16"/>
      <c r="G411" s="16"/>
      <c r="H411" s="8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  <c r="AA411" s="18"/>
      <c r="AB411" s="18"/>
      <c r="AC411" s="18"/>
      <c r="AD411" s="18"/>
      <c r="AE411" s="18"/>
      <c r="AF411" s="18"/>
      <c r="AG411" s="18"/>
      <c r="AH411" s="18"/>
      <c r="AI411" s="18"/>
    </row>
    <row r="412" spans="1:35" ht="12.75" customHeight="1">
      <c r="A412" s="86"/>
      <c r="B412" s="16"/>
      <c r="C412" s="18"/>
      <c r="D412" s="18"/>
      <c r="E412" s="16"/>
      <c r="F412" s="16"/>
      <c r="G412" s="16"/>
      <c r="H412" s="8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  <c r="AA412" s="18"/>
      <c r="AB412" s="18"/>
      <c r="AC412" s="18"/>
      <c r="AD412" s="18"/>
      <c r="AE412" s="18"/>
      <c r="AF412" s="18"/>
      <c r="AG412" s="18"/>
      <c r="AH412" s="18"/>
      <c r="AI412" s="18"/>
    </row>
    <row r="413" spans="1:35" ht="12.75" customHeight="1">
      <c r="A413" s="86"/>
      <c r="B413" s="16"/>
      <c r="C413" s="18"/>
      <c r="D413" s="18"/>
      <c r="E413" s="16"/>
      <c r="F413" s="16"/>
      <c r="G413" s="16"/>
      <c r="H413" s="8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  <c r="AA413" s="18"/>
      <c r="AB413" s="18"/>
      <c r="AC413" s="18"/>
      <c r="AD413" s="18"/>
      <c r="AE413" s="18"/>
      <c r="AF413" s="18"/>
      <c r="AG413" s="18"/>
      <c r="AH413" s="18"/>
      <c r="AI413" s="18"/>
    </row>
    <row r="414" spans="1:35" ht="12.75" customHeight="1">
      <c r="A414" s="86"/>
      <c r="B414" s="16"/>
      <c r="C414" s="18"/>
      <c r="D414" s="18"/>
      <c r="E414" s="16"/>
      <c r="F414" s="16"/>
      <c r="G414" s="16"/>
      <c r="H414" s="8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  <c r="AA414" s="18"/>
      <c r="AB414" s="18"/>
      <c r="AC414" s="18"/>
      <c r="AD414" s="18"/>
      <c r="AE414" s="18"/>
      <c r="AF414" s="18"/>
      <c r="AG414" s="18"/>
      <c r="AH414" s="18"/>
      <c r="AI414" s="18"/>
    </row>
    <row r="415" spans="1:35" ht="12.75" customHeight="1">
      <c r="A415" s="86"/>
      <c r="B415" s="16"/>
      <c r="C415" s="18"/>
      <c r="D415" s="18"/>
      <c r="E415" s="16"/>
      <c r="F415" s="16"/>
      <c r="G415" s="16"/>
      <c r="H415" s="8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  <c r="AA415" s="18"/>
      <c r="AB415" s="18"/>
      <c r="AC415" s="18"/>
      <c r="AD415" s="18"/>
      <c r="AE415" s="18"/>
      <c r="AF415" s="18"/>
      <c r="AG415" s="18"/>
      <c r="AH415" s="18"/>
      <c r="AI415" s="18"/>
    </row>
    <row r="416" spans="1:35" ht="12.75" customHeight="1">
      <c r="A416" s="86"/>
      <c r="B416" s="16"/>
      <c r="C416" s="18"/>
      <c r="D416" s="18"/>
      <c r="E416" s="16"/>
      <c r="F416" s="16"/>
      <c r="G416" s="16"/>
      <c r="H416" s="8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  <c r="AA416" s="18"/>
      <c r="AB416" s="18"/>
      <c r="AC416" s="18"/>
      <c r="AD416" s="18"/>
      <c r="AE416" s="18"/>
      <c r="AF416" s="18"/>
      <c r="AG416" s="18"/>
      <c r="AH416" s="18"/>
      <c r="AI416" s="18"/>
    </row>
    <row r="417" spans="1:35" ht="12.75" customHeight="1">
      <c r="A417" s="86"/>
      <c r="B417" s="16"/>
      <c r="C417" s="18"/>
      <c r="D417" s="18"/>
      <c r="E417" s="16"/>
      <c r="F417" s="16"/>
      <c r="G417" s="16"/>
      <c r="H417" s="8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  <c r="AA417" s="18"/>
      <c r="AB417" s="18"/>
      <c r="AC417" s="18"/>
      <c r="AD417" s="18"/>
      <c r="AE417" s="18"/>
      <c r="AF417" s="18"/>
      <c r="AG417" s="18"/>
      <c r="AH417" s="18"/>
      <c r="AI417" s="18"/>
    </row>
    <row r="418" spans="1:35" ht="12.75" customHeight="1">
      <c r="A418" s="86"/>
      <c r="B418" s="16"/>
      <c r="C418" s="18"/>
      <c r="D418" s="18"/>
      <c r="E418" s="16"/>
      <c r="F418" s="16"/>
      <c r="G418" s="16"/>
      <c r="H418" s="8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  <c r="AA418" s="18"/>
      <c r="AB418" s="18"/>
      <c r="AC418" s="18"/>
      <c r="AD418" s="18"/>
      <c r="AE418" s="18"/>
      <c r="AF418" s="18"/>
      <c r="AG418" s="18"/>
      <c r="AH418" s="18"/>
      <c r="AI418" s="18"/>
    </row>
    <row r="419" spans="1:35" ht="12.75" customHeight="1">
      <c r="A419" s="86"/>
      <c r="B419" s="16"/>
      <c r="C419" s="18"/>
      <c r="D419" s="18"/>
      <c r="E419" s="16"/>
      <c r="F419" s="16"/>
      <c r="G419" s="16"/>
      <c r="H419" s="8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  <c r="AA419" s="18"/>
      <c r="AB419" s="18"/>
      <c r="AC419" s="18"/>
      <c r="AD419" s="18"/>
      <c r="AE419" s="18"/>
      <c r="AF419" s="18"/>
      <c r="AG419" s="18"/>
      <c r="AH419" s="18"/>
      <c r="AI419" s="18"/>
    </row>
    <row r="420" spans="1:35" ht="12.75" customHeight="1">
      <c r="A420" s="86"/>
      <c r="B420" s="16"/>
      <c r="C420" s="18"/>
      <c r="D420" s="18"/>
      <c r="E420" s="16"/>
      <c r="F420" s="16"/>
      <c r="G420" s="16"/>
      <c r="H420" s="8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  <c r="AA420" s="18"/>
      <c r="AB420" s="18"/>
      <c r="AC420" s="18"/>
      <c r="AD420" s="18"/>
      <c r="AE420" s="18"/>
      <c r="AF420" s="18"/>
      <c r="AG420" s="18"/>
      <c r="AH420" s="18"/>
      <c r="AI420" s="18"/>
    </row>
    <row r="421" spans="1:35" ht="12.75" customHeight="1">
      <c r="A421" s="86"/>
      <c r="B421" s="16"/>
      <c r="C421" s="18"/>
      <c r="D421" s="18"/>
      <c r="E421" s="16"/>
      <c r="F421" s="16"/>
      <c r="G421" s="16"/>
      <c r="H421" s="8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  <c r="AA421" s="18"/>
      <c r="AB421" s="18"/>
      <c r="AC421" s="18"/>
      <c r="AD421" s="18"/>
      <c r="AE421" s="18"/>
      <c r="AF421" s="18"/>
      <c r="AG421" s="18"/>
      <c r="AH421" s="18"/>
      <c r="AI421" s="18"/>
    </row>
    <row r="422" spans="1:35" ht="12.75" customHeight="1">
      <c r="A422" s="86"/>
      <c r="B422" s="16"/>
      <c r="C422" s="18"/>
      <c r="D422" s="18"/>
      <c r="E422" s="16"/>
      <c r="F422" s="16"/>
      <c r="G422" s="16"/>
      <c r="H422" s="8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  <c r="AA422" s="18"/>
      <c r="AB422" s="18"/>
      <c r="AC422" s="18"/>
      <c r="AD422" s="18"/>
      <c r="AE422" s="18"/>
      <c r="AF422" s="18"/>
      <c r="AG422" s="18"/>
      <c r="AH422" s="18"/>
      <c r="AI422" s="18"/>
    </row>
    <row r="423" spans="1:35" ht="12.75" customHeight="1">
      <c r="A423" s="86"/>
      <c r="B423" s="16"/>
      <c r="C423" s="18"/>
      <c r="D423" s="18"/>
      <c r="E423" s="16"/>
      <c r="F423" s="16"/>
      <c r="G423" s="16"/>
      <c r="H423" s="8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  <c r="AA423" s="18"/>
      <c r="AB423" s="18"/>
      <c r="AC423" s="18"/>
      <c r="AD423" s="18"/>
      <c r="AE423" s="18"/>
      <c r="AF423" s="18"/>
      <c r="AG423" s="18"/>
      <c r="AH423" s="18"/>
      <c r="AI423" s="18"/>
    </row>
    <row r="424" spans="1:35" ht="12.75" customHeight="1">
      <c r="A424" s="86"/>
      <c r="B424" s="16"/>
      <c r="C424" s="18"/>
      <c r="D424" s="18"/>
      <c r="E424" s="16"/>
      <c r="F424" s="16"/>
      <c r="G424" s="16"/>
      <c r="H424" s="8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  <c r="AA424" s="18"/>
      <c r="AB424" s="18"/>
      <c r="AC424" s="18"/>
      <c r="AD424" s="18"/>
      <c r="AE424" s="18"/>
      <c r="AF424" s="18"/>
      <c r="AG424" s="18"/>
      <c r="AH424" s="18"/>
      <c r="AI424" s="18"/>
    </row>
    <row r="425" spans="1:35" ht="12.75" customHeight="1">
      <c r="A425" s="86"/>
      <c r="B425" s="16"/>
      <c r="C425" s="18"/>
      <c r="D425" s="18"/>
      <c r="E425" s="16"/>
      <c r="F425" s="16"/>
      <c r="G425" s="16"/>
      <c r="H425" s="8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  <c r="AA425" s="18"/>
      <c r="AB425" s="18"/>
      <c r="AC425" s="18"/>
      <c r="AD425" s="18"/>
      <c r="AE425" s="18"/>
      <c r="AF425" s="18"/>
      <c r="AG425" s="18"/>
      <c r="AH425" s="18"/>
      <c r="AI425" s="18"/>
    </row>
    <row r="426" spans="1:35" ht="12.75" customHeight="1">
      <c r="A426" s="86"/>
      <c r="B426" s="16"/>
      <c r="C426" s="18"/>
      <c r="D426" s="18"/>
      <c r="E426" s="16"/>
      <c r="F426" s="16"/>
      <c r="G426" s="16"/>
      <c r="H426" s="8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  <c r="AA426" s="18"/>
      <c r="AB426" s="18"/>
      <c r="AC426" s="18"/>
      <c r="AD426" s="18"/>
      <c r="AE426" s="18"/>
      <c r="AF426" s="18"/>
      <c r="AG426" s="18"/>
      <c r="AH426" s="18"/>
      <c r="AI426" s="18"/>
    </row>
    <row r="427" spans="1:35" ht="12.75" customHeight="1">
      <c r="A427" s="86"/>
      <c r="B427" s="16"/>
      <c r="C427" s="18"/>
      <c r="D427" s="18"/>
      <c r="E427" s="16"/>
      <c r="F427" s="16"/>
      <c r="G427" s="16"/>
      <c r="H427" s="8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  <c r="AA427" s="18"/>
      <c r="AB427" s="18"/>
      <c r="AC427" s="18"/>
      <c r="AD427" s="18"/>
      <c r="AE427" s="18"/>
      <c r="AF427" s="18"/>
      <c r="AG427" s="18"/>
      <c r="AH427" s="18"/>
      <c r="AI427" s="18"/>
    </row>
    <row r="428" spans="1:35" ht="12.75" customHeight="1">
      <c r="A428" s="86"/>
      <c r="B428" s="16"/>
      <c r="C428" s="18"/>
      <c r="D428" s="18"/>
      <c r="E428" s="16"/>
      <c r="F428" s="16"/>
      <c r="G428" s="16"/>
      <c r="H428" s="8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  <c r="AA428" s="18"/>
      <c r="AB428" s="18"/>
      <c r="AC428" s="18"/>
      <c r="AD428" s="18"/>
      <c r="AE428" s="18"/>
      <c r="AF428" s="18"/>
      <c r="AG428" s="18"/>
      <c r="AH428" s="18"/>
      <c r="AI428" s="18"/>
    </row>
    <row r="429" spans="1:35" ht="12.75" customHeight="1">
      <c r="A429" s="86"/>
      <c r="B429" s="16"/>
      <c r="C429" s="18"/>
      <c r="D429" s="18"/>
      <c r="E429" s="16"/>
      <c r="F429" s="16"/>
      <c r="G429" s="16"/>
      <c r="H429" s="8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  <c r="AA429" s="18"/>
      <c r="AB429" s="18"/>
      <c r="AC429" s="18"/>
      <c r="AD429" s="18"/>
      <c r="AE429" s="18"/>
      <c r="AF429" s="18"/>
      <c r="AG429" s="18"/>
      <c r="AH429" s="18"/>
      <c r="AI429" s="18"/>
    </row>
    <row r="430" spans="1:35" ht="12.75" customHeight="1">
      <c r="A430" s="86"/>
      <c r="B430" s="16"/>
      <c r="C430" s="18"/>
      <c r="D430" s="18"/>
      <c r="E430" s="16"/>
      <c r="F430" s="16"/>
      <c r="G430" s="16"/>
      <c r="H430" s="8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  <c r="AA430" s="18"/>
      <c r="AB430" s="18"/>
      <c r="AC430" s="18"/>
      <c r="AD430" s="18"/>
      <c r="AE430" s="18"/>
      <c r="AF430" s="18"/>
      <c r="AG430" s="18"/>
      <c r="AH430" s="18"/>
      <c r="AI430" s="18"/>
    </row>
    <row r="431" spans="1:35" ht="12.75" customHeight="1">
      <c r="A431" s="86"/>
      <c r="B431" s="16"/>
      <c r="C431" s="18"/>
      <c r="D431" s="18"/>
      <c r="E431" s="16"/>
      <c r="F431" s="16"/>
      <c r="G431" s="16"/>
      <c r="H431" s="8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  <c r="AA431" s="18"/>
      <c r="AB431" s="18"/>
      <c r="AC431" s="18"/>
      <c r="AD431" s="18"/>
      <c r="AE431" s="18"/>
      <c r="AF431" s="18"/>
      <c r="AG431" s="18"/>
      <c r="AH431" s="18"/>
      <c r="AI431" s="18"/>
    </row>
    <row r="432" spans="1:35" ht="12.75" customHeight="1">
      <c r="A432" s="86"/>
      <c r="B432" s="16"/>
      <c r="C432" s="18"/>
      <c r="D432" s="18"/>
      <c r="E432" s="16"/>
      <c r="F432" s="16"/>
      <c r="G432" s="16"/>
      <c r="H432" s="8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  <c r="AA432" s="18"/>
      <c r="AB432" s="18"/>
      <c r="AC432" s="18"/>
      <c r="AD432" s="18"/>
      <c r="AE432" s="18"/>
      <c r="AF432" s="18"/>
      <c r="AG432" s="18"/>
      <c r="AH432" s="18"/>
      <c r="AI432" s="18"/>
    </row>
    <row r="433" spans="1:35" ht="12.75" customHeight="1">
      <c r="A433" s="86"/>
      <c r="B433" s="16"/>
      <c r="C433" s="18"/>
      <c r="D433" s="18"/>
      <c r="E433" s="16"/>
      <c r="F433" s="16"/>
      <c r="G433" s="16"/>
      <c r="H433" s="8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  <c r="AA433" s="18"/>
      <c r="AB433" s="18"/>
      <c r="AC433" s="18"/>
      <c r="AD433" s="18"/>
      <c r="AE433" s="18"/>
      <c r="AF433" s="18"/>
      <c r="AG433" s="18"/>
      <c r="AH433" s="18"/>
      <c r="AI433" s="18"/>
    </row>
    <row r="434" spans="1:35" ht="12.75" customHeight="1">
      <c r="A434" s="86"/>
      <c r="B434" s="16"/>
      <c r="C434" s="18"/>
      <c r="D434" s="18"/>
      <c r="E434" s="16"/>
      <c r="F434" s="16"/>
      <c r="G434" s="16"/>
      <c r="H434" s="8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  <c r="AA434" s="18"/>
      <c r="AB434" s="18"/>
      <c r="AC434" s="18"/>
      <c r="AD434" s="18"/>
      <c r="AE434" s="18"/>
      <c r="AF434" s="18"/>
      <c r="AG434" s="18"/>
      <c r="AH434" s="18"/>
      <c r="AI434" s="18"/>
    </row>
    <row r="435" spans="1:35" ht="12.75" customHeight="1">
      <c r="A435" s="86"/>
      <c r="B435" s="16"/>
      <c r="C435" s="18"/>
      <c r="D435" s="18"/>
      <c r="E435" s="16"/>
      <c r="F435" s="16"/>
      <c r="G435" s="16"/>
      <c r="H435" s="8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  <c r="AA435" s="18"/>
      <c r="AB435" s="18"/>
      <c r="AC435" s="18"/>
      <c r="AD435" s="18"/>
      <c r="AE435" s="18"/>
      <c r="AF435" s="18"/>
      <c r="AG435" s="18"/>
      <c r="AH435" s="18"/>
      <c r="AI435" s="18"/>
    </row>
    <row r="436" spans="1:35" ht="12.75" customHeight="1">
      <c r="A436" s="86"/>
      <c r="B436" s="16"/>
      <c r="C436" s="18"/>
      <c r="D436" s="18"/>
      <c r="E436" s="16"/>
      <c r="F436" s="16"/>
      <c r="G436" s="16"/>
      <c r="H436" s="8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  <c r="AA436" s="18"/>
      <c r="AB436" s="18"/>
      <c r="AC436" s="18"/>
      <c r="AD436" s="18"/>
      <c r="AE436" s="18"/>
      <c r="AF436" s="18"/>
      <c r="AG436" s="18"/>
      <c r="AH436" s="18"/>
      <c r="AI436" s="18"/>
    </row>
    <row r="437" spans="1:35" ht="12.75" customHeight="1">
      <c r="A437" s="86"/>
      <c r="B437" s="16"/>
      <c r="C437" s="18"/>
      <c r="D437" s="18"/>
      <c r="E437" s="16"/>
      <c r="F437" s="16"/>
      <c r="G437" s="16"/>
      <c r="H437" s="8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  <c r="AA437" s="18"/>
      <c r="AB437" s="18"/>
      <c r="AC437" s="18"/>
      <c r="AD437" s="18"/>
      <c r="AE437" s="18"/>
      <c r="AF437" s="18"/>
      <c r="AG437" s="18"/>
      <c r="AH437" s="18"/>
      <c r="AI437" s="18"/>
    </row>
    <row r="438" spans="1:35" ht="12.75" customHeight="1">
      <c r="A438" s="86"/>
      <c r="B438" s="16"/>
      <c r="C438" s="18"/>
      <c r="D438" s="18"/>
      <c r="E438" s="16"/>
      <c r="F438" s="16"/>
      <c r="G438" s="16"/>
      <c r="H438" s="8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  <c r="AA438" s="18"/>
      <c r="AB438" s="18"/>
      <c r="AC438" s="18"/>
      <c r="AD438" s="18"/>
      <c r="AE438" s="18"/>
      <c r="AF438" s="18"/>
      <c r="AG438" s="18"/>
      <c r="AH438" s="18"/>
      <c r="AI438" s="18"/>
    </row>
    <row r="439" spans="1:35" ht="12.75" customHeight="1">
      <c r="A439" s="86"/>
      <c r="B439" s="16"/>
      <c r="C439" s="18"/>
      <c r="D439" s="18"/>
      <c r="E439" s="16"/>
      <c r="F439" s="16"/>
      <c r="G439" s="16"/>
      <c r="H439" s="8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  <c r="AA439" s="18"/>
      <c r="AB439" s="18"/>
      <c r="AC439" s="18"/>
      <c r="AD439" s="18"/>
      <c r="AE439" s="18"/>
      <c r="AF439" s="18"/>
      <c r="AG439" s="18"/>
      <c r="AH439" s="18"/>
      <c r="AI439" s="18"/>
    </row>
    <row r="440" spans="1:35" ht="12.75" customHeight="1">
      <c r="A440" s="86"/>
      <c r="B440" s="16"/>
      <c r="C440" s="18"/>
      <c r="D440" s="18"/>
      <c r="E440" s="16"/>
      <c r="F440" s="16"/>
      <c r="G440" s="16"/>
      <c r="H440" s="8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  <c r="AA440" s="18"/>
      <c r="AB440" s="18"/>
      <c r="AC440" s="18"/>
      <c r="AD440" s="18"/>
      <c r="AE440" s="18"/>
      <c r="AF440" s="18"/>
      <c r="AG440" s="18"/>
      <c r="AH440" s="18"/>
      <c r="AI440" s="18"/>
    </row>
    <row r="441" spans="1:35" ht="12.75" customHeight="1">
      <c r="A441" s="86"/>
      <c r="B441" s="16"/>
      <c r="C441" s="18"/>
      <c r="D441" s="18"/>
      <c r="E441" s="16"/>
      <c r="F441" s="16"/>
      <c r="G441" s="16"/>
      <c r="H441" s="8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  <c r="AA441" s="18"/>
      <c r="AB441" s="18"/>
      <c r="AC441" s="18"/>
      <c r="AD441" s="18"/>
      <c r="AE441" s="18"/>
      <c r="AF441" s="18"/>
      <c r="AG441" s="18"/>
      <c r="AH441" s="18"/>
      <c r="AI441" s="18"/>
    </row>
    <row r="442" spans="1:35" ht="12.75" customHeight="1">
      <c r="A442" s="86"/>
      <c r="B442" s="16"/>
      <c r="C442" s="18"/>
      <c r="D442" s="18"/>
      <c r="E442" s="16"/>
      <c r="F442" s="16"/>
      <c r="G442" s="16"/>
      <c r="H442" s="8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  <c r="AA442" s="18"/>
      <c r="AB442" s="18"/>
      <c r="AC442" s="18"/>
      <c r="AD442" s="18"/>
      <c r="AE442" s="18"/>
      <c r="AF442" s="18"/>
      <c r="AG442" s="18"/>
      <c r="AH442" s="18"/>
      <c r="AI442" s="18"/>
    </row>
    <row r="443" spans="1:35" ht="12.75" customHeight="1">
      <c r="A443" s="86"/>
      <c r="B443" s="16"/>
      <c r="C443" s="18"/>
      <c r="D443" s="18"/>
      <c r="E443" s="16"/>
      <c r="F443" s="16"/>
      <c r="G443" s="16"/>
      <c r="H443" s="8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  <c r="AA443" s="18"/>
      <c r="AB443" s="18"/>
      <c r="AC443" s="18"/>
      <c r="AD443" s="18"/>
      <c r="AE443" s="18"/>
      <c r="AF443" s="18"/>
      <c r="AG443" s="18"/>
      <c r="AH443" s="18"/>
      <c r="AI443" s="18"/>
    </row>
    <row r="444" spans="1:35" ht="12.75" customHeight="1">
      <c r="A444" s="86"/>
      <c r="B444" s="16"/>
      <c r="C444" s="18"/>
      <c r="D444" s="18"/>
      <c r="E444" s="16"/>
      <c r="F444" s="16"/>
      <c r="G444" s="16"/>
      <c r="H444" s="8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  <c r="AA444" s="18"/>
      <c r="AB444" s="18"/>
      <c r="AC444" s="18"/>
      <c r="AD444" s="18"/>
      <c r="AE444" s="18"/>
      <c r="AF444" s="18"/>
      <c r="AG444" s="18"/>
      <c r="AH444" s="18"/>
      <c r="AI444" s="18"/>
    </row>
    <row r="445" spans="1:35" ht="12.75" customHeight="1">
      <c r="A445" s="86"/>
      <c r="B445" s="16"/>
      <c r="C445" s="18"/>
      <c r="D445" s="18"/>
      <c r="E445" s="16"/>
      <c r="F445" s="16"/>
      <c r="G445" s="16"/>
      <c r="H445" s="8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  <c r="AA445" s="18"/>
      <c r="AB445" s="18"/>
      <c r="AC445" s="18"/>
      <c r="AD445" s="18"/>
      <c r="AE445" s="18"/>
      <c r="AF445" s="18"/>
      <c r="AG445" s="18"/>
      <c r="AH445" s="18"/>
      <c r="AI445" s="18"/>
    </row>
    <row r="446" spans="1:35" ht="12.75" customHeight="1">
      <c r="A446" s="86"/>
      <c r="B446" s="16"/>
      <c r="C446" s="18"/>
      <c r="D446" s="18"/>
      <c r="E446" s="16"/>
      <c r="F446" s="16"/>
      <c r="G446" s="16"/>
      <c r="H446" s="8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  <c r="AA446" s="18"/>
      <c r="AB446" s="18"/>
      <c r="AC446" s="18"/>
      <c r="AD446" s="18"/>
      <c r="AE446" s="18"/>
      <c r="AF446" s="18"/>
      <c r="AG446" s="18"/>
      <c r="AH446" s="18"/>
      <c r="AI446" s="18"/>
    </row>
    <row r="447" spans="1:35" ht="12.75" customHeight="1">
      <c r="A447" s="86"/>
      <c r="B447" s="16"/>
      <c r="C447" s="18"/>
      <c r="D447" s="18"/>
      <c r="E447" s="16"/>
      <c r="F447" s="16"/>
      <c r="G447" s="16"/>
      <c r="H447" s="8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  <c r="AA447" s="18"/>
      <c r="AB447" s="18"/>
      <c r="AC447" s="18"/>
      <c r="AD447" s="18"/>
      <c r="AE447" s="18"/>
      <c r="AF447" s="18"/>
      <c r="AG447" s="18"/>
      <c r="AH447" s="18"/>
      <c r="AI447" s="18"/>
    </row>
    <row r="448" spans="1:35" ht="12.75" customHeight="1">
      <c r="A448" s="86"/>
      <c r="B448" s="16"/>
      <c r="C448" s="18"/>
      <c r="D448" s="18"/>
      <c r="E448" s="16"/>
      <c r="F448" s="16"/>
      <c r="G448" s="16"/>
      <c r="H448" s="8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  <c r="AA448" s="18"/>
      <c r="AB448" s="18"/>
      <c r="AC448" s="18"/>
      <c r="AD448" s="18"/>
      <c r="AE448" s="18"/>
      <c r="AF448" s="18"/>
      <c r="AG448" s="18"/>
      <c r="AH448" s="18"/>
      <c r="AI448" s="18"/>
    </row>
    <row r="449" spans="1:35" ht="12.75" customHeight="1">
      <c r="A449" s="86"/>
      <c r="B449" s="16"/>
      <c r="C449" s="18"/>
      <c r="D449" s="18"/>
      <c r="E449" s="16"/>
      <c r="F449" s="16"/>
      <c r="G449" s="16"/>
      <c r="H449" s="8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  <c r="AA449" s="18"/>
      <c r="AB449" s="18"/>
      <c r="AC449" s="18"/>
      <c r="AD449" s="18"/>
      <c r="AE449" s="18"/>
      <c r="AF449" s="18"/>
      <c r="AG449" s="18"/>
      <c r="AH449" s="18"/>
      <c r="AI449" s="18"/>
    </row>
    <row r="450" spans="1:35" ht="12.75" customHeight="1">
      <c r="A450" s="86"/>
      <c r="B450" s="16"/>
      <c r="C450" s="18"/>
      <c r="D450" s="18"/>
      <c r="E450" s="16"/>
      <c r="F450" s="16"/>
      <c r="G450" s="16"/>
      <c r="H450" s="8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  <c r="AA450" s="18"/>
      <c r="AB450" s="18"/>
      <c r="AC450" s="18"/>
      <c r="AD450" s="18"/>
      <c r="AE450" s="18"/>
      <c r="AF450" s="18"/>
      <c r="AG450" s="18"/>
      <c r="AH450" s="18"/>
      <c r="AI450" s="18"/>
    </row>
    <row r="451" spans="1:35" ht="12.75" customHeight="1">
      <c r="A451" s="86"/>
      <c r="B451" s="16"/>
      <c r="C451" s="18"/>
      <c r="D451" s="18"/>
      <c r="E451" s="16"/>
      <c r="F451" s="16"/>
      <c r="G451" s="16"/>
      <c r="H451" s="8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  <c r="AA451" s="18"/>
      <c r="AB451" s="18"/>
      <c r="AC451" s="18"/>
      <c r="AD451" s="18"/>
      <c r="AE451" s="18"/>
      <c r="AF451" s="18"/>
      <c r="AG451" s="18"/>
      <c r="AH451" s="18"/>
      <c r="AI451" s="18"/>
    </row>
    <row r="452" spans="1:35" ht="12.75" customHeight="1">
      <c r="A452" s="86"/>
      <c r="B452" s="16"/>
      <c r="C452" s="18"/>
      <c r="D452" s="18"/>
      <c r="E452" s="16"/>
      <c r="F452" s="16"/>
      <c r="G452" s="16"/>
      <c r="H452" s="8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  <c r="AA452" s="18"/>
      <c r="AB452" s="18"/>
      <c r="AC452" s="18"/>
      <c r="AD452" s="18"/>
      <c r="AE452" s="18"/>
      <c r="AF452" s="18"/>
      <c r="AG452" s="18"/>
      <c r="AH452" s="18"/>
      <c r="AI452" s="18"/>
    </row>
    <row r="453" spans="1:35" ht="12.75" customHeight="1">
      <c r="A453" s="86"/>
      <c r="B453" s="16"/>
      <c r="C453" s="18"/>
      <c r="D453" s="18"/>
      <c r="E453" s="16"/>
      <c r="F453" s="16"/>
      <c r="G453" s="16"/>
      <c r="H453" s="8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  <c r="AA453" s="18"/>
      <c r="AB453" s="18"/>
      <c r="AC453" s="18"/>
      <c r="AD453" s="18"/>
      <c r="AE453" s="18"/>
      <c r="AF453" s="18"/>
      <c r="AG453" s="18"/>
      <c r="AH453" s="18"/>
      <c r="AI453" s="18"/>
    </row>
    <row r="454" spans="1:35" ht="12.75" customHeight="1">
      <c r="A454" s="86"/>
      <c r="B454" s="16"/>
      <c r="C454" s="18"/>
      <c r="D454" s="18"/>
      <c r="E454" s="16"/>
      <c r="F454" s="16"/>
      <c r="G454" s="16"/>
      <c r="H454" s="8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  <c r="AA454" s="18"/>
      <c r="AB454" s="18"/>
      <c r="AC454" s="18"/>
      <c r="AD454" s="18"/>
      <c r="AE454" s="18"/>
      <c r="AF454" s="18"/>
      <c r="AG454" s="18"/>
      <c r="AH454" s="18"/>
      <c r="AI454" s="18"/>
    </row>
    <row r="455" spans="1:35" ht="12.75" customHeight="1">
      <c r="A455" s="86"/>
      <c r="B455" s="16"/>
      <c r="C455" s="18"/>
      <c r="D455" s="18"/>
      <c r="E455" s="16"/>
      <c r="F455" s="16"/>
      <c r="G455" s="16"/>
      <c r="H455" s="8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  <c r="AA455" s="18"/>
      <c r="AB455" s="18"/>
      <c r="AC455" s="18"/>
      <c r="AD455" s="18"/>
      <c r="AE455" s="18"/>
      <c r="AF455" s="18"/>
      <c r="AG455" s="18"/>
      <c r="AH455" s="18"/>
      <c r="AI455" s="18"/>
    </row>
    <row r="456" spans="1:35" ht="12.75" customHeight="1">
      <c r="A456" s="86"/>
      <c r="B456" s="16"/>
      <c r="C456" s="18"/>
      <c r="D456" s="18"/>
      <c r="E456" s="16"/>
      <c r="F456" s="16"/>
      <c r="G456" s="16"/>
      <c r="H456" s="8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  <c r="AA456" s="18"/>
      <c r="AB456" s="18"/>
      <c r="AC456" s="18"/>
      <c r="AD456" s="18"/>
      <c r="AE456" s="18"/>
      <c r="AF456" s="18"/>
      <c r="AG456" s="18"/>
      <c r="AH456" s="18"/>
      <c r="AI456" s="18"/>
    </row>
    <row r="457" spans="1:35" ht="12.75" customHeight="1">
      <c r="A457" s="86"/>
      <c r="B457" s="16"/>
      <c r="C457" s="18"/>
      <c r="D457" s="18"/>
      <c r="E457" s="16"/>
      <c r="F457" s="16"/>
      <c r="G457" s="16"/>
      <c r="H457" s="8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  <c r="AA457" s="18"/>
      <c r="AB457" s="18"/>
      <c r="AC457" s="18"/>
      <c r="AD457" s="18"/>
      <c r="AE457" s="18"/>
      <c r="AF457" s="18"/>
      <c r="AG457" s="18"/>
      <c r="AH457" s="18"/>
      <c r="AI457" s="18"/>
    </row>
    <row r="458" spans="1:35" ht="12.75" customHeight="1">
      <c r="A458" s="86"/>
      <c r="B458" s="16"/>
      <c r="C458" s="18"/>
      <c r="D458" s="18"/>
      <c r="E458" s="16"/>
      <c r="F458" s="16"/>
      <c r="G458" s="16"/>
      <c r="H458" s="8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  <c r="AA458" s="18"/>
      <c r="AB458" s="18"/>
      <c r="AC458" s="18"/>
      <c r="AD458" s="18"/>
      <c r="AE458" s="18"/>
      <c r="AF458" s="18"/>
      <c r="AG458" s="18"/>
      <c r="AH458" s="18"/>
      <c r="AI458" s="18"/>
    </row>
    <row r="459" spans="1:35" ht="12.75" customHeight="1">
      <c r="A459" s="86"/>
      <c r="B459" s="16"/>
      <c r="C459" s="18"/>
      <c r="D459" s="18"/>
      <c r="E459" s="16"/>
      <c r="F459" s="16"/>
      <c r="G459" s="16"/>
      <c r="H459" s="8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  <c r="AA459" s="18"/>
      <c r="AB459" s="18"/>
      <c r="AC459" s="18"/>
      <c r="AD459" s="18"/>
      <c r="AE459" s="18"/>
      <c r="AF459" s="18"/>
      <c r="AG459" s="18"/>
      <c r="AH459" s="18"/>
      <c r="AI459" s="18"/>
    </row>
    <row r="460" spans="1:35" ht="12.75" customHeight="1">
      <c r="A460" s="86"/>
      <c r="B460" s="16"/>
      <c r="C460" s="18"/>
      <c r="D460" s="18"/>
      <c r="E460" s="16"/>
      <c r="F460" s="16"/>
      <c r="G460" s="16"/>
      <c r="H460" s="8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  <c r="AA460" s="18"/>
      <c r="AB460" s="18"/>
      <c r="AC460" s="18"/>
      <c r="AD460" s="18"/>
      <c r="AE460" s="18"/>
      <c r="AF460" s="18"/>
      <c r="AG460" s="18"/>
      <c r="AH460" s="18"/>
      <c r="AI460" s="18"/>
    </row>
    <row r="461" spans="1:35" ht="12.75" customHeight="1">
      <c r="A461" s="86"/>
      <c r="B461" s="16"/>
      <c r="C461" s="18"/>
      <c r="D461" s="18"/>
      <c r="E461" s="16"/>
      <c r="F461" s="16"/>
      <c r="G461" s="16"/>
      <c r="H461" s="8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  <c r="AA461" s="18"/>
      <c r="AB461" s="18"/>
      <c r="AC461" s="18"/>
      <c r="AD461" s="18"/>
      <c r="AE461" s="18"/>
      <c r="AF461" s="18"/>
      <c r="AG461" s="18"/>
      <c r="AH461" s="18"/>
      <c r="AI461" s="18"/>
    </row>
    <row r="462" spans="1:35" ht="12.75" customHeight="1">
      <c r="A462" s="86"/>
      <c r="B462" s="16"/>
      <c r="C462" s="18"/>
      <c r="D462" s="18"/>
      <c r="E462" s="16"/>
      <c r="F462" s="16"/>
      <c r="G462" s="16"/>
      <c r="H462" s="8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  <c r="AA462" s="18"/>
      <c r="AB462" s="18"/>
      <c r="AC462" s="18"/>
      <c r="AD462" s="18"/>
      <c r="AE462" s="18"/>
      <c r="AF462" s="18"/>
      <c r="AG462" s="18"/>
      <c r="AH462" s="18"/>
      <c r="AI462" s="18"/>
    </row>
    <row r="463" spans="1:35" ht="12.75" customHeight="1">
      <c r="A463" s="86"/>
      <c r="B463" s="16"/>
      <c r="C463" s="18"/>
      <c r="D463" s="18"/>
      <c r="E463" s="16"/>
      <c r="F463" s="16"/>
      <c r="G463" s="16"/>
      <c r="H463" s="8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  <c r="AA463" s="18"/>
      <c r="AB463" s="18"/>
      <c r="AC463" s="18"/>
      <c r="AD463" s="18"/>
      <c r="AE463" s="18"/>
      <c r="AF463" s="18"/>
      <c r="AG463" s="18"/>
      <c r="AH463" s="18"/>
      <c r="AI463" s="18"/>
    </row>
    <row r="464" spans="1:35" ht="12.75" customHeight="1">
      <c r="A464" s="86"/>
      <c r="B464" s="16"/>
      <c r="C464" s="18"/>
      <c r="D464" s="18"/>
      <c r="E464" s="16"/>
      <c r="F464" s="16"/>
      <c r="G464" s="16"/>
      <c r="H464" s="8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  <c r="AA464" s="18"/>
      <c r="AB464" s="18"/>
      <c r="AC464" s="18"/>
      <c r="AD464" s="18"/>
      <c r="AE464" s="18"/>
      <c r="AF464" s="18"/>
      <c r="AG464" s="18"/>
      <c r="AH464" s="18"/>
      <c r="AI464" s="18"/>
    </row>
    <row r="465" spans="1:35" ht="12.75" customHeight="1">
      <c r="A465" s="86"/>
      <c r="B465" s="16"/>
      <c r="C465" s="18"/>
      <c r="D465" s="18"/>
      <c r="E465" s="16"/>
      <c r="F465" s="16"/>
      <c r="G465" s="16"/>
      <c r="H465" s="8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  <c r="AA465" s="18"/>
      <c r="AB465" s="18"/>
      <c r="AC465" s="18"/>
      <c r="AD465" s="18"/>
      <c r="AE465" s="18"/>
      <c r="AF465" s="18"/>
      <c r="AG465" s="18"/>
      <c r="AH465" s="18"/>
      <c r="AI465" s="18"/>
    </row>
    <row r="466" spans="1:35" ht="12.75" customHeight="1">
      <c r="A466" s="86"/>
      <c r="B466" s="16"/>
      <c r="C466" s="18"/>
      <c r="D466" s="18"/>
      <c r="E466" s="16"/>
      <c r="F466" s="16"/>
      <c r="G466" s="16"/>
      <c r="H466" s="8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  <c r="AA466" s="18"/>
      <c r="AB466" s="18"/>
      <c r="AC466" s="18"/>
      <c r="AD466" s="18"/>
      <c r="AE466" s="18"/>
      <c r="AF466" s="18"/>
      <c r="AG466" s="18"/>
      <c r="AH466" s="18"/>
      <c r="AI466" s="18"/>
    </row>
    <row r="467" spans="1:35" ht="12.75" customHeight="1">
      <c r="A467" s="86"/>
      <c r="B467" s="16"/>
      <c r="C467" s="18"/>
      <c r="D467" s="18"/>
      <c r="E467" s="16"/>
      <c r="F467" s="16"/>
      <c r="G467" s="16"/>
      <c r="H467" s="8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  <c r="AA467" s="18"/>
      <c r="AB467" s="18"/>
      <c r="AC467" s="18"/>
      <c r="AD467" s="18"/>
      <c r="AE467" s="18"/>
      <c r="AF467" s="18"/>
      <c r="AG467" s="18"/>
      <c r="AH467" s="18"/>
      <c r="AI467" s="18"/>
    </row>
    <row r="468" spans="1:35" ht="12.75" customHeight="1">
      <c r="A468" s="86"/>
      <c r="B468" s="16"/>
      <c r="C468" s="18"/>
      <c r="D468" s="18"/>
      <c r="E468" s="16"/>
      <c r="F468" s="16"/>
      <c r="G468" s="16"/>
      <c r="H468" s="8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  <c r="AA468" s="18"/>
      <c r="AB468" s="18"/>
      <c r="AC468" s="18"/>
      <c r="AD468" s="18"/>
      <c r="AE468" s="18"/>
      <c r="AF468" s="18"/>
      <c r="AG468" s="18"/>
      <c r="AH468" s="18"/>
      <c r="AI468" s="18"/>
    </row>
    <row r="469" spans="1:35" ht="12.75" customHeight="1">
      <c r="A469" s="86"/>
      <c r="B469" s="16"/>
      <c r="C469" s="18"/>
      <c r="D469" s="18"/>
      <c r="E469" s="16"/>
      <c r="F469" s="16"/>
      <c r="G469" s="16"/>
      <c r="H469" s="8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  <c r="AA469" s="18"/>
      <c r="AB469" s="18"/>
      <c r="AC469" s="18"/>
      <c r="AD469" s="18"/>
      <c r="AE469" s="18"/>
      <c r="AF469" s="18"/>
      <c r="AG469" s="18"/>
      <c r="AH469" s="18"/>
      <c r="AI469" s="18"/>
    </row>
    <row r="470" spans="1:35" ht="12.75" customHeight="1">
      <c r="A470" s="86"/>
      <c r="B470" s="16"/>
      <c r="C470" s="18"/>
      <c r="D470" s="18"/>
      <c r="E470" s="16"/>
      <c r="F470" s="16"/>
      <c r="G470" s="16"/>
      <c r="H470" s="8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  <c r="AA470" s="18"/>
      <c r="AB470" s="18"/>
      <c r="AC470" s="18"/>
      <c r="AD470" s="18"/>
      <c r="AE470" s="18"/>
      <c r="AF470" s="18"/>
      <c r="AG470" s="18"/>
      <c r="AH470" s="18"/>
      <c r="AI470" s="18"/>
    </row>
    <row r="471" spans="1:35" ht="12.75" customHeight="1">
      <c r="A471" s="86"/>
      <c r="B471" s="16"/>
      <c r="C471" s="18"/>
      <c r="D471" s="18"/>
      <c r="E471" s="16"/>
      <c r="F471" s="16"/>
      <c r="G471" s="16"/>
      <c r="H471" s="8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  <c r="AA471" s="18"/>
      <c r="AB471" s="18"/>
      <c r="AC471" s="18"/>
      <c r="AD471" s="18"/>
      <c r="AE471" s="18"/>
      <c r="AF471" s="18"/>
      <c r="AG471" s="18"/>
      <c r="AH471" s="18"/>
      <c r="AI471" s="18"/>
    </row>
    <row r="472" spans="1:35" ht="12.75" customHeight="1">
      <c r="A472" s="86"/>
      <c r="B472" s="16"/>
      <c r="C472" s="18"/>
      <c r="D472" s="18"/>
      <c r="E472" s="16"/>
      <c r="F472" s="16"/>
      <c r="G472" s="16"/>
      <c r="H472" s="8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  <c r="AA472" s="18"/>
      <c r="AB472" s="18"/>
      <c r="AC472" s="18"/>
      <c r="AD472" s="18"/>
      <c r="AE472" s="18"/>
      <c r="AF472" s="18"/>
      <c r="AG472" s="18"/>
      <c r="AH472" s="18"/>
      <c r="AI472" s="18"/>
    </row>
    <row r="473" spans="1:35" ht="12.75" customHeight="1">
      <c r="A473" s="86"/>
      <c r="B473" s="16"/>
      <c r="C473" s="18"/>
      <c r="D473" s="18"/>
      <c r="E473" s="16"/>
      <c r="F473" s="16"/>
      <c r="G473" s="16"/>
      <c r="H473" s="8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  <c r="AA473" s="18"/>
      <c r="AB473" s="18"/>
      <c r="AC473" s="18"/>
      <c r="AD473" s="18"/>
      <c r="AE473" s="18"/>
      <c r="AF473" s="18"/>
      <c r="AG473" s="18"/>
      <c r="AH473" s="18"/>
      <c r="AI473" s="18"/>
    </row>
    <row r="474" spans="1:35" ht="12.75" customHeight="1">
      <c r="A474" s="86"/>
      <c r="B474" s="16"/>
      <c r="C474" s="18"/>
      <c r="D474" s="18"/>
      <c r="E474" s="16"/>
      <c r="F474" s="16"/>
      <c r="G474" s="16"/>
      <c r="H474" s="8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  <c r="AA474" s="18"/>
      <c r="AB474" s="18"/>
      <c r="AC474" s="18"/>
      <c r="AD474" s="18"/>
      <c r="AE474" s="18"/>
      <c r="AF474" s="18"/>
      <c r="AG474" s="18"/>
      <c r="AH474" s="18"/>
      <c r="AI474" s="18"/>
    </row>
    <row r="475" spans="1:35" ht="12.75" customHeight="1">
      <c r="A475" s="86"/>
      <c r="B475" s="16"/>
      <c r="C475" s="18"/>
      <c r="D475" s="18"/>
      <c r="E475" s="16"/>
      <c r="F475" s="16"/>
      <c r="G475" s="16"/>
      <c r="H475" s="8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  <c r="AA475" s="18"/>
      <c r="AB475" s="18"/>
      <c r="AC475" s="18"/>
      <c r="AD475" s="18"/>
      <c r="AE475" s="18"/>
      <c r="AF475" s="18"/>
      <c r="AG475" s="18"/>
      <c r="AH475" s="18"/>
      <c r="AI475" s="18"/>
    </row>
    <row r="476" spans="1:35" ht="12.75" customHeight="1">
      <c r="A476" s="86"/>
      <c r="B476" s="16"/>
      <c r="C476" s="18"/>
      <c r="D476" s="18"/>
      <c r="E476" s="16"/>
      <c r="F476" s="16"/>
      <c r="G476" s="16"/>
      <c r="H476" s="8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  <c r="AA476" s="18"/>
      <c r="AB476" s="18"/>
      <c r="AC476" s="18"/>
      <c r="AD476" s="18"/>
      <c r="AE476" s="18"/>
      <c r="AF476" s="18"/>
      <c r="AG476" s="18"/>
      <c r="AH476" s="18"/>
      <c r="AI476" s="18"/>
    </row>
    <row r="477" spans="1:35" ht="12.75" customHeight="1">
      <c r="A477" s="86"/>
      <c r="B477" s="16"/>
      <c r="C477" s="18"/>
      <c r="D477" s="18"/>
      <c r="E477" s="16"/>
      <c r="F477" s="16"/>
      <c r="G477" s="16"/>
      <c r="H477" s="8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  <c r="AA477" s="18"/>
      <c r="AB477" s="18"/>
      <c r="AC477" s="18"/>
      <c r="AD477" s="18"/>
      <c r="AE477" s="18"/>
      <c r="AF477" s="18"/>
      <c r="AG477" s="18"/>
      <c r="AH477" s="18"/>
      <c r="AI477" s="18"/>
    </row>
    <row r="478" spans="1:35" ht="12.75" customHeight="1">
      <c r="A478" s="86"/>
      <c r="B478" s="16"/>
      <c r="C478" s="18"/>
      <c r="D478" s="18"/>
      <c r="E478" s="16"/>
      <c r="F478" s="16"/>
      <c r="G478" s="16"/>
      <c r="H478" s="8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  <c r="AA478" s="18"/>
      <c r="AB478" s="18"/>
      <c r="AC478" s="18"/>
      <c r="AD478" s="18"/>
      <c r="AE478" s="18"/>
      <c r="AF478" s="18"/>
      <c r="AG478" s="18"/>
      <c r="AH478" s="18"/>
      <c r="AI478" s="18"/>
    </row>
    <row r="479" spans="1:35" ht="12.75" customHeight="1">
      <c r="A479" s="86"/>
      <c r="B479" s="16"/>
      <c r="C479" s="18"/>
      <c r="D479" s="18"/>
      <c r="E479" s="16"/>
      <c r="F479" s="16"/>
      <c r="G479" s="16"/>
      <c r="H479" s="8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  <c r="AA479" s="18"/>
      <c r="AB479" s="18"/>
      <c r="AC479" s="18"/>
      <c r="AD479" s="18"/>
      <c r="AE479" s="18"/>
      <c r="AF479" s="18"/>
      <c r="AG479" s="18"/>
      <c r="AH479" s="18"/>
      <c r="AI479" s="18"/>
    </row>
    <row r="480" spans="1:35" ht="12.75" customHeight="1">
      <c r="A480" s="86"/>
      <c r="B480" s="16"/>
      <c r="C480" s="18"/>
      <c r="D480" s="18"/>
      <c r="E480" s="16"/>
      <c r="F480" s="16"/>
      <c r="G480" s="16"/>
      <c r="H480" s="8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  <c r="AA480" s="18"/>
      <c r="AB480" s="18"/>
      <c r="AC480" s="18"/>
      <c r="AD480" s="18"/>
      <c r="AE480" s="18"/>
      <c r="AF480" s="18"/>
      <c r="AG480" s="18"/>
      <c r="AH480" s="18"/>
      <c r="AI480" s="18"/>
    </row>
    <row r="481" spans="1:35" ht="12.75" customHeight="1">
      <c r="A481" s="86"/>
      <c r="B481" s="16"/>
      <c r="C481" s="18"/>
      <c r="D481" s="18"/>
      <c r="E481" s="16"/>
      <c r="F481" s="16"/>
      <c r="G481" s="16"/>
      <c r="H481" s="8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  <c r="AA481" s="18"/>
      <c r="AB481" s="18"/>
      <c r="AC481" s="18"/>
      <c r="AD481" s="18"/>
      <c r="AE481" s="18"/>
      <c r="AF481" s="18"/>
      <c r="AG481" s="18"/>
      <c r="AH481" s="18"/>
      <c r="AI481" s="18"/>
    </row>
    <row r="482" spans="1:35" ht="12.75" customHeight="1">
      <c r="A482" s="86"/>
      <c r="B482" s="16"/>
      <c r="C482" s="18"/>
      <c r="D482" s="18"/>
      <c r="E482" s="16"/>
      <c r="F482" s="16"/>
      <c r="G482" s="16"/>
      <c r="H482" s="8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  <c r="AA482" s="18"/>
      <c r="AB482" s="18"/>
      <c r="AC482" s="18"/>
      <c r="AD482" s="18"/>
      <c r="AE482" s="18"/>
      <c r="AF482" s="18"/>
      <c r="AG482" s="18"/>
      <c r="AH482" s="18"/>
      <c r="AI482" s="18"/>
    </row>
    <row r="483" spans="1:35" ht="12.75" customHeight="1">
      <c r="A483" s="86"/>
      <c r="B483" s="16"/>
      <c r="C483" s="18"/>
      <c r="D483" s="18"/>
      <c r="E483" s="16"/>
      <c r="F483" s="16"/>
      <c r="G483" s="16"/>
      <c r="H483" s="8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  <c r="AA483" s="18"/>
      <c r="AB483" s="18"/>
      <c r="AC483" s="18"/>
      <c r="AD483" s="18"/>
      <c r="AE483" s="18"/>
      <c r="AF483" s="18"/>
      <c r="AG483" s="18"/>
      <c r="AH483" s="18"/>
      <c r="AI483" s="18"/>
    </row>
    <row r="484" spans="1:35" ht="12.75" customHeight="1">
      <c r="A484" s="86"/>
      <c r="B484" s="16"/>
      <c r="C484" s="18"/>
      <c r="D484" s="18"/>
      <c r="E484" s="16"/>
      <c r="F484" s="16"/>
      <c r="G484" s="16"/>
      <c r="H484" s="8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  <c r="AA484" s="18"/>
      <c r="AB484" s="18"/>
      <c r="AC484" s="18"/>
      <c r="AD484" s="18"/>
      <c r="AE484" s="18"/>
      <c r="AF484" s="18"/>
      <c r="AG484" s="18"/>
      <c r="AH484" s="18"/>
      <c r="AI484" s="18"/>
    </row>
    <row r="485" spans="1:35" ht="12.75" customHeight="1">
      <c r="A485" s="86"/>
      <c r="B485" s="16"/>
      <c r="C485" s="18"/>
      <c r="D485" s="18"/>
      <c r="E485" s="16"/>
      <c r="F485" s="16"/>
      <c r="G485" s="16"/>
      <c r="H485" s="8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  <c r="AA485" s="18"/>
      <c r="AB485" s="18"/>
      <c r="AC485" s="18"/>
      <c r="AD485" s="18"/>
      <c r="AE485" s="18"/>
      <c r="AF485" s="18"/>
      <c r="AG485" s="18"/>
      <c r="AH485" s="18"/>
      <c r="AI485" s="18"/>
    </row>
    <row r="486" spans="1:35" ht="12.75" customHeight="1">
      <c r="A486" s="86"/>
      <c r="B486" s="16"/>
      <c r="C486" s="18"/>
      <c r="D486" s="18"/>
      <c r="E486" s="16"/>
      <c r="F486" s="16"/>
      <c r="G486" s="16"/>
      <c r="H486" s="8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  <c r="AA486" s="18"/>
      <c r="AB486" s="18"/>
      <c r="AC486" s="18"/>
      <c r="AD486" s="18"/>
      <c r="AE486" s="18"/>
      <c r="AF486" s="18"/>
      <c r="AG486" s="18"/>
      <c r="AH486" s="18"/>
      <c r="AI486" s="18"/>
    </row>
    <row r="487" spans="1:35" ht="12.75" customHeight="1">
      <c r="A487" s="86"/>
      <c r="B487" s="16"/>
      <c r="C487" s="18"/>
      <c r="D487" s="18"/>
      <c r="E487" s="16"/>
      <c r="F487" s="16"/>
      <c r="G487" s="16"/>
      <c r="H487" s="8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  <c r="AA487" s="18"/>
      <c r="AB487" s="18"/>
      <c r="AC487" s="18"/>
      <c r="AD487" s="18"/>
      <c r="AE487" s="18"/>
      <c r="AF487" s="18"/>
      <c r="AG487" s="18"/>
      <c r="AH487" s="18"/>
      <c r="AI487" s="18"/>
    </row>
    <row r="488" spans="1:35" ht="12.75" customHeight="1">
      <c r="A488" s="86"/>
      <c r="B488" s="16"/>
      <c r="C488" s="18"/>
      <c r="D488" s="18"/>
      <c r="E488" s="16"/>
      <c r="F488" s="16"/>
      <c r="G488" s="16"/>
      <c r="H488" s="8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  <c r="AA488" s="18"/>
      <c r="AB488" s="18"/>
      <c r="AC488" s="18"/>
      <c r="AD488" s="18"/>
      <c r="AE488" s="18"/>
      <c r="AF488" s="18"/>
      <c r="AG488" s="18"/>
      <c r="AH488" s="18"/>
      <c r="AI488" s="18"/>
    </row>
    <row r="489" spans="1:35" ht="12.75" customHeight="1">
      <c r="A489" s="86"/>
      <c r="B489" s="16"/>
      <c r="C489" s="18"/>
      <c r="D489" s="18"/>
      <c r="E489" s="16"/>
      <c r="F489" s="16"/>
      <c r="G489" s="16"/>
      <c r="H489" s="8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  <c r="AA489" s="18"/>
      <c r="AB489" s="18"/>
      <c r="AC489" s="18"/>
      <c r="AD489" s="18"/>
      <c r="AE489" s="18"/>
      <c r="AF489" s="18"/>
      <c r="AG489" s="18"/>
      <c r="AH489" s="18"/>
      <c r="AI489" s="18"/>
    </row>
    <row r="490" spans="1:35" ht="12.75" customHeight="1">
      <c r="A490" s="86"/>
      <c r="B490" s="16"/>
      <c r="C490" s="18"/>
      <c r="D490" s="18"/>
      <c r="E490" s="16"/>
      <c r="F490" s="16"/>
      <c r="G490" s="16"/>
      <c r="H490" s="8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  <c r="AA490" s="18"/>
      <c r="AB490" s="18"/>
      <c r="AC490" s="18"/>
      <c r="AD490" s="18"/>
      <c r="AE490" s="18"/>
      <c r="AF490" s="18"/>
      <c r="AG490" s="18"/>
      <c r="AH490" s="18"/>
      <c r="AI490" s="18"/>
    </row>
    <row r="491" spans="1:35" ht="12.75" customHeight="1">
      <c r="A491" s="86"/>
      <c r="B491" s="16"/>
      <c r="C491" s="18"/>
      <c r="D491" s="18"/>
      <c r="E491" s="16"/>
      <c r="F491" s="16"/>
      <c r="G491" s="16"/>
      <c r="H491" s="8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  <c r="AA491" s="18"/>
      <c r="AB491" s="18"/>
      <c r="AC491" s="18"/>
      <c r="AD491" s="18"/>
      <c r="AE491" s="18"/>
      <c r="AF491" s="18"/>
      <c r="AG491" s="18"/>
      <c r="AH491" s="18"/>
      <c r="AI491" s="18"/>
    </row>
    <row r="492" spans="1:35" ht="12.75" customHeight="1">
      <c r="A492" s="86"/>
      <c r="B492" s="16"/>
      <c r="C492" s="18"/>
      <c r="D492" s="18"/>
      <c r="E492" s="16"/>
      <c r="F492" s="16"/>
      <c r="G492" s="16"/>
      <c r="H492" s="8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  <c r="AA492" s="18"/>
      <c r="AB492" s="18"/>
      <c r="AC492" s="18"/>
      <c r="AD492" s="18"/>
      <c r="AE492" s="18"/>
      <c r="AF492" s="18"/>
      <c r="AG492" s="18"/>
      <c r="AH492" s="18"/>
      <c r="AI492" s="18"/>
    </row>
    <row r="493" spans="1:35" ht="12.75" customHeight="1">
      <c r="A493" s="86"/>
      <c r="B493" s="16"/>
      <c r="C493" s="18"/>
      <c r="D493" s="18"/>
      <c r="E493" s="16"/>
      <c r="F493" s="16"/>
      <c r="G493" s="16"/>
      <c r="H493" s="8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  <c r="AA493" s="18"/>
      <c r="AB493" s="18"/>
      <c r="AC493" s="18"/>
      <c r="AD493" s="18"/>
      <c r="AE493" s="18"/>
      <c r="AF493" s="18"/>
      <c r="AG493" s="18"/>
      <c r="AH493" s="18"/>
      <c r="AI493" s="18"/>
    </row>
    <row r="494" spans="1:35" ht="12.75" customHeight="1">
      <c r="A494" s="86"/>
      <c r="B494" s="16"/>
      <c r="C494" s="18"/>
      <c r="D494" s="18"/>
      <c r="E494" s="16"/>
      <c r="F494" s="16"/>
      <c r="G494" s="16"/>
      <c r="H494" s="8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  <c r="AA494" s="18"/>
      <c r="AB494" s="18"/>
      <c r="AC494" s="18"/>
      <c r="AD494" s="18"/>
      <c r="AE494" s="18"/>
      <c r="AF494" s="18"/>
      <c r="AG494" s="18"/>
      <c r="AH494" s="18"/>
      <c r="AI494" s="18"/>
    </row>
    <row r="495" spans="1:35" ht="12.75" customHeight="1">
      <c r="A495" s="86"/>
      <c r="B495" s="16"/>
      <c r="C495" s="18"/>
      <c r="D495" s="18"/>
      <c r="E495" s="16"/>
      <c r="F495" s="16"/>
      <c r="G495" s="16"/>
      <c r="H495" s="8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  <c r="AA495" s="18"/>
      <c r="AB495" s="18"/>
      <c r="AC495" s="18"/>
      <c r="AD495" s="18"/>
      <c r="AE495" s="18"/>
      <c r="AF495" s="18"/>
      <c r="AG495" s="18"/>
      <c r="AH495" s="18"/>
      <c r="AI495" s="18"/>
    </row>
    <row r="496" spans="1:35" ht="12.75" customHeight="1">
      <c r="A496" s="86"/>
      <c r="B496" s="16"/>
      <c r="C496" s="18"/>
      <c r="D496" s="18"/>
      <c r="E496" s="16"/>
      <c r="F496" s="16"/>
      <c r="G496" s="16"/>
      <c r="H496" s="8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  <c r="AA496" s="18"/>
      <c r="AB496" s="18"/>
      <c r="AC496" s="18"/>
      <c r="AD496" s="18"/>
      <c r="AE496" s="18"/>
      <c r="AF496" s="18"/>
      <c r="AG496" s="18"/>
      <c r="AH496" s="18"/>
      <c r="AI496" s="18"/>
    </row>
    <row r="497" spans="1:35" ht="12.75" customHeight="1">
      <c r="A497" s="86"/>
      <c r="B497" s="16"/>
      <c r="C497" s="18"/>
      <c r="D497" s="18"/>
      <c r="E497" s="16"/>
      <c r="F497" s="16"/>
      <c r="G497" s="16"/>
      <c r="H497" s="8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  <c r="AA497" s="18"/>
      <c r="AB497" s="18"/>
      <c r="AC497" s="18"/>
      <c r="AD497" s="18"/>
      <c r="AE497" s="18"/>
      <c r="AF497" s="18"/>
      <c r="AG497" s="18"/>
      <c r="AH497" s="18"/>
      <c r="AI497" s="18"/>
    </row>
    <row r="498" spans="1:35" ht="12.75" customHeight="1">
      <c r="A498" s="86"/>
      <c r="B498" s="16"/>
      <c r="C498" s="18"/>
      <c r="D498" s="18"/>
      <c r="E498" s="16"/>
      <c r="F498" s="16"/>
      <c r="G498" s="16"/>
      <c r="H498" s="8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  <c r="AA498" s="18"/>
      <c r="AB498" s="18"/>
      <c r="AC498" s="18"/>
      <c r="AD498" s="18"/>
      <c r="AE498" s="18"/>
      <c r="AF498" s="18"/>
      <c r="AG498" s="18"/>
      <c r="AH498" s="18"/>
      <c r="AI498" s="18"/>
    </row>
    <row r="499" spans="1:35" ht="12.75" customHeight="1">
      <c r="A499" s="86"/>
      <c r="B499" s="16"/>
      <c r="C499" s="18"/>
      <c r="D499" s="18"/>
      <c r="E499" s="16"/>
      <c r="F499" s="16"/>
      <c r="G499" s="16"/>
      <c r="H499" s="8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  <c r="AA499" s="18"/>
      <c r="AB499" s="18"/>
      <c r="AC499" s="18"/>
      <c r="AD499" s="18"/>
      <c r="AE499" s="18"/>
      <c r="AF499" s="18"/>
      <c r="AG499" s="18"/>
      <c r="AH499" s="18"/>
      <c r="AI499" s="18"/>
    </row>
    <row r="500" spans="1:35" ht="12.75" customHeight="1">
      <c r="A500" s="86"/>
      <c r="B500" s="16"/>
      <c r="C500" s="18"/>
      <c r="D500" s="18"/>
      <c r="E500" s="16"/>
      <c r="F500" s="16"/>
      <c r="G500" s="16"/>
      <c r="H500" s="8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  <c r="AA500" s="18"/>
      <c r="AB500" s="18"/>
      <c r="AC500" s="18"/>
      <c r="AD500" s="18"/>
      <c r="AE500" s="18"/>
      <c r="AF500" s="18"/>
      <c r="AG500" s="18"/>
      <c r="AH500" s="18"/>
      <c r="AI500" s="18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81"/>
  <sheetViews>
    <sheetView zoomScale="85" zoomScaleNormal="85" workbookViewId="0">
      <selection activeCell="I22" sqref="I22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4" width="14" customWidth="1"/>
    <col min="15" max="15" width="15.85546875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0"/>
      <c r="B2" s="20"/>
      <c r="C2" s="20"/>
      <c r="D2" s="20"/>
      <c r="E2" s="20"/>
      <c r="F2" s="89"/>
      <c r="G2" s="89"/>
      <c r="H2" s="89"/>
      <c r="I2" s="89"/>
      <c r="J2" s="20"/>
      <c r="K2" s="89"/>
      <c r="L2" s="89"/>
      <c r="M2" s="89"/>
      <c r="N2" s="20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0"/>
      <c r="B3" s="2"/>
      <c r="C3" s="2"/>
      <c r="D3" s="2"/>
      <c r="E3" s="2"/>
      <c r="F3" s="2"/>
      <c r="G3" s="2"/>
      <c r="H3" s="2"/>
      <c r="I3" s="2"/>
      <c r="J3" s="3"/>
      <c r="K3" s="90"/>
      <c r="L3" s="89"/>
      <c r="M3" s="89"/>
      <c r="N3" s="20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0"/>
      <c r="B4" s="2"/>
      <c r="C4" s="2"/>
      <c r="D4" s="2"/>
      <c r="E4" s="2"/>
      <c r="F4" s="2"/>
      <c r="G4" s="2"/>
      <c r="H4" s="2"/>
      <c r="I4" s="91"/>
      <c r="J4" s="3"/>
      <c r="K4" s="90"/>
      <c r="L4" s="89"/>
      <c r="M4" s="89"/>
      <c r="N4" s="20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6"/>
      <c r="M5" s="329" t="s">
        <v>286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2" t="s">
        <v>917</v>
      </c>
      <c r="D6" s="1"/>
      <c r="E6" s="1"/>
      <c r="F6" s="6"/>
      <c r="G6" s="6"/>
      <c r="H6" s="6"/>
      <c r="I6" s="6"/>
      <c r="J6" s="1"/>
      <c r="K6" s="6"/>
      <c r="L6" s="6"/>
      <c r="M6" s="93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3">
        <f>Main!B10</f>
        <v>44697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94" t="s">
        <v>574</v>
      </c>
      <c r="C8" s="94"/>
      <c r="D8" s="94"/>
      <c r="E8" s="94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95" t="s">
        <v>16</v>
      </c>
      <c r="B9" s="96" t="s">
        <v>564</v>
      </c>
      <c r="C9" s="96"/>
      <c r="D9" s="97" t="s">
        <v>575</v>
      </c>
      <c r="E9" s="96" t="s">
        <v>576</v>
      </c>
      <c r="F9" s="96" t="s">
        <v>577</v>
      </c>
      <c r="G9" s="96" t="s">
        <v>578</v>
      </c>
      <c r="H9" s="96" t="s">
        <v>579</v>
      </c>
      <c r="I9" s="96" t="s">
        <v>580</v>
      </c>
      <c r="J9" s="95" t="s">
        <v>581</v>
      </c>
      <c r="K9" s="96" t="s">
        <v>582</v>
      </c>
      <c r="L9" s="98" t="s">
        <v>583</v>
      </c>
      <c r="M9" s="98" t="s">
        <v>584</v>
      </c>
      <c r="N9" s="96" t="s">
        <v>585</v>
      </c>
      <c r="O9" s="97" t="s">
        <v>586</v>
      </c>
      <c r="P9" s="96" t="s">
        <v>818</v>
      </c>
      <c r="Q9" s="1"/>
      <c r="R9" s="6"/>
      <c r="S9" s="1"/>
      <c r="T9" s="1"/>
      <c r="U9" s="1"/>
      <c r="V9" s="1"/>
      <c r="W9" s="1"/>
      <c r="X9" s="1"/>
    </row>
    <row r="10" spans="1:38" s="247" customFormat="1" ht="13.9" customHeight="1">
      <c r="A10" s="285">
        <v>1</v>
      </c>
      <c r="B10" s="340">
        <v>44641</v>
      </c>
      <c r="C10" s="349"/>
      <c r="D10" s="350" t="s">
        <v>281</v>
      </c>
      <c r="E10" s="351" t="s">
        <v>589</v>
      </c>
      <c r="F10" s="285">
        <v>1640</v>
      </c>
      <c r="G10" s="285">
        <v>1530</v>
      </c>
      <c r="H10" s="285">
        <v>1675</v>
      </c>
      <c r="I10" s="352" t="s">
        <v>862</v>
      </c>
      <c r="J10" s="341" t="s">
        <v>865</v>
      </c>
      <c r="K10" s="341">
        <f t="shared" ref="K10:K11" si="0">H10-F10</f>
        <v>35</v>
      </c>
      <c r="L10" s="342">
        <f t="shared" ref="L10:L11" si="1">(F10*-0.7)/100</f>
        <v>-11.48</v>
      </c>
      <c r="M10" s="343">
        <f t="shared" ref="M10:M11" si="2">(K10+L10)/F10</f>
        <v>1.4341463414634147E-2</v>
      </c>
      <c r="N10" s="341" t="s">
        <v>587</v>
      </c>
      <c r="O10" s="344">
        <v>44683</v>
      </c>
      <c r="P10" s="370"/>
      <c r="Q10" s="246"/>
      <c r="R10" s="246" t="s">
        <v>588</v>
      </c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</row>
    <row r="11" spans="1:38" s="247" customFormat="1" ht="13.9" customHeight="1">
      <c r="A11" s="359">
        <v>2</v>
      </c>
      <c r="B11" s="357">
        <v>44664</v>
      </c>
      <c r="C11" s="411"/>
      <c r="D11" s="412" t="s">
        <v>342</v>
      </c>
      <c r="E11" s="413" t="s">
        <v>589</v>
      </c>
      <c r="F11" s="359">
        <v>2595</v>
      </c>
      <c r="G11" s="359">
        <v>2395</v>
      </c>
      <c r="H11" s="359">
        <v>2395</v>
      </c>
      <c r="I11" s="414" t="s">
        <v>871</v>
      </c>
      <c r="J11" s="369" t="s">
        <v>918</v>
      </c>
      <c r="K11" s="369">
        <f t="shared" si="0"/>
        <v>-200</v>
      </c>
      <c r="L11" s="383">
        <f t="shared" si="1"/>
        <v>-18.164999999999999</v>
      </c>
      <c r="M11" s="384">
        <f t="shared" si="2"/>
        <v>-8.4071290944123314E-2</v>
      </c>
      <c r="N11" s="369" t="s">
        <v>599</v>
      </c>
      <c r="O11" s="385">
        <v>44690</v>
      </c>
      <c r="P11" s="410"/>
      <c r="Q11" s="246"/>
      <c r="R11" s="246" t="s">
        <v>588</v>
      </c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/>
      <c r="AG11" s="246"/>
      <c r="AH11" s="246"/>
      <c r="AI11" s="246"/>
      <c r="AJ11" s="246"/>
      <c r="AK11" s="246"/>
      <c r="AL11" s="246"/>
    </row>
    <row r="12" spans="1:38" s="247" customFormat="1" ht="13.9" customHeight="1">
      <c r="A12" s="359">
        <v>3</v>
      </c>
      <c r="B12" s="357">
        <v>44670</v>
      </c>
      <c r="C12" s="411"/>
      <c r="D12" s="412" t="s">
        <v>488</v>
      </c>
      <c r="E12" s="413" t="s">
        <v>589</v>
      </c>
      <c r="F12" s="359">
        <v>158</v>
      </c>
      <c r="G12" s="359">
        <v>149</v>
      </c>
      <c r="H12" s="359">
        <v>149</v>
      </c>
      <c r="I12" s="414" t="s">
        <v>870</v>
      </c>
      <c r="J12" s="369" t="s">
        <v>903</v>
      </c>
      <c r="K12" s="369">
        <f t="shared" ref="K12" si="3">H12-F12</f>
        <v>-9</v>
      </c>
      <c r="L12" s="383">
        <f t="shared" ref="L12" si="4">(F12*-0.7)/100</f>
        <v>-1.1059999999999999</v>
      </c>
      <c r="M12" s="384">
        <f t="shared" ref="M12" si="5">(K12+L12)/F12</f>
        <v>-6.3962025316455701E-2</v>
      </c>
      <c r="N12" s="369" t="s">
        <v>599</v>
      </c>
      <c r="O12" s="385">
        <v>44686</v>
      </c>
      <c r="P12" s="410"/>
      <c r="Q12" s="246"/>
      <c r="R12" s="246" t="s">
        <v>588</v>
      </c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 s="247" customFormat="1" ht="13.9" customHeight="1">
      <c r="A13" s="359">
        <v>4</v>
      </c>
      <c r="B13" s="357">
        <v>44671</v>
      </c>
      <c r="C13" s="411"/>
      <c r="D13" s="412" t="s">
        <v>136</v>
      </c>
      <c r="E13" s="413" t="s">
        <v>589</v>
      </c>
      <c r="F13" s="359">
        <v>755</v>
      </c>
      <c r="G13" s="359">
        <v>695</v>
      </c>
      <c r="H13" s="359">
        <v>695</v>
      </c>
      <c r="I13" s="414" t="s">
        <v>874</v>
      </c>
      <c r="J13" s="369" t="s">
        <v>940</v>
      </c>
      <c r="K13" s="369">
        <f t="shared" ref="K13" si="6">H13-F13</f>
        <v>-60</v>
      </c>
      <c r="L13" s="383">
        <f t="shared" ref="L13" si="7">(F13*-0.7)/100</f>
        <v>-5.2850000000000001</v>
      </c>
      <c r="M13" s="384">
        <f t="shared" ref="M13" si="8">(K13+L13)/F13</f>
        <v>-8.6470198675496684E-2</v>
      </c>
      <c r="N13" s="369" t="s">
        <v>599</v>
      </c>
      <c r="O13" s="385">
        <v>44691</v>
      </c>
      <c r="P13" s="410"/>
      <c r="Q13" s="246"/>
      <c r="R13" s="246" t="s">
        <v>588</v>
      </c>
      <c r="S13" s="246"/>
      <c r="T13" s="246"/>
      <c r="U13" s="246"/>
      <c r="V13" s="246"/>
      <c r="W13" s="246"/>
      <c r="X13" s="246"/>
      <c r="Y13" s="246"/>
      <c r="Z13" s="246"/>
      <c r="AA13" s="246"/>
      <c r="AB13" s="246"/>
      <c r="AC13" s="246"/>
      <c r="AD13" s="246"/>
      <c r="AE13" s="246"/>
      <c r="AF13" s="246"/>
      <c r="AG13" s="246"/>
      <c r="AH13" s="246"/>
      <c r="AI13" s="246"/>
      <c r="AJ13" s="246"/>
      <c r="AK13" s="246"/>
      <c r="AL13" s="246"/>
    </row>
    <row r="14" spans="1:38" s="247" customFormat="1" ht="13.9" customHeight="1">
      <c r="A14" s="251">
        <v>5</v>
      </c>
      <c r="B14" s="248">
        <v>44690</v>
      </c>
      <c r="C14" s="334"/>
      <c r="D14" s="331" t="s">
        <v>124</v>
      </c>
      <c r="E14" s="332" t="s">
        <v>589</v>
      </c>
      <c r="F14" s="251" t="s">
        <v>921</v>
      </c>
      <c r="G14" s="251">
        <v>670</v>
      </c>
      <c r="H14" s="251"/>
      <c r="I14" s="333" t="s">
        <v>922</v>
      </c>
      <c r="J14" s="278" t="s">
        <v>590</v>
      </c>
      <c r="K14" s="374"/>
      <c r="L14" s="299"/>
      <c r="M14" s="300"/>
      <c r="N14" s="298"/>
      <c r="O14" s="323"/>
      <c r="P14" s="298">
        <f>VLOOKUP(D14,'MidCap Intra'!B29:C583,2,0)</f>
        <v>677.35</v>
      </c>
      <c r="Q14" s="246"/>
      <c r="R14" s="246" t="s">
        <v>588</v>
      </c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6"/>
      <c r="AG14" s="246"/>
      <c r="AH14" s="246"/>
      <c r="AI14" s="246"/>
      <c r="AJ14" s="246"/>
      <c r="AK14" s="246"/>
      <c r="AL14" s="246"/>
    </row>
    <row r="15" spans="1:38" s="247" customFormat="1" ht="13.9" customHeight="1">
      <c r="A15" s="251">
        <v>6</v>
      </c>
      <c r="B15" s="248">
        <v>44690</v>
      </c>
      <c r="C15" s="334"/>
      <c r="D15" s="331" t="s">
        <v>488</v>
      </c>
      <c r="E15" s="332" t="s">
        <v>589</v>
      </c>
      <c r="F15" s="251" t="s">
        <v>927</v>
      </c>
      <c r="G15" s="251">
        <v>129</v>
      </c>
      <c r="H15" s="251"/>
      <c r="I15" s="333" t="s">
        <v>692</v>
      </c>
      <c r="J15" s="278" t="s">
        <v>590</v>
      </c>
      <c r="K15" s="374"/>
      <c r="L15" s="299"/>
      <c r="M15" s="300"/>
      <c r="N15" s="298"/>
      <c r="O15" s="323"/>
      <c r="P15" s="298">
        <f>VLOOKUP(D15,'MidCap Intra'!B30:C584,2,0)</f>
        <v>133.80000000000001</v>
      </c>
      <c r="Q15" s="246"/>
      <c r="R15" s="246" t="s">
        <v>588</v>
      </c>
      <c r="S15" s="246"/>
      <c r="T15" s="246"/>
      <c r="U15" s="246"/>
      <c r="V15" s="246"/>
      <c r="W15" s="246"/>
      <c r="X15" s="246"/>
      <c r="Y15" s="246"/>
      <c r="Z15" s="246"/>
      <c r="AA15" s="246"/>
      <c r="AB15" s="246"/>
      <c r="AC15" s="246"/>
      <c r="AD15" s="246"/>
      <c r="AE15" s="246"/>
      <c r="AF15" s="246"/>
      <c r="AG15" s="246"/>
      <c r="AH15" s="246"/>
      <c r="AI15" s="246"/>
      <c r="AJ15" s="246"/>
      <c r="AK15" s="246"/>
      <c r="AL15" s="246"/>
    </row>
    <row r="16" spans="1:38" s="247" customFormat="1" ht="13.9" customHeight="1">
      <c r="A16" s="285">
        <v>7</v>
      </c>
      <c r="B16" s="340">
        <v>44692</v>
      </c>
      <c r="C16" s="349"/>
      <c r="D16" s="350" t="s">
        <v>277</v>
      </c>
      <c r="E16" s="351" t="s">
        <v>589</v>
      </c>
      <c r="F16" s="285">
        <v>6775</v>
      </c>
      <c r="G16" s="285">
        <v>6350</v>
      </c>
      <c r="H16" s="285">
        <v>7340</v>
      </c>
      <c r="I16" s="352" t="s">
        <v>961</v>
      </c>
      <c r="J16" s="341" t="s">
        <v>995</v>
      </c>
      <c r="K16" s="341">
        <f t="shared" ref="K16" si="9">H16-F16</f>
        <v>565</v>
      </c>
      <c r="L16" s="342">
        <f t="shared" ref="L16" si="10">(F16*-0.7)/100</f>
        <v>-47.424999999999997</v>
      </c>
      <c r="M16" s="343">
        <f t="shared" ref="M16" si="11">(K16+L16)/F16</f>
        <v>7.6394833948339486E-2</v>
      </c>
      <c r="N16" s="341" t="s">
        <v>587</v>
      </c>
      <c r="O16" s="438">
        <v>44694</v>
      </c>
      <c r="P16" s="396"/>
      <c r="Q16" s="246"/>
      <c r="R16" s="246" t="s">
        <v>588</v>
      </c>
      <c r="S16" s="246"/>
      <c r="T16" s="246"/>
      <c r="U16" s="246"/>
      <c r="V16" s="246"/>
      <c r="W16" s="246"/>
      <c r="X16" s="246"/>
      <c r="Y16" s="246"/>
      <c r="Z16" s="246"/>
      <c r="AA16" s="246"/>
      <c r="AB16" s="246"/>
      <c r="AC16" s="246"/>
      <c r="AD16" s="246"/>
      <c r="AE16" s="246"/>
      <c r="AF16" s="246"/>
      <c r="AG16" s="246"/>
      <c r="AH16" s="246"/>
      <c r="AI16" s="246"/>
      <c r="AJ16" s="246"/>
      <c r="AK16" s="246"/>
      <c r="AL16" s="246"/>
    </row>
    <row r="17" spans="1:38" s="247" customFormat="1" ht="13.9" customHeight="1">
      <c r="A17" s="251">
        <v>8</v>
      </c>
      <c r="B17" s="248">
        <v>44694</v>
      </c>
      <c r="C17" s="334"/>
      <c r="D17" s="331" t="s">
        <v>428</v>
      </c>
      <c r="E17" s="332" t="s">
        <v>589</v>
      </c>
      <c r="F17" s="251" t="s">
        <v>990</v>
      </c>
      <c r="G17" s="251">
        <v>220</v>
      </c>
      <c r="H17" s="251"/>
      <c r="I17" s="333" t="s">
        <v>991</v>
      </c>
      <c r="J17" s="278" t="s">
        <v>590</v>
      </c>
      <c r="K17" s="374"/>
      <c r="L17" s="299"/>
      <c r="M17" s="300"/>
      <c r="N17" s="298"/>
      <c r="O17" s="323"/>
      <c r="P17" s="437"/>
      <c r="Q17" s="246"/>
      <c r="R17" s="246" t="s">
        <v>588</v>
      </c>
      <c r="S17" s="246"/>
      <c r="T17" s="246"/>
      <c r="U17" s="246"/>
      <c r="V17" s="246"/>
      <c r="W17" s="246"/>
      <c r="X17" s="246"/>
      <c r="Y17" s="246"/>
      <c r="Z17" s="246"/>
      <c r="AA17" s="246"/>
      <c r="AB17" s="246"/>
      <c r="AC17" s="246"/>
      <c r="AD17" s="246"/>
      <c r="AE17" s="246"/>
      <c r="AF17" s="246"/>
      <c r="AG17" s="246"/>
      <c r="AH17" s="246"/>
      <c r="AI17" s="246"/>
      <c r="AJ17" s="246"/>
      <c r="AK17" s="246"/>
      <c r="AL17" s="246"/>
    </row>
    <row r="18" spans="1:38" s="247" customFormat="1" ht="13.9" customHeight="1">
      <c r="A18" s="251">
        <v>9</v>
      </c>
      <c r="B18" s="248">
        <v>44694</v>
      </c>
      <c r="C18" s="334"/>
      <c r="D18" s="331" t="s">
        <v>131</v>
      </c>
      <c r="E18" s="332" t="s">
        <v>589</v>
      </c>
      <c r="F18" s="251" t="s">
        <v>992</v>
      </c>
      <c r="G18" s="251">
        <v>1550</v>
      </c>
      <c r="H18" s="251"/>
      <c r="I18" s="333" t="s">
        <v>862</v>
      </c>
      <c r="J18" s="278" t="s">
        <v>590</v>
      </c>
      <c r="K18" s="374"/>
      <c r="L18" s="299"/>
      <c r="M18" s="300"/>
      <c r="N18" s="298"/>
      <c r="O18" s="323"/>
      <c r="P18" s="437"/>
      <c r="Q18" s="246"/>
      <c r="R18" s="246" t="s">
        <v>588</v>
      </c>
      <c r="S18" s="246"/>
      <c r="T18" s="246"/>
      <c r="U18" s="246"/>
      <c r="V18" s="246"/>
      <c r="W18" s="246"/>
      <c r="X18" s="246"/>
      <c r="Y18" s="246"/>
      <c r="Z18" s="246"/>
      <c r="AA18" s="246"/>
      <c r="AB18" s="246"/>
      <c r="AC18" s="246"/>
      <c r="AD18" s="246"/>
      <c r="AE18" s="246"/>
      <c r="AF18" s="246"/>
      <c r="AG18" s="246"/>
      <c r="AH18" s="246"/>
      <c r="AI18" s="246"/>
      <c r="AJ18" s="246"/>
      <c r="AK18" s="246"/>
      <c r="AL18" s="246"/>
    </row>
    <row r="19" spans="1:38" s="247" customFormat="1" ht="13.9" customHeight="1">
      <c r="A19" s="251"/>
      <c r="B19" s="248"/>
      <c r="C19" s="334"/>
      <c r="D19" s="331"/>
      <c r="E19" s="332"/>
      <c r="F19" s="251"/>
      <c r="G19" s="251"/>
      <c r="H19" s="251"/>
      <c r="I19" s="333"/>
      <c r="J19" s="278"/>
      <c r="K19" s="374"/>
      <c r="L19" s="299"/>
      <c r="M19" s="300"/>
      <c r="N19" s="298"/>
      <c r="O19" s="323"/>
      <c r="P19" s="437"/>
      <c r="Q19" s="246"/>
      <c r="R19" s="246"/>
      <c r="S19" s="246"/>
      <c r="T19" s="246"/>
      <c r="U19" s="246"/>
      <c r="V19" s="246"/>
      <c r="W19" s="246"/>
      <c r="X19" s="246"/>
      <c r="Y19" s="246"/>
      <c r="Z19" s="246"/>
      <c r="AA19" s="246"/>
      <c r="AB19" s="246"/>
      <c r="AC19" s="246"/>
      <c r="AD19" s="246"/>
      <c r="AE19" s="246"/>
      <c r="AF19" s="246"/>
      <c r="AG19" s="246"/>
      <c r="AH19" s="246"/>
      <c r="AI19" s="246"/>
      <c r="AJ19" s="246"/>
      <c r="AK19" s="246"/>
      <c r="AL19" s="246"/>
    </row>
    <row r="20" spans="1:38" ht="13.9" customHeight="1">
      <c r="A20" s="251"/>
      <c r="B20" s="248"/>
      <c r="C20" s="334"/>
      <c r="D20" s="331"/>
      <c r="E20" s="332"/>
      <c r="F20" s="251"/>
      <c r="G20" s="251"/>
      <c r="H20" s="251"/>
      <c r="I20" s="333"/>
      <c r="J20" s="278"/>
      <c r="K20" s="374"/>
      <c r="L20" s="299"/>
      <c r="M20" s="300"/>
      <c r="N20" s="298"/>
      <c r="O20" s="323"/>
      <c r="P20" s="37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4.25" customHeight="1">
      <c r="A21" s="107"/>
      <c r="B21" s="108"/>
      <c r="C21" s="109"/>
      <c r="D21" s="110"/>
      <c r="E21" s="111"/>
      <c r="F21" s="111"/>
      <c r="H21" s="111"/>
      <c r="I21" s="112"/>
      <c r="J21" s="113"/>
      <c r="K21" s="113"/>
      <c r="L21" s="114"/>
      <c r="M21" s="115"/>
      <c r="N21" s="116"/>
      <c r="O21" s="117"/>
      <c r="P21" s="118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</row>
    <row r="22" spans="1:38" ht="14.25" customHeight="1">
      <c r="A22" s="107"/>
      <c r="B22" s="108"/>
      <c r="C22" s="109"/>
      <c r="D22" s="110"/>
      <c r="E22" s="111"/>
      <c r="F22" s="111"/>
      <c r="G22" s="107"/>
      <c r="H22" s="111"/>
      <c r="I22" s="112"/>
      <c r="J22" s="113"/>
      <c r="K22" s="113"/>
      <c r="L22" s="114"/>
      <c r="M22" s="115"/>
      <c r="N22" s="116"/>
      <c r="O22" s="117"/>
      <c r="P22" s="118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</row>
    <row r="23" spans="1:38" ht="12" customHeight="1">
      <c r="A23" s="119" t="s">
        <v>591</v>
      </c>
      <c r="B23" s="120"/>
      <c r="C23" s="121"/>
      <c r="D23" s="122"/>
      <c r="E23" s="123"/>
      <c r="F23" s="123"/>
      <c r="G23" s="123"/>
      <c r="H23" s="123"/>
      <c r="I23" s="123"/>
      <c r="J23" s="124"/>
      <c r="K23" s="123"/>
      <c r="L23" s="125"/>
      <c r="M23" s="56"/>
      <c r="N23" s="124"/>
      <c r="O23" s="12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</row>
    <row r="24" spans="1:38" ht="12" customHeight="1">
      <c r="A24" s="126" t="s">
        <v>592</v>
      </c>
      <c r="B24" s="119"/>
      <c r="C24" s="119"/>
      <c r="D24" s="119"/>
      <c r="E24" s="41"/>
      <c r="F24" s="127" t="s">
        <v>593</v>
      </c>
      <c r="G24" s="6"/>
      <c r="H24" s="6"/>
      <c r="I24" s="6"/>
      <c r="J24" s="128"/>
      <c r="K24" s="129"/>
      <c r="L24" s="129"/>
      <c r="M24" s="130"/>
      <c r="N24" s="1"/>
      <c r="O24" s="13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</row>
    <row r="25" spans="1:38" ht="12" customHeight="1">
      <c r="A25" s="119" t="s">
        <v>594</v>
      </c>
      <c r="B25" s="119"/>
      <c r="C25" s="119"/>
      <c r="D25" s="119" t="s">
        <v>850</v>
      </c>
      <c r="E25" s="6"/>
      <c r="F25" s="127" t="s">
        <v>595</v>
      </c>
      <c r="G25" s="6"/>
      <c r="H25" s="6"/>
      <c r="I25" s="6"/>
      <c r="J25" s="128"/>
      <c r="K25" s="129"/>
      <c r="L25" s="129"/>
      <c r="M25" s="130"/>
      <c r="N25" s="1"/>
      <c r="O25" s="13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</row>
    <row r="26" spans="1:38" ht="12" customHeight="1">
      <c r="A26" s="119"/>
      <c r="B26" s="119"/>
      <c r="C26" s="119"/>
      <c r="D26" s="119"/>
      <c r="E26" s="6"/>
      <c r="F26" s="6"/>
      <c r="G26" s="6"/>
      <c r="H26" s="6"/>
      <c r="I26" s="6"/>
      <c r="J26" s="132"/>
      <c r="K26" s="129"/>
      <c r="L26" s="129"/>
      <c r="M26" s="6"/>
      <c r="N26" s="133"/>
      <c r="O26" s="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</row>
    <row r="27" spans="1:38" ht="12.75" customHeight="1">
      <c r="A27" s="1"/>
      <c r="B27" s="134" t="s">
        <v>596</v>
      </c>
      <c r="C27" s="134"/>
      <c r="D27" s="134"/>
      <c r="E27" s="134"/>
      <c r="F27" s="135"/>
      <c r="G27" s="6"/>
      <c r="H27" s="6"/>
      <c r="I27" s="136"/>
      <c r="J27" s="137"/>
      <c r="K27" s="138"/>
      <c r="L27" s="137"/>
      <c r="M27" s="6"/>
      <c r="N27" s="1"/>
      <c r="O27" s="1"/>
      <c r="P27" s="1"/>
      <c r="R27" s="56"/>
      <c r="S27" s="1"/>
      <c r="T27" s="1"/>
      <c r="U27" s="1"/>
      <c r="V27" s="1"/>
      <c r="W27" s="1"/>
      <c r="X27" s="1"/>
      <c r="Y27" s="1"/>
      <c r="Z27" s="1"/>
    </row>
    <row r="28" spans="1:38" ht="38.25" customHeight="1">
      <c r="A28" s="95" t="s">
        <v>16</v>
      </c>
      <c r="B28" s="96" t="s">
        <v>564</v>
      </c>
      <c r="C28" s="98"/>
      <c r="D28" s="97" t="s">
        <v>575</v>
      </c>
      <c r="E28" s="96" t="s">
        <v>576</v>
      </c>
      <c r="F28" s="96" t="s">
        <v>577</v>
      </c>
      <c r="G28" s="96" t="s">
        <v>597</v>
      </c>
      <c r="H28" s="96" t="s">
        <v>579</v>
      </c>
      <c r="I28" s="96" t="s">
        <v>580</v>
      </c>
      <c r="J28" s="96" t="s">
        <v>581</v>
      </c>
      <c r="K28" s="96" t="s">
        <v>598</v>
      </c>
      <c r="L28" s="140" t="s">
        <v>583</v>
      </c>
      <c r="M28" s="98" t="s">
        <v>584</v>
      </c>
      <c r="N28" s="95" t="s">
        <v>585</v>
      </c>
      <c r="O28" s="305" t="s">
        <v>586</v>
      </c>
      <c r="P28" s="282"/>
      <c r="Q28" s="1"/>
      <c r="R28" s="302"/>
      <c r="S28" s="302"/>
      <c r="T28" s="302"/>
      <c r="U28" s="295"/>
      <c r="V28" s="295"/>
      <c r="W28" s="295"/>
      <c r="X28" s="295"/>
      <c r="Y28" s="295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</row>
    <row r="29" spans="1:38" s="257" customFormat="1" ht="15" customHeight="1">
      <c r="A29" s="380">
        <v>1</v>
      </c>
      <c r="B29" s="357">
        <v>44671</v>
      </c>
      <c r="C29" s="381"/>
      <c r="D29" s="382" t="s">
        <v>875</v>
      </c>
      <c r="E29" s="359" t="s">
        <v>589</v>
      </c>
      <c r="F29" s="359">
        <v>233.5</v>
      </c>
      <c r="G29" s="359">
        <v>227</v>
      </c>
      <c r="H29" s="359">
        <v>227</v>
      </c>
      <c r="I29" s="359" t="s">
        <v>876</v>
      </c>
      <c r="J29" s="369" t="s">
        <v>897</v>
      </c>
      <c r="K29" s="369">
        <f t="shared" ref="K29" si="12">H29-F29</f>
        <v>-6.5</v>
      </c>
      <c r="L29" s="383">
        <f t="shared" ref="L29" si="13">(F29*-0.7)/100</f>
        <v>-1.6344999999999998</v>
      </c>
      <c r="M29" s="384">
        <f t="shared" ref="M29" si="14">(K29+L29)/F29</f>
        <v>-3.4837259100642393E-2</v>
      </c>
      <c r="N29" s="369" t="s">
        <v>599</v>
      </c>
      <c r="O29" s="385">
        <v>44685</v>
      </c>
      <c r="P29" s="303"/>
      <c r="Q29" s="303"/>
      <c r="R29" s="304" t="s">
        <v>588</v>
      </c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301"/>
      <c r="AJ29" s="294"/>
      <c r="AK29" s="294"/>
      <c r="AL29" s="294"/>
    </row>
    <row r="30" spans="1:38" s="257" customFormat="1" ht="15" customHeight="1">
      <c r="A30" s="380">
        <v>2</v>
      </c>
      <c r="B30" s="357">
        <v>44672</v>
      </c>
      <c r="C30" s="381"/>
      <c r="D30" s="382" t="s">
        <v>520</v>
      </c>
      <c r="E30" s="359" t="s">
        <v>589</v>
      </c>
      <c r="F30" s="359">
        <v>1980</v>
      </c>
      <c r="G30" s="359">
        <v>1920</v>
      </c>
      <c r="H30" s="359">
        <v>1920</v>
      </c>
      <c r="I30" s="359" t="s">
        <v>877</v>
      </c>
      <c r="J30" s="369" t="s">
        <v>940</v>
      </c>
      <c r="K30" s="369">
        <f t="shared" ref="K30" si="15">H30-F30</f>
        <v>-60</v>
      </c>
      <c r="L30" s="383">
        <f t="shared" ref="L30" si="16">(F30*-0.7)/100</f>
        <v>-13.86</v>
      </c>
      <c r="M30" s="384">
        <f t="shared" ref="M30" si="17">(K30+L30)/F30</f>
        <v>-3.7303030303030303E-2</v>
      </c>
      <c r="N30" s="369" t="s">
        <v>599</v>
      </c>
      <c r="O30" s="385">
        <v>44691</v>
      </c>
      <c r="P30" s="303"/>
      <c r="Q30" s="303"/>
      <c r="R30" s="304" t="s">
        <v>588</v>
      </c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301"/>
      <c r="AJ30" s="294"/>
      <c r="AK30" s="294"/>
      <c r="AL30" s="294"/>
    </row>
    <row r="31" spans="1:38" s="257" customFormat="1" ht="15" customHeight="1">
      <c r="A31" s="380">
        <v>3</v>
      </c>
      <c r="B31" s="357">
        <v>44672</v>
      </c>
      <c r="C31" s="381"/>
      <c r="D31" s="382" t="s">
        <v>116</v>
      </c>
      <c r="E31" s="359" t="s">
        <v>589</v>
      </c>
      <c r="F31" s="359">
        <v>1375</v>
      </c>
      <c r="G31" s="359">
        <v>1340</v>
      </c>
      <c r="H31" s="359">
        <v>1340</v>
      </c>
      <c r="I31" s="359">
        <v>1450</v>
      </c>
      <c r="J31" s="369" t="s">
        <v>913</v>
      </c>
      <c r="K31" s="369">
        <f t="shared" ref="K31" si="18">H31-F31</f>
        <v>-35</v>
      </c>
      <c r="L31" s="383">
        <f t="shared" ref="L31" si="19">(F31*-0.7)/100</f>
        <v>-9.6249999999999982</v>
      </c>
      <c r="M31" s="384">
        <f t="shared" ref="M31" si="20">(K31+L31)/F31</f>
        <v>-3.2454545454545451E-2</v>
      </c>
      <c r="N31" s="369" t="s">
        <v>599</v>
      </c>
      <c r="O31" s="385">
        <v>44687</v>
      </c>
      <c r="P31" s="303"/>
      <c r="Q31" s="303"/>
      <c r="R31" s="304" t="s">
        <v>588</v>
      </c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301"/>
      <c r="AJ31" s="294"/>
      <c r="AK31" s="294"/>
      <c r="AL31" s="294"/>
    </row>
    <row r="32" spans="1:38" s="257" customFormat="1" ht="15" customHeight="1">
      <c r="A32" s="380">
        <v>4</v>
      </c>
      <c r="B32" s="357">
        <v>44673</v>
      </c>
      <c r="C32" s="381"/>
      <c r="D32" s="382" t="s">
        <v>878</v>
      </c>
      <c r="E32" s="359" t="s">
        <v>589</v>
      </c>
      <c r="F32" s="359">
        <v>1710</v>
      </c>
      <c r="G32" s="359">
        <v>1647</v>
      </c>
      <c r="H32" s="359">
        <v>1647</v>
      </c>
      <c r="I32" s="359" t="s">
        <v>879</v>
      </c>
      <c r="J32" s="369" t="s">
        <v>895</v>
      </c>
      <c r="K32" s="369">
        <f t="shared" ref="K32" si="21">H32-F32</f>
        <v>-63</v>
      </c>
      <c r="L32" s="383">
        <f t="shared" ref="L32" si="22">(F32*-0.7)/100</f>
        <v>-11.97</v>
      </c>
      <c r="M32" s="384">
        <f t="shared" ref="M32" si="23">(K32+L32)/F32</f>
        <v>-4.3842105263157898E-2</v>
      </c>
      <c r="N32" s="369" t="s">
        <v>599</v>
      </c>
      <c r="O32" s="385">
        <v>44685</v>
      </c>
      <c r="P32" s="303"/>
      <c r="Q32" s="303"/>
      <c r="R32" s="304" t="s">
        <v>588</v>
      </c>
      <c r="S32" s="246"/>
      <c r="T32" s="246"/>
      <c r="U32" s="246"/>
      <c r="V32" s="246"/>
      <c r="W32" s="246"/>
      <c r="X32" s="246"/>
      <c r="Y32" s="246"/>
      <c r="Z32" s="246"/>
      <c r="AA32" s="246"/>
      <c r="AB32" s="246"/>
      <c r="AC32" s="246"/>
      <c r="AD32" s="246"/>
      <c r="AE32" s="246"/>
      <c r="AF32" s="246"/>
      <c r="AG32" s="246"/>
      <c r="AH32" s="246"/>
      <c r="AI32" s="301"/>
      <c r="AJ32" s="294"/>
      <c r="AK32" s="294"/>
      <c r="AL32" s="294"/>
    </row>
    <row r="33" spans="1:38" s="257" customFormat="1" ht="15" customHeight="1">
      <c r="A33" s="380">
        <v>5</v>
      </c>
      <c r="B33" s="357">
        <v>44676</v>
      </c>
      <c r="C33" s="381"/>
      <c r="D33" s="382" t="s">
        <v>199</v>
      </c>
      <c r="E33" s="359" t="s">
        <v>589</v>
      </c>
      <c r="F33" s="359">
        <v>248.5</v>
      </c>
      <c r="G33" s="359">
        <v>240</v>
      </c>
      <c r="H33" s="359">
        <v>240</v>
      </c>
      <c r="I33" s="359">
        <v>265</v>
      </c>
      <c r="J33" s="369" t="s">
        <v>919</v>
      </c>
      <c r="K33" s="369">
        <f t="shared" ref="K33" si="24">H33-F33</f>
        <v>-8.5</v>
      </c>
      <c r="L33" s="383">
        <f t="shared" ref="L33" si="25">(F33*-0.7)/100</f>
        <v>-1.7394999999999998</v>
      </c>
      <c r="M33" s="384">
        <f t="shared" ref="M33" si="26">(K33+L33)/F33</f>
        <v>-4.1205231388329981E-2</v>
      </c>
      <c r="N33" s="369" t="s">
        <v>599</v>
      </c>
      <c r="O33" s="385">
        <v>44685</v>
      </c>
      <c r="P33" s="303"/>
      <c r="Q33" s="303"/>
      <c r="R33" s="304" t="s">
        <v>588</v>
      </c>
      <c r="S33" s="246"/>
      <c r="T33" s="246"/>
      <c r="U33" s="246"/>
      <c r="V33" s="246"/>
      <c r="W33" s="246"/>
      <c r="X33" s="246"/>
      <c r="Y33" s="246"/>
      <c r="Z33" s="246"/>
      <c r="AA33" s="246"/>
      <c r="AB33" s="246"/>
      <c r="AC33" s="246"/>
      <c r="AD33" s="246"/>
      <c r="AE33" s="246"/>
      <c r="AF33" s="246"/>
      <c r="AG33" s="246"/>
      <c r="AH33" s="246"/>
      <c r="AI33" s="301"/>
      <c r="AJ33" s="294"/>
      <c r="AK33" s="294"/>
      <c r="AL33" s="294"/>
    </row>
    <row r="34" spans="1:38" s="257" customFormat="1" ht="15" customHeight="1">
      <c r="A34" s="418">
        <v>6</v>
      </c>
      <c r="B34" s="401">
        <v>44679</v>
      </c>
      <c r="C34" s="419"/>
      <c r="D34" s="420" t="s">
        <v>296</v>
      </c>
      <c r="E34" s="421" t="s">
        <v>589</v>
      </c>
      <c r="F34" s="421">
        <v>219.5</v>
      </c>
      <c r="G34" s="421">
        <v>214</v>
      </c>
      <c r="H34" s="421">
        <v>214</v>
      </c>
      <c r="I34" s="421" t="s">
        <v>889</v>
      </c>
      <c r="J34" s="410" t="s">
        <v>896</v>
      </c>
      <c r="K34" s="410">
        <f t="shared" ref="K34:K37" si="27">H34-F34</f>
        <v>-5.5</v>
      </c>
      <c r="L34" s="422">
        <f t="shared" ref="L34:L35" si="28">(F34*-0.7)/100</f>
        <v>-1.5364999999999998</v>
      </c>
      <c r="M34" s="423">
        <f t="shared" ref="M34:M37" si="29">(K34+L34)/F34</f>
        <v>-3.2056947608200458E-2</v>
      </c>
      <c r="N34" s="410" t="s">
        <v>599</v>
      </c>
      <c r="O34" s="424">
        <v>44685</v>
      </c>
      <c r="P34" s="303"/>
      <c r="Q34" s="303"/>
      <c r="R34" s="304" t="s">
        <v>588</v>
      </c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301"/>
      <c r="AJ34" s="294"/>
      <c r="AK34" s="294"/>
      <c r="AL34" s="294"/>
    </row>
    <row r="35" spans="1:38" s="257" customFormat="1" ht="15" customHeight="1">
      <c r="A35" s="380">
        <v>7</v>
      </c>
      <c r="B35" s="357">
        <v>44686</v>
      </c>
      <c r="C35" s="381"/>
      <c r="D35" s="382" t="s">
        <v>909</v>
      </c>
      <c r="E35" s="359" t="s">
        <v>589</v>
      </c>
      <c r="F35" s="359">
        <v>755.5</v>
      </c>
      <c r="G35" s="359">
        <v>730</v>
      </c>
      <c r="H35" s="359">
        <v>730</v>
      </c>
      <c r="I35" s="359" t="s">
        <v>698</v>
      </c>
      <c r="J35" s="369" t="s">
        <v>920</v>
      </c>
      <c r="K35" s="369">
        <f t="shared" si="27"/>
        <v>-25.5</v>
      </c>
      <c r="L35" s="383">
        <f t="shared" si="28"/>
        <v>-5.2885</v>
      </c>
      <c r="M35" s="384">
        <f t="shared" si="29"/>
        <v>-4.0752481800132363E-2</v>
      </c>
      <c r="N35" s="369" t="s">
        <v>599</v>
      </c>
      <c r="O35" s="385">
        <v>44685</v>
      </c>
      <c r="P35" s="303"/>
      <c r="Q35" s="303"/>
      <c r="R35" s="304" t="s">
        <v>867</v>
      </c>
      <c r="S35" s="246"/>
      <c r="T35" s="246"/>
      <c r="U35" s="246"/>
      <c r="V35" s="246"/>
      <c r="W35" s="246"/>
      <c r="X35" s="246"/>
      <c r="Y35" s="246"/>
      <c r="Z35" s="246"/>
      <c r="AA35" s="246"/>
      <c r="AB35" s="246"/>
      <c r="AC35" s="246"/>
      <c r="AD35" s="246"/>
      <c r="AE35" s="246"/>
      <c r="AF35" s="246"/>
      <c r="AG35" s="246"/>
      <c r="AH35" s="246"/>
      <c r="AI35" s="301"/>
      <c r="AJ35" s="294"/>
      <c r="AK35" s="294"/>
      <c r="AL35" s="294"/>
    </row>
    <row r="36" spans="1:38" s="257" customFormat="1" ht="15" customHeight="1">
      <c r="A36" s="426">
        <v>8</v>
      </c>
      <c r="B36" s="340">
        <v>44690</v>
      </c>
      <c r="C36" s="427"/>
      <c r="D36" s="428" t="s">
        <v>201</v>
      </c>
      <c r="E36" s="285" t="s">
        <v>589</v>
      </c>
      <c r="F36" s="285">
        <v>3400</v>
      </c>
      <c r="G36" s="285">
        <v>3290</v>
      </c>
      <c r="H36" s="285">
        <v>3455</v>
      </c>
      <c r="I36" s="285" t="s">
        <v>923</v>
      </c>
      <c r="J36" s="341" t="s">
        <v>726</v>
      </c>
      <c r="K36" s="341">
        <f t="shared" si="27"/>
        <v>55</v>
      </c>
      <c r="L36" s="342">
        <f>(F36*-0.07)/100</f>
        <v>-2.3800000000000003</v>
      </c>
      <c r="M36" s="343">
        <f t="shared" si="29"/>
        <v>1.5476470588235293E-2</v>
      </c>
      <c r="N36" s="341" t="s">
        <v>587</v>
      </c>
      <c r="O36" s="344">
        <v>44690</v>
      </c>
      <c r="P36" s="303"/>
      <c r="Q36" s="303"/>
      <c r="R36" s="304" t="s">
        <v>588</v>
      </c>
      <c r="S36" s="246"/>
      <c r="T36" s="246"/>
      <c r="U36" s="246"/>
      <c r="V36" s="246"/>
      <c r="W36" s="246"/>
      <c r="X36" s="246"/>
      <c r="Y36" s="246"/>
      <c r="Z36" s="246"/>
      <c r="AA36" s="246"/>
      <c r="AB36" s="246"/>
      <c r="AC36" s="246"/>
      <c r="AD36" s="246"/>
      <c r="AE36" s="246"/>
      <c r="AF36" s="246"/>
      <c r="AG36" s="246"/>
      <c r="AH36" s="246"/>
      <c r="AI36" s="301"/>
      <c r="AJ36" s="294"/>
      <c r="AK36" s="294"/>
      <c r="AL36" s="294"/>
    </row>
    <row r="37" spans="1:38" s="257" customFormat="1" ht="15" customHeight="1">
      <c r="A37" s="380">
        <v>9</v>
      </c>
      <c r="B37" s="357">
        <v>44690</v>
      </c>
      <c r="C37" s="381"/>
      <c r="D37" s="382" t="s">
        <v>145</v>
      </c>
      <c r="E37" s="359" t="s">
        <v>589</v>
      </c>
      <c r="F37" s="359">
        <v>1605</v>
      </c>
      <c r="G37" s="359">
        <v>1550</v>
      </c>
      <c r="H37" s="359">
        <v>1550</v>
      </c>
      <c r="I37" s="359" t="s">
        <v>930</v>
      </c>
      <c r="J37" s="410" t="s">
        <v>980</v>
      </c>
      <c r="K37" s="410">
        <f t="shared" si="27"/>
        <v>-55</v>
      </c>
      <c r="L37" s="422">
        <f t="shared" ref="L37" si="30">(F37*-0.7)/100</f>
        <v>-11.234999999999999</v>
      </c>
      <c r="M37" s="423">
        <f t="shared" si="29"/>
        <v>-4.1267912772585673E-2</v>
      </c>
      <c r="N37" s="410" t="s">
        <v>599</v>
      </c>
      <c r="O37" s="424">
        <v>44693</v>
      </c>
      <c r="P37" s="303"/>
      <c r="Q37" s="303"/>
      <c r="R37" s="304" t="s">
        <v>588</v>
      </c>
      <c r="S37" s="246"/>
      <c r="T37" s="246"/>
      <c r="U37" s="246"/>
      <c r="V37" s="246"/>
      <c r="W37" s="246"/>
      <c r="X37" s="246"/>
      <c r="Y37" s="246"/>
      <c r="Z37" s="246"/>
      <c r="AA37" s="246"/>
      <c r="AB37" s="246"/>
      <c r="AC37" s="246"/>
      <c r="AD37" s="246"/>
      <c r="AE37" s="246"/>
      <c r="AF37" s="246"/>
      <c r="AG37" s="246"/>
      <c r="AH37" s="246"/>
      <c r="AI37" s="301"/>
      <c r="AJ37" s="294"/>
      <c r="AK37" s="294"/>
      <c r="AL37" s="294"/>
    </row>
    <row r="38" spans="1:38" s="257" customFormat="1" ht="15" customHeight="1">
      <c r="A38" s="426">
        <v>10</v>
      </c>
      <c r="B38" s="340">
        <v>44691</v>
      </c>
      <c r="C38" s="427"/>
      <c r="D38" s="428" t="s">
        <v>331</v>
      </c>
      <c r="E38" s="285" t="s">
        <v>589</v>
      </c>
      <c r="F38" s="285">
        <v>720</v>
      </c>
      <c r="G38" s="285">
        <v>699</v>
      </c>
      <c r="H38" s="285">
        <v>760</v>
      </c>
      <c r="I38" s="285" t="s">
        <v>946</v>
      </c>
      <c r="J38" s="341" t="s">
        <v>631</v>
      </c>
      <c r="K38" s="341">
        <f t="shared" ref="K38" si="31">H38-F38</f>
        <v>40</v>
      </c>
      <c r="L38" s="342">
        <f>(F38*-0.7)/100</f>
        <v>-5.0399999999999991</v>
      </c>
      <c r="M38" s="343">
        <f t="shared" ref="M38" si="32">(K38+L38)/F38</f>
        <v>4.855555555555556E-2</v>
      </c>
      <c r="N38" s="341" t="s">
        <v>587</v>
      </c>
      <c r="O38" s="344">
        <v>44692</v>
      </c>
      <c r="P38" s="303"/>
      <c r="Q38" s="303"/>
      <c r="R38" s="304" t="s">
        <v>588</v>
      </c>
      <c r="S38" s="246"/>
      <c r="T38" s="246"/>
      <c r="U38" s="246"/>
      <c r="V38" s="246"/>
      <c r="W38" s="246"/>
      <c r="X38" s="246"/>
      <c r="Y38" s="246"/>
      <c r="Z38" s="246"/>
      <c r="AA38" s="246"/>
      <c r="AB38" s="246"/>
      <c r="AC38" s="246"/>
      <c r="AD38" s="246"/>
      <c r="AE38" s="246"/>
      <c r="AF38" s="246"/>
      <c r="AG38" s="246"/>
      <c r="AH38" s="246"/>
      <c r="AI38" s="301"/>
      <c r="AJ38" s="294"/>
      <c r="AK38" s="294"/>
      <c r="AL38" s="294"/>
    </row>
    <row r="39" spans="1:38" s="257" customFormat="1" ht="15" customHeight="1">
      <c r="A39" s="418">
        <v>11</v>
      </c>
      <c r="B39" s="401">
        <v>44691</v>
      </c>
      <c r="C39" s="419"/>
      <c r="D39" s="420" t="s">
        <v>192</v>
      </c>
      <c r="E39" s="421" t="s">
        <v>589</v>
      </c>
      <c r="F39" s="421">
        <v>2230</v>
      </c>
      <c r="G39" s="421">
        <v>2160</v>
      </c>
      <c r="H39" s="421">
        <v>2160</v>
      </c>
      <c r="I39" s="421" t="s">
        <v>947</v>
      </c>
      <c r="J39" s="410" t="s">
        <v>898</v>
      </c>
      <c r="K39" s="410">
        <f t="shared" ref="K39:K40" si="33">H39-F39</f>
        <v>-70</v>
      </c>
      <c r="L39" s="422">
        <f t="shared" ref="L39" si="34">(F39*-0.7)/100</f>
        <v>-15.61</v>
      </c>
      <c r="M39" s="423">
        <f t="shared" ref="M39:M40" si="35">(K39+L39)/F39</f>
        <v>-3.8390134529147982E-2</v>
      </c>
      <c r="N39" s="410" t="s">
        <v>599</v>
      </c>
      <c r="O39" s="424">
        <v>44691</v>
      </c>
      <c r="P39" s="303"/>
      <c r="Q39" s="303"/>
      <c r="R39" s="304" t="s">
        <v>588</v>
      </c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301"/>
      <c r="AJ39" s="294"/>
      <c r="AK39" s="294"/>
      <c r="AL39" s="294"/>
    </row>
    <row r="40" spans="1:38" s="257" customFormat="1" ht="15" customHeight="1">
      <c r="A40" s="439">
        <v>12</v>
      </c>
      <c r="B40" s="440">
        <v>44692</v>
      </c>
      <c r="C40" s="441"/>
      <c r="D40" s="442" t="s">
        <v>331</v>
      </c>
      <c r="E40" s="443" t="s">
        <v>589</v>
      </c>
      <c r="F40" s="443">
        <v>720</v>
      </c>
      <c r="G40" s="443">
        <v>699</v>
      </c>
      <c r="H40" s="443">
        <v>740</v>
      </c>
      <c r="I40" s="443" t="s">
        <v>946</v>
      </c>
      <c r="J40" s="370" t="s">
        <v>967</v>
      </c>
      <c r="K40" s="370">
        <f t="shared" si="33"/>
        <v>20</v>
      </c>
      <c r="L40" s="444">
        <f>(F40*-0.7)/100</f>
        <v>-5.0399999999999991</v>
      </c>
      <c r="M40" s="445">
        <f t="shared" si="35"/>
        <v>2.077777777777778E-2</v>
      </c>
      <c r="N40" s="370" t="s">
        <v>587</v>
      </c>
      <c r="O40" s="446">
        <v>44693</v>
      </c>
      <c r="P40" s="303"/>
      <c r="Q40" s="303"/>
      <c r="R40" s="304" t="s">
        <v>588</v>
      </c>
      <c r="S40" s="246"/>
      <c r="T40" s="246"/>
      <c r="U40" s="246"/>
      <c r="V40" s="246"/>
      <c r="W40" s="246"/>
      <c r="X40" s="246"/>
      <c r="Y40" s="246"/>
      <c r="Z40" s="246"/>
      <c r="AA40" s="246"/>
      <c r="AB40" s="246"/>
      <c r="AC40" s="246"/>
      <c r="AD40" s="246"/>
      <c r="AE40" s="246"/>
      <c r="AF40" s="246"/>
      <c r="AG40" s="246"/>
      <c r="AH40" s="246"/>
      <c r="AI40" s="301"/>
      <c r="AJ40" s="294"/>
      <c r="AK40" s="294"/>
      <c r="AL40" s="294"/>
    </row>
    <row r="41" spans="1:38" s="257" customFormat="1" ht="15" customHeight="1">
      <c r="A41" s="335">
        <v>13</v>
      </c>
      <c r="B41" s="248">
        <v>44694</v>
      </c>
      <c r="C41" s="336"/>
      <c r="D41" s="337" t="s">
        <v>51</v>
      </c>
      <c r="E41" s="251" t="s">
        <v>589</v>
      </c>
      <c r="F41" s="251" t="s">
        <v>986</v>
      </c>
      <c r="G41" s="251">
        <v>349</v>
      </c>
      <c r="H41" s="251"/>
      <c r="I41" s="251" t="s">
        <v>987</v>
      </c>
      <c r="J41" s="298" t="s">
        <v>590</v>
      </c>
      <c r="K41" s="298"/>
      <c r="L41" s="299"/>
      <c r="M41" s="300"/>
      <c r="N41" s="298"/>
      <c r="O41" s="323"/>
      <c r="P41" s="303"/>
      <c r="Q41" s="303"/>
      <c r="R41" s="304" t="s">
        <v>588</v>
      </c>
      <c r="S41" s="246"/>
      <c r="T41" s="246"/>
      <c r="U41" s="246"/>
      <c r="V41" s="246"/>
      <c r="W41" s="246"/>
      <c r="X41" s="246"/>
      <c r="Y41" s="246"/>
      <c r="Z41" s="246"/>
      <c r="AA41" s="246"/>
      <c r="AB41" s="246"/>
      <c r="AC41" s="246"/>
      <c r="AD41" s="246"/>
      <c r="AE41" s="246"/>
      <c r="AF41" s="246"/>
      <c r="AG41" s="246"/>
      <c r="AH41" s="246"/>
      <c r="AI41" s="301"/>
      <c r="AJ41" s="294"/>
      <c r="AK41" s="294"/>
      <c r="AL41" s="294"/>
    </row>
    <row r="42" spans="1:38" s="257" customFormat="1" ht="15" customHeight="1">
      <c r="A42" s="335">
        <v>14</v>
      </c>
      <c r="B42" s="248">
        <v>44694</v>
      </c>
      <c r="C42" s="336"/>
      <c r="D42" s="337" t="s">
        <v>178</v>
      </c>
      <c r="E42" s="251" t="s">
        <v>589</v>
      </c>
      <c r="F42" s="251" t="s">
        <v>988</v>
      </c>
      <c r="G42" s="251">
        <v>2345</v>
      </c>
      <c r="H42" s="251"/>
      <c r="I42" s="251" t="s">
        <v>989</v>
      </c>
      <c r="J42" s="298" t="s">
        <v>590</v>
      </c>
      <c r="K42" s="298"/>
      <c r="L42" s="299"/>
      <c r="M42" s="300"/>
      <c r="N42" s="298"/>
      <c r="O42" s="323"/>
      <c r="P42" s="303"/>
      <c r="Q42" s="303"/>
      <c r="R42" s="304" t="s">
        <v>588</v>
      </c>
      <c r="S42" s="246"/>
      <c r="T42" s="246"/>
      <c r="U42" s="246"/>
      <c r="V42" s="246"/>
      <c r="W42" s="246"/>
      <c r="X42" s="246"/>
      <c r="Y42" s="246"/>
      <c r="Z42" s="246"/>
      <c r="AA42" s="246"/>
      <c r="AB42" s="246"/>
      <c r="AC42" s="246"/>
      <c r="AD42" s="246"/>
      <c r="AE42" s="246"/>
      <c r="AF42" s="246"/>
      <c r="AG42" s="246"/>
      <c r="AH42" s="246"/>
      <c r="AI42" s="301"/>
      <c r="AJ42" s="294"/>
      <c r="AK42" s="294"/>
      <c r="AL42" s="294"/>
    </row>
    <row r="43" spans="1:38" s="257" customFormat="1" ht="15" customHeight="1">
      <c r="A43" s="335"/>
      <c r="B43" s="248"/>
      <c r="C43" s="336"/>
      <c r="D43" s="337"/>
      <c r="E43" s="251"/>
      <c r="F43" s="251"/>
      <c r="G43" s="251"/>
      <c r="H43" s="251"/>
      <c r="I43" s="251"/>
      <c r="J43" s="298"/>
      <c r="K43" s="298"/>
      <c r="L43" s="299"/>
      <c r="M43" s="300"/>
      <c r="N43" s="298"/>
      <c r="O43" s="323"/>
      <c r="P43" s="303"/>
      <c r="Q43" s="303"/>
      <c r="R43" s="304"/>
      <c r="S43" s="246"/>
      <c r="T43" s="246"/>
      <c r="U43" s="246"/>
      <c r="V43" s="246"/>
      <c r="W43" s="246"/>
      <c r="X43" s="246"/>
      <c r="Y43" s="246"/>
      <c r="Z43" s="246"/>
      <c r="AA43" s="246"/>
      <c r="AB43" s="246"/>
      <c r="AC43" s="246"/>
      <c r="AD43" s="246"/>
      <c r="AE43" s="246"/>
      <c r="AF43" s="246"/>
      <c r="AG43" s="246"/>
      <c r="AH43" s="246"/>
      <c r="AI43" s="301"/>
      <c r="AJ43" s="294"/>
      <c r="AK43" s="294"/>
      <c r="AL43" s="294"/>
    </row>
    <row r="44" spans="1:38" s="257" customFormat="1" ht="15" customHeight="1">
      <c r="A44" s="335"/>
      <c r="B44" s="248"/>
      <c r="C44" s="336"/>
      <c r="D44" s="337"/>
      <c r="E44" s="251"/>
      <c r="F44" s="251"/>
      <c r="G44" s="251"/>
      <c r="H44" s="251"/>
      <c r="I44" s="251"/>
      <c r="J44" s="298"/>
      <c r="K44" s="298"/>
      <c r="L44" s="299"/>
      <c r="M44" s="300"/>
      <c r="N44" s="298"/>
      <c r="O44" s="323"/>
      <c r="P44" s="303"/>
      <c r="Q44" s="303"/>
      <c r="R44" s="304"/>
      <c r="S44" s="246"/>
      <c r="T44" s="246"/>
      <c r="U44" s="246"/>
      <c r="V44" s="246"/>
      <c r="W44" s="246"/>
      <c r="X44" s="246"/>
      <c r="Y44" s="246"/>
      <c r="Z44" s="246"/>
      <c r="AA44" s="246"/>
      <c r="AB44" s="246"/>
      <c r="AC44" s="246"/>
      <c r="AD44" s="246"/>
      <c r="AE44" s="246"/>
      <c r="AF44" s="246"/>
      <c r="AG44" s="246"/>
      <c r="AH44" s="246"/>
      <c r="AI44" s="301"/>
      <c r="AJ44" s="294"/>
      <c r="AK44" s="294"/>
      <c r="AL44" s="294"/>
    </row>
    <row r="45" spans="1:38" ht="15" customHeight="1">
      <c r="A45" s="306"/>
      <c r="B45" s="307"/>
      <c r="C45" s="308"/>
      <c r="D45" s="309"/>
      <c r="E45" s="310"/>
      <c r="F45" s="310"/>
      <c r="G45" s="310"/>
      <c r="H45" s="310"/>
      <c r="I45" s="310"/>
      <c r="J45" s="311"/>
      <c r="K45" s="311"/>
      <c r="L45" s="312"/>
      <c r="M45" s="313"/>
      <c r="N45" s="311"/>
      <c r="O45" s="314"/>
      <c r="P45" s="1"/>
      <c r="Q45" s="1"/>
      <c r="R45" s="315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44.25" customHeight="1">
      <c r="A46" s="119" t="s">
        <v>591</v>
      </c>
      <c r="B46" s="142"/>
      <c r="C46" s="142"/>
      <c r="D46" s="1"/>
      <c r="E46" s="6"/>
      <c r="F46" s="6"/>
      <c r="G46" s="6"/>
      <c r="H46" s="6" t="s">
        <v>603</v>
      </c>
      <c r="I46" s="6"/>
      <c r="J46" s="6"/>
      <c r="K46" s="115"/>
      <c r="L46" s="144"/>
      <c r="M46" s="115"/>
      <c r="N46" s="116"/>
      <c r="O46" s="115"/>
      <c r="P46" s="1"/>
      <c r="Q46" s="1"/>
      <c r="R46" s="6"/>
      <c r="S46" s="1"/>
      <c r="T46" s="1"/>
      <c r="U46" s="1"/>
      <c r="V46" s="1"/>
      <c r="W46" s="1"/>
      <c r="X46" s="1"/>
      <c r="Y46" s="1"/>
      <c r="Z46" s="1"/>
      <c r="AA46" s="1"/>
      <c r="AB46" s="1"/>
      <c r="AC46" s="297"/>
      <c r="AD46" s="297"/>
      <c r="AE46" s="297"/>
      <c r="AF46" s="297"/>
      <c r="AG46" s="297"/>
      <c r="AH46" s="297"/>
    </row>
    <row r="47" spans="1:38" ht="12.75" customHeight="1">
      <c r="A47" s="126" t="s">
        <v>592</v>
      </c>
      <c r="B47" s="119"/>
      <c r="C47" s="119"/>
      <c r="D47" s="119"/>
      <c r="E47" s="41"/>
      <c r="F47" s="127" t="s">
        <v>593</v>
      </c>
      <c r="G47" s="56"/>
      <c r="H47" s="41"/>
      <c r="I47" s="56"/>
      <c r="J47" s="6"/>
      <c r="K47" s="145"/>
      <c r="L47" s="146"/>
      <c r="M47" s="6"/>
      <c r="N47" s="109"/>
      <c r="O47" s="147"/>
      <c r="P47" s="41"/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14.25" customHeight="1">
      <c r="A48" s="126"/>
      <c r="B48" s="119"/>
      <c r="C48" s="119"/>
      <c r="D48" s="119"/>
      <c r="E48" s="6"/>
      <c r="F48" s="127" t="s">
        <v>595</v>
      </c>
      <c r="G48" s="56"/>
      <c r="H48" s="41"/>
      <c r="I48" s="56"/>
      <c r="J48" s="6"/>
      <c r="K48" s="145"/>
      <c r="L48" s="146"/>
      <c r="M48" s="6"/>
      <c r="N48" s="109"/>
      <c r="O48" s="147"/>
      <c r="P48" s="41"/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14.25" customHeight="1">
      <c r="A49" s="119"/>
      <c r="B49" s="119"/>
      <c r="C49" s="119"/>
      <c r="D49" s="119"/>
      <c r="E49" s="6"/>
      <c r="F49" s="6"/>
      <c r="G49" s="6"/>
      <c r="H49" s="6"/>
      <c r="I49" s="6"/>
      <c r="J49" s="132"/>
      <c r="K49" s="129"/>
      <c r="L49" s="130"/>
      <c r="M49" s="6"/>
      <c r="N49" s="133"/>
      <c r="O49" s="1"/>
      <c r="P49" s="41"/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12.75" customHeight="1">
      <c r="A50" s="148" t="s">
        <v>604</v>
      </c>
      <c r="B50" s="148"/>
      <c r="C50" s="148"/>
      <c r="D50" s="148"/>
      <c r="E50" s="6"/>
      <c r="F50" s="6"/>
      <c r="G50" s="6"/>
      <c r="H50" s="6"/>
      <c r="I50" s="6"/>
      <c r="J50" s="6"/>
      <c r="K50" s="6"/>
      <c r="L50" s="6"/>
      <c r="M50" s="6"/>
      <c r="N50" s="6"/>
      <c r="O50" s="21"/>
      <c r="Q50" s="41"/>
      <c r="R50" s="6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</row>
    <row r="51" spans="1:38" ht="38.25" customHeight="1">
      <c r="A51" s="96" t="s">
        <v>16</v>
      </c>
      <c r="B51" s="96" t="s">
        <v>564</v>
      </c>
      <c r="C51" s="96"/>
      <c r="D51" s="97" t="s">
        <v>575</v>
      </c>
      <c r="E51" s="96" t="s">
        <v>576</v>
      </c>
      <c r="F51" s="96" t="s">
        <v>577</v>
      </c>
      <c r="G51" s="96" t="s">
        <v>597</v>
      </c>
      <c r="H51" s="96" t="s">
        <v>579</v>
      </c>
      <c r="I51" s="96" t="s">
        <v>580</v>
      </c>
      <c r="J51" s="95" t="s">
        <v>581</v>
      </c>
      <c r="K51" s="149" t="s">
        <v>605</v>
      </c>
      <c r="L51" s="98" t="s">
        <v>583</v>
      </c>
      <c r="M51" s="149" t="s">
        <v>606</v>
      </c>
      <c r="N51" s="96" t="s">
        <v>607</v>
      </c>
      <c r="O51" s="95" t="s">
        <v>585</v>
      </c>
      <c r="P51" s="97" t="s">
        <v>586</v>
      </c>
      <c r="Q51" s="41"/>
      <c r="R51" s="6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</row>
    <row r="52" spans="1:38" s="247" customFormat="1" ht="13.15" customHeight="1">
      <c r="A52" s="373">
        <v>1</v>
      </c>
      <c r="B52" s="357">
        <v>44680</v>
      </c>
      <c r="C52" s="358"/>
      <c r="D52" s="358" t="s">
        <v>884</v>
      </c>
      <c r="E52" s="359" t="s">
        <v>589</v>
      </c>
      <c r="F52" s="359">
        <v>4545</v>
      </c>
      <c r="G52" s="359">
        <v>4440</v>
      </c>
      <c r="H52" s="354">
        <v>4440</v>
      </c>
      <c r="I52" s="354" t="s">
        <v>887</v>
      </c>
      <c r="J52" s="353" t="s">
        <v>873</v>
      </c>
      <c r="K52" s="354">
        <f t="shared" ref="K52" si="36">H52-F52</f>
        <v>-105</v>
      </c>
      <c r="L52" s="355">
        <f t="shared" ref="L52:L53" si="37">(H52*N52)*0.07%</f>
        <v>388.50000000000006</v>
      </c>
      <c r="M52" s="356">
        <f t="shared" ref="M52" si="38">(K52*N52)-L52</f>
        <v>-13513.5</v>
      </c>
      <c r="N52" s="354">
        <v>125</v>
      </c>
      <c r="O52" s="369" t="s">
        <v>599</v>
      </c>
      <c r="P52" s="357">
        <v>44683</v>
      </c>
      <c r="Q52" s="249"/>
      <c r="R52" s="253" t="s">
        <v>588</v>
      </c>
      <c r="S52" s="246"/>
      <c r="T52" s="246"/>
      <c r="U52" s="246"/>
      <c r="V52" s="246"/>
      <c r="W52" s="246"/>
      <c r="X52" s="246"/>
      <c r="Y52" s="246"/>
      <c r="Z52" s="246"/>
      <c r="AA52" s="246"/>
      <c r="AB52" s="246"/>
      <c r="AC52" s="246"/>
      <c r="AD52" s="246"/>
      <c r="AE52" s="246"/>
      <c r="AF52" s="310"/>
      <c r="AG52" s="307"/>
      <c r="AH52" s="249"/>
      <c r="AI52" s="249"/>
      <c r="AJ52" s="310"/>
      <c r="AK52" s="310"/>
      <c r="AL52" s="310"/>
    </row>
    <row r="53" spans="1:38" s="247" customFormat="1" ht="13.15" customHeight="1">
      <c r="A53" s="373">
        <v>2</v>
      </c>
      <c r="B53" s="357">
        <v>44680</v>
      </c>
      <c r="C53" s="358"/>
      <c r="D53" s="358" t="s">
        <v>885</v>
      </c>
      <c r="E53" s="359" t="s">
        <v>589</v>
      </c>
      <c r="F53" s="359">
        <v>2060</v>
      </c>
      <c r="G53" s="359">
        <v>1990</v>
      </c>
      <c r="H53" s="354">
        <v>1990</v>
      </c>
      <c r="I53" s="354" t="s">
        <v>886</v>
      </c>
      <c r="J53" s="353" t="s">
        <v>898</v>
      </c>
      <c r="K53" s="354">
        <f t="shared" ref="K53" si="39">H53-F53</f>
        <v>-70</v>
      </c>
      <c r="L53" s="355">
        <f t="shared" si="37"/>
        <v>278.60000000000002</v>
      </c>
      <c r="M53" s="356">
        <f t="shared" ref="M53" si="40">(K53*N53)-L53</f>
        <v>-14278.6</v>
      </c>
      <c r="N53" s="354">
        <v>200</v>
      </c>
      <c r="O53" s="369" t="s">
        <v>599</v>
      </c>
      <c r="P53" s="357">
        <v>44685</v>
      </c>
      <c r="Q53" s="249"/>
      <c r="R53" s="253" t="s">
        <v>867</v>
      </c>
      <c r="S53" s="246"/>
      <c r="T53" s="246"/>
      <c r="U53" s="246"/>
      <c r="V53" s="246"/>
      <c r="W53" s="246"/>
      <c r="X53" s="246"/>
      <c r="Y53" s="246"/>
      <c r="Z53" s="246"/>
      <c r="AA53" s="246"/>
      <c r="AB53" s="246"/>
      <c r="AC53" s="246"/>
      <c r="AD53" s="246"/>
      <c r="AE53" s="246"/>
      <c r="AF53" s="310"/>
      <c r="AG53" s="307"/>
      <c r="AH53" s="249"/>
      <c r="AI53" s="249"/>
      <c r="AJ53" s="310"/>
      <c r="AK53" s="310"/>
      <c r="AL53" s="310"/>
    </row>
    <row r="54" spans="1:38" s="247" customFormat="1" ht="13.15" customHeight="1">
      <c r="A54" s="373">
        <v>3</v>
      </c>
      <c r="B54" s="357">
        <v>44683</v>
      </c>
      <c r="C54" s="358"/>
      <c r="D54" s="358" t="s">
        <v>880</v>
      </c>
      <c r="E54" s="359" t="s">
        <v>589</v>
      </c>
      <c r="F54" s="359">
        <v>1624</v>
      </c>
      <c r="G54" s="359">
        <v>1585</v>
      </c>
      <c r="H54" s="354">
        <v>1585</v>
      </c>
      <c r="I54" s="354" t="s">
        <v>890</v>
      </c>
      <c r="J54" s="353" t="s">
        <v>904</v>
      </c>
      <c r="K54" s="354">
        <f t="shared" ref="K54:K55" si="41">H54-F54</f>
        <v>-39</v>
      </c>
      <c r="L54" s="355">
        <f t="shared" ref="L54:L55" si="42">(H54*N54)*0.07%</f>
        <v>388.32500000000005</v>
      </c>
      <c r="M54" s="356">
        <f t="shared" ref="M54:M55" si="43">(K54*N54)-L54</f>
        <v>-14038.325000000001</v>
      </c>
      <c r="N54" s="354">
        <v>350</v>
      </c>
      <c r="O54" s="369" t="s">
        <v>599</v>
      </c>
      <c r="P54" s="357">
        <v>44686</v>
      </c>
      <c r="Q54" s="249"/>
      <c r="R54" s="253" t="s">
        <v>867</v>
      </c>
      <c r="S54" s="246"/>
      <c r="T54" s="246"/>
      <c r="U54" s="246"/>
      <c r="V54" s="246"/>
      <c r="W54" s="246"/>
      <c r="X54" s="246"/>
      <c r="Y54" s="246"/>
      <c r="Z54" s="246"/>
      <c r="AA54" s="246"/>
      <c r="AB54" s="246"/>
      <c r="AC54" s="246"/>
      <c r="AD54" s="246"/>
      <c r="AE54" s="246"/>
      <c r="AF54" s="310"/>
      <c r="AG54" s="307"/>
      <c r="AH54" s="249"/>
      <c r="AI54" s="249"/>
      <c r="AJ54" s="310"/>
      <c r="AK54" s="310"/>
      <c r="AL54" s="310"/>
    </row>
    <row r="55" spans="1:38" s="247" customFormat="1" ht="13.15" customHeight="1">
      <c r="A55" s="359">
        <v>4</v>
      </c>
      <c r="B55" s="357">
        <v>44686</v>
      </c>
      <c r="C55" s="358"/>
      <c r="D55" s="358" t="s">
        <v>905</v>
      </c>
      <c r="E55" s="359" t="s">
        <v>589</v>
      </c>
      <c r="F55" s="359">
        <v>371</v>
      </c>
      <c r="G55" s="359">
        <v>360</v>
      </c>
      <c r="H55" s="354">
        <v>360</v>
      </c>
      <c r="I55" s="354" t="s">
        <v>907</v>
      </c>
      <c r="J55" s="353" t="s">
        <v>941</v>
      </c>
      <c r="K55" s="354">
        <f t="shared" si="41"/>
        <v>-11</v>
      </c>
      <c r="L55" s="355">
        <f t="shared" si="42"/>
        <v>277.20000000000005</v>
      </c>
      <c r="M55" s="356">
        <f t="shared" si="43"/>
        <v>-12377.2</v>
      </c>
      <c r="N55" s="354">
        <v>1100</v>
      </c>
      <c r="O55" s="369" t="s">
        <v>599</v>
      </c>
      <c r="P55" s="357">
        <v>44687</v>
      </c>
      <c r="Q55" s="249"/>
      <c r="R55" s="253" t="s">
        <v>867</v>
      </c>
      <c r="S55" s="246"/>
      <c r="T55" s="246"/>
      <c r="U55" s="246"/>
      <c r="V55" s="246"/>
      <c r="W55" s="246"/>
      <c r="X55" s="246"/>
      <c r="Y55" s="246"/>
      <c r="Z55" s="246"/>
      <c r="AA55" s="246"/>
      <c r="AB55" s="246"/>
      <c r="AC55" s="246"/>
      <c r="AD55" s="246"/>
      <c r="AE55" s="246"/>
      <c r="AF55" s="310"/>
      <c r="AG55" s="307"/>
      <c r="AH55" s="249"/>
      <c r="AI55" s="249"/>
      <c r="AJ55" s="310"/>
      <c r="AK55" s="310"/>
      <c r="AL55" s="310"/>
    </row>
    <row r="56" spans="1:38" s="247" customFormat="1" ht="13.15" customHeight="1">
      <c r="A56" s="373">
        <v>5</v>
      </c>
      <c r="B56" s="357">
        <v>44686</v>
      </c>
      <c r="C56" s="358"/>
      <c r="D56" s="358" t="s">
        <v>906</v>
      </c>
      <c r="E56" s="359" t="s">
        <v>589</v>
      </c>
      <c r="F56" s="359">
        <v>523.5</v>
      </c>
      <c r="G56" s="359">
        <v>502</v>
      </c>
      <c r="H56" s="354">
        <v>502</v>
      </c>
      <c r="I56" s="354" t="s">
        <v>908</v>
      </c>
      <c r="J56" s="353" t="s">
        <v>914</v>
      </c>
      <c r="K56" s="354">
        <f t="shared" ref="K56" si="44">H56-F56</f>
        <v>-21.5</v>
      </c>
      <c r="L56" s="355">
        <f t="shared" ref="L56" si="45">(H56*N56)*0.07%</f>
        <v>193.27000000000004</v>
      </c>
      <c r="M56" s="356">
        <f t="shared" ref="M56" si="46">(K56*N56)-L56</f>
        <v>-12018.27</v>
      </c>
      <c r="N56" s="354">
        <v>550</v>
      </c>
      <c r="O56" s="369" t="s">
        <v>599</v>
      </c>
      <c r="P56" s="357">
        <v>44687</v>
      </c>
      <c r="Q56" s="249"/>
      <c r="R56" s="253" t="s">
        <v>867</v>
      </c>
      <c r="S56" s="246"/>
      <c r="T56" s="246"/>
      <c r="U56" s="246"/>
      <c r="V56" s="246"/>
      <c r="W56" s="246"/>
      <c r="X56" s="246"/>
      <c r="Y56" s="246"/>
      <c r="Z56" s="246"/>
      <c r="AA56" s="246"/>
      <c r="AB56" s="246"/>
      <c r="AC56" s="246"/>
      <c r="AD56" s="246"/>
      <c r="AE56" s="246"/>
      <c r="AF56" s="310"/>
      <c r="AG56" s="307"/>
      <c r="AH56" s="249"/>
      <c r="AI56" s="249"/>
      <c r="AJ56" s="310"/>
      <c r="AK56" s="310"/>
      <c r="AL56" s="310"/>
    </row>
    <row r="57" spans="1:38" s="247" customFormat="1" ht="13.15" customHeight="1">
      <c r="A57" s="285">
        <v>6</v>
      </c>
      <c r="B57" s="340">
        <v>44690</v>
      </c>
      <c r="C57" s="425"/>
      <c r="D57" s="425" t="s">
        <v>924</v>
      </c>
      <c r="E57" s="285" t="s">
        <v>589</v>
      </c>
      <c r="F57" s="285">
        <v>255</v>
      </c>
      <c r="G57" s="285">
        <v>248</v>
      </c>
      <c r="H57" s="397">
        <v>261</v>
      </c>
      <c r="I57" s="397" t="s">
        <v>925</v>
      </c>
      <c r="J57" s="396" t="s">
        <v>926</v>
      </c>
      <c r="K57" s="397">
        <f t="shared" ref="K57:K58" si="47">H57-F57</f>
        <v>6</v>
      </c>
      <c r="L57" s="398">
        <f t="shared" ref="L57:L58" si="48">(H57*N57)*0.07%</f>
        <v>310.59000000000003</v>
      </c>
      <c r="M57" s="399">
        <f t="shared" ref="M57:M58" si="49">(K57*N57)-L57</f>
        <v>9889.41</v>
      </c>
      <c r="N57" s="397">
        <v>1700</v>
      </c>
      <c r="O57" s="341" t="s">
        <v>587</v>
      </c>
      <c r="P57" s="429">
        <v>44690</v>
      </c>
      <c r="Q57" s="249"/>
      <c r="R57" s="253" t="s">
        <v>588</v>
      </c>
      <c r="S57" s="246"/>
      <c r="T57" s="246"/>
      <c r="U57" s="246"/>
      <c r="V57" s="246"/>
      <c r="W57" s="246"/>
      <c r="X57" s="246"/>
      <c r="Y57" s="246"/>
      <c r="Z57" s="246"/>
      <c r="AA57" s="246"/>
      <c r="AB57" s="246"/>
      <c r="AC57" s="246"/>
      <c r="AD57" s="246"/>
      <c r="AE57" s="246"/>
      <c r="AF57" s="310"/>
      <c r="AG57" s="307"/>
      <c r="AH57" s="249"/>
      <c r="AI57" s="249"/>
      <c r="AJ57" s="310"/>
      <c r="AK57" s="310"/>
      <c r="AL57" s="310"/>
    </row>
    <row r="58" spans="1:38" s="247" customFormat="1" ht="13.15" customHeight="1">
      <c r="A58" s="359">
        <v>7</v>
      </c>
      <c r="B58" s="357">
        <v>44690</v>
      </c>
      <c r="C58" s="358"/>
      <c r="D58" s="358" t="s">
        <v>928</v>
      </c>
      <c r="E58" s="359" t="s">
        <v>589</v>
      </c>
      <c r="F58" s="359">
        <v>2695</v>
      </c>
      <c r="G58" s="359">
        <v>2625</v>
      </c>
      <c r="H58" s="354">
        <v>2625</v>
      </c>
      <c r="I58" s="354" t="s">
        <v>929</v>
      </c>
      <c r="J58" s="353" t="s">
        <v>898</v>
      </c>
      <c r="K58" s="354">
        <f t="shared" si="47"/>
        <v>-70</v>
      </c>
      <c r="L58" s="355">
        <f t="shared" si="48"/>
        <v>321.56250000000006</v>
      </c>
      <c r="M58" s="356">
        <f t="shared" si="49"/>
        <v>-12571.5625</v>
      </c>
      <c r="N58" s="354">
        <v>175</v>
      </c>
      <c r="O58" s="369" t="s">
        <v>599</v>
      </c>
      <c r="P58" s="357">
        <v>44687</v>
      </c>
      <c r="Q58" s="249"/>
      <c r="R58" s="253" t="s">
        <v>867</v>
      </c>
      <c r="S58" s="246"/>
      <c r="T58" s="246"/>
      <c r="U58" s="246"/>
      <c r="V58" s="246"/>
      <c r="W58" s="246"/>
      <c r="X58" s="246"/>
      <c r="Y58" s="246"/>
      <c r="Z58" s="246"/>
      <c r="AA58" s="246"/>
      <c r="AB58" s="246"/>
      <c r="AC58" s="246"/>
      <c r="AD58" s="246"/>
      <c r="AE58" s="246"/>
      <c r="AF58" s="310"/>
      <c r="AG58" s="307"/>
      <c r="AH58" s="249"/>
      <c r="AI58" s="249"/>
      <c r="AJ58" s="310"/>
      <c r="AK58" s="310"/>
      <c r="AL58" s="310"/>
    </row>
    <row r="59" spans="1:38" s="247" customFormat="1" ht="13.15" customHeight="1">
      <c r="A59" s="285">
        <v>8</v>
      </c>
      <c r="B59" s="340">
        <v>44690</v>
      </c>
      <c r="C59" s="425"/>
      <c r="D59" s="425" t="s">
        <v>934</v>
      </c>
      <c r="E59" s="285" t="s">
        <v>589</v>
      </c>
      <c r="F59" s="285">
        <v>2195</v>
      </c>
      <c r="G59" s="285">
        <v>2145</v>
      </c>
      <c r="H59" s="397">
        <v>2232.5</v>
      </c>
      <c r="I59" s="397" t="s">
        <v>935</v>
      </c>
      <c r="J59" s="396" t="s">
        <v>945</v>
      </c>
      <c r="K59" s="397">
        <f t="shared" ref="K59" si="50">H59-F59</f>
        <v>37.5</v>
      </c>
      <c r="L59" s="398">
        <f t="shared" ref="L59" si="51">(H59*N59)*0.07%</f>
        <v>390.68750000000006</v>
      </c>
      <c r="M59" s="399">
        <f t="shared" ref="M59" si="52">(K59*N59)-L59</f>
        <v>8984.3125</v>
      </c>
      <c r="N59" s="397">
        <v>250</v>
      </c>
      <c r="O59" s="341" t="s">
        <v>587</v>
      </c>
      <c r="P59" s="344">
        <v>44691</v>
      </c>
      <c r="Q59" s="249"/>
      <c r="R59" s="253" t="s">
        <v>588</v>
      </c>
      <c r="S59" s="246"/>
      <c r="T59" s="246"/>
      <c r="U59" s="246"/>
      <c r="V59" s="246"/>
      <c r="W59" s="246"/>
      <c r="X59" s="246"/>
      <c r="Y59" s="246"/>
      <c r="Z59" s="246"/>
      <c r="AA59" s="246"/>
      <c r="AB59" s="246"/>
      <c r="AC59" s="246"/>
      <c r="AD59" s="246"/>
      <c r="AE59" s="246"/>
      <c r="AF59" s="310"/>
      <c r="AG59" s="307"/>
      <c r="AH59" s="249"/>
      <c r="AI59" s="249"/>
      <c r="AJ59" s="310"/>
      <c r="AK59" s="310"/>
      <c r="AL59" s="310"/>
    </row>
    <row r="60" spans="1:38" s="247" customFormat="1" ht="13.15" customHeight="1">
      <c r="A60" s="251">
        <v>9</v>
      </c>
      <c r="B60" s="248">
        <v>44690</v>
      </c>
      <c r="C60" s="324"/>
      <c r="D60" s="324" t="s">
        <v>936</v>
      </c>
      <c r="E60" s="251" t="s">
        <v>589</v>
      </c>
      <c r="F60" s="251" t="s">
        <v>937</v>
      </c>
      <c r="G60" s="251">
        <v>3345</v>
      </c>
      <c r="H60" s="252"/>
      <c r="I60" s="252" t="s">
        <v>938</v>
      </c>
      <c r="J60" s="298" t="s">
        <v>590</v>
      </c>
      <c r="K60" s="252"/>
      <c r="L60" s="283"/>
      <c r="M60" s="284"/>
      <c r="N60" s="252"/>
      <c r="O60" s="292"/>
      <c r="P60" s="293"/>
      <c r="Q60" s="249"/>
      <c r="R60" s="253" t="s">
        <v>588</v>
      </c>
      <c r="S60" s="246"/>
      <c r="T60" s="246"/>
      <c r="U60" s="246"/>
      <c r="V60" s="246"/>
      <c r="W60" s="246"/>
      <c r="X60" s="246"/>
      <c r="Y60" s="246"/>
      <c r="Z60" s="246"/>
      <c r="AA60" s="246"/>
      <c r="AB60" s="246"/>
      <c r="AC60" s="246"/>
      <c r="AD60" s="246"/>
      <c r="AE60" s="246"/>
      <c r="AF60" s="310"/>
      <c r="AG60" s="307"/>
      <c r="AH60" s="249"/>
      <c r="AI60" s="249"/>
      <c r="AJ60" s="310"/>
      <c r="AK60" s="310"/>
      <c r="AL60" s="310"/>
    </row>
    <row r="61" spans="1:38" s="247" customFormat="1" ht="13.15" customHeight="1">
      <c r="A61" s="285">
        <v>10</v>
      </c>
      <c r="B61" s="340">
        <v>44691</v>
      </c>
      <c r="C61" s="425"/>
      <c r="D61" s="425" t="s">
        <v>942</v>
      </c>
      <c r="E61" s="285" t="s">
        <v>589</v>
      </c>
      <c r="F61" s="285">
        <v>2225</v>
      </c>
      <c r="G61" s="285">
        <v>2180</v>
      </c>
      <c r="H61" s="397">
        <v>2260</v>
      </c>
      <c r="I61" s="397" t="s">
        <v>943</v>
      </c>
      <c r="J61" s="396" t="s">
        <v>865</v>
      </c>
      <c r="K61" s="397">
        <f t="shared" ref="K61:K62" si="53">H61-F61</f>
        <v>35</v>
      </c>
      <c r="L61" s="398">
        <f t="shared" ref="L61:L62" si="54">(H61*N61)*0.07%</f>
        <v>593.25000000000011</v>
      </c>
      <c r="M61" s="399">
        <f t="shared" ref="M61:M62" si="55">(K61*N61)-L61</f>
        <v>12531.75</v>
      </c>
      <c r="N61" s="397">
        <v>375</v>
      </c>
      <c r="O61" s="341" t="s">
        <v>587</v>
      </c>
      <c r="P61" s="344">
        <v>44691</v>
      </c>
      <c r="Q61" s="249"/>
      <c r="R61" s="253" t="s">
        <v>588</v>
      </c>
      <c r="S61" s="246"/>
      <c r="T61" s="246"/>
      <c r="U61" s="246"/>
      <c r="V61" s="246"/>
      <c r="W61" s="246"/>
      <c r="X61" s="246"/>
      <c r="Y61" s="246"/>
      <c r="Z61" s="246"/>
      <c r="AA61" s="246"/>
      <c r="AB61" s="246"/>
      <c r="AC61" s="246"/>
      <c r="AD61" s="246"/>
      <c r="AE61" s="246"/>
      <c r="AF61" s="310"/>
      <c r="AG61" s="307"/>
      <c r="AH61" s="249"/>
      <c r="AI61" s="249"/>
      <c r="AJ61" s="310"/>
      <c r="AK61" s="310"/>
      <c r="AL61" s="310"/>
    </row>
    <row r="62" spans="1:38" s="247" customFormat="1" ht="13.15" customHeight="1">
      <c r="A62" s="359">
        <v>11</v>
      </c>
      <c r="B62" s="357">
        <v>44691</v>
      </c>
      <c r="C62" s="358"/>
      <c r="D62" s="358" t="s">
        <v>942</v>
      </c>
      <c r="E62" s="359" t="s">
        <v>589</v>
      </c>
      <c r="F62" s="359">
        <v>2225</v>
      </c>
      <c r="G62" s="359">
        <v>2180</v>
      </c>
      <c r="H62" s="354">
        <v>2180</v>
      </c>
      <c r="I62" s="354" t="s">
        <v>943</v>
      </c>
      <c r="J62" s="353" t="s">
        <v>944</v>
      </c>
      <c r="K62" s="354">
        <f t="shared" si="53"/>
        <v>-45</v>
      </c>
      <c r="L62" s="355">
        <f t="shared" si="54"/>
        <v>572.25000000000011</v>
      </c>
      <c r="M62" s="356">
        <f t="shared" si="55"/>
        <v>-17447.25</v>
      </c>
      <c r="N62" s="354">
        <v>375</v>
      </c>
      <c r="O62" s="369" t="s">
        <v>599</v>
      </c>
      <c r="P62" s="357">
        <v>44691</v>
      </c>
      <c r="Q62" s="249"/>
      <c r="R62" s="253" t="s">
        <v>588</v>
      </c>
      <c r="S62" s="246"/>
      <c r="T62" s="246"/>
      <c r="U62" s="246"/>
      <c r="V62" s="246"/>
      <c r="W62" s="246"/>
      <c r="X62" s="246"/>
      <c r="Y62" s="246"/>
      <c r="Z62" s="246"/>
      <c r="AA62" s="246"/>
      <c r="AB62" s="246"/>
      <c r="AC62" s="246"/>
      <c r="AD62" s="246"/>
      <c r="AE62" s="246"/>
      <c r="AF62" s="310"/>
      <c r="AG62" s="307"/>
      <c r="AH62" s="249"/>
      <c r="AI62" s="249"/>
      <c r="AJ62" s="310"/>
      <c r="AK62" s="310"/>
      <c r="AL62" s="310"/>
    </row>
    <row r="63" spans="1:38" s="247" customFormat="1" ht="13.15" customHeight="1">
      <c r="A63" s="359">
        <v>12</v>
      </c>
      <c r="B63" s="357">
        <v>44691</v>
      </c>
      <c r="C63" s="358"/>
      <c r="D63" s="358" t="s">
        <v>934</v>
      </c>
      <c r="E63" s="359" t="s">
        <v>589</v>
      </c>
      <c r="F63" s="359">
        <v>2195</v>
      </c>
      <c r="G63" s="359">
        <v>2145</v>
      </c>
      <c r="H63" s="354">
        <v>2145</v>
      </c>
      <c r="I63" s="354" t="s">
        <v>935</v>
      </c>
      <c r="J63" s="353" t="s">
        <v>968</v>
      </c>
      <c r="K63" s="354">
        <f t="shared" ref="K63" si="56">H63-F63</f>
        <v>-50</v>
      </c>
      <c r="L63" s="355">
        <f t="shared" ref="L63" si="57">(H63*N63)*0.07%</f>
        <v>375.37500000000006</v>
      </c>
      <c r="M63" s="356">
        <f t="shared" ref="M63" si="58">(K63*N63)-L63</f>
        <v>-12875.375</v>
      </c>
      <c r="N63" s="354">
        <v>250</v>
      </c>
      <c r="O63" s="369" t="s">
        <v>599</v>
      </c>
      <c r="P63" s="357">
        <v>44693</v>
      </c>
      <c r="Q63" s="249"/>
      <c r="R63" s="253" t="s">
        <v>588</v>
      </c>
      <c r="S63" s="246"/>
      <c r="T63" s="246"/>
      <c r="U63" s="246"/>
      <c r="V63" s="246"/>
      <c r="W63" s="246"/>
      <c r="X63" s="246"/>
      <c r="Y63" s="246"/>
      <c r="Z63" s="246"/>
      <c r="AA63" s="246"/>
      <c r="AB63" s="246"/>
      <c r="AC63" s="246"/>
      <c r="AD63" s="246"/>
      <c r="AE63" s="246"/>
      <c r="AF63" s="310"/>
      <c r="AG63" s="307"/>
      <c r="AH63" s="249"/>
      <c r="AI63" s="249"/>
      <c r="AJ63" s="310"/>
      <c r="AK63" s="310"/>
      <c r="AL63" s="310"/>
    </row>
    <row r="64" spans="1:38" s="247" customFormat="1" ht="13.15" customHeight="1">
      <c r="A64" s="285">
        <v>13</v>
      </c>
      <c r="B64" s="340">
        <v>44692</v>
      </c>
      <c r="C64" s="425"/>
      <c r="D64" s="425" t="s">
        <v>954</v>
      </c>
      <c r="E64" s="285" t="s">
        <v>589</v>
      </c>
      <c r="F64" s="285">
        <v>16010</v>
      </c>
      <c r="G64" s="285">
        <v>15840</v>
      </c>
      <c r="H64" s="397">
        <v>16110</v>
      </c>
      <c r="I64" s="397" t="s">
        <v>955</v>
      </c>
      <c r="J64" s="396" t="s">
        <v>852</v>
      </c>
      <c r="K64" s="397">
        <f t="shared" ref="K64:K65" si="59">H64-F64</f>
        <v>100</v>
      </c>
      <c r="L64" s="398">
        <f t="shared" ref="L64:L65" si="60">(H64*N64)*0.07%</f>
        <v>563.85000000000014</v>
      </c>
      <c r="M64" s="399">
        <f t="shared" ref="M64:M65" si="61">(K64*N64)-L64</f>
        <v>4436.1499999999996</v>
      </c>
      <c r="N64" s="397">
        <v>50</v>
      </c>
      <c r="O64" s="341" t="s">
        <v>587</v>
      </c>
      <c r="P64" s="344">
        <v>44692</v>
      </c>
      <c r="Q64" s="249"/>
      <c r="R64" s="253" t="s">
        <v>588</v>
      </c>
      <c r="S64" s="246"/>
      <c r="T64" s="246"/>
      <c r="U64" s="246"/>
      <c r="V64" s="246"/>
      <c r="W64" s="246"/>
      <c r="X64" s="246"/>
      <c r="Y64" s="246"/>
      <c r="Z64" s="246"/>
      <c r="AA64" s="246"/>
      <c r="AB64" s="246"/>
      <c r="AC64" s="246"/>
      <c r="AD64" s="246"/>
      <c r="AE64" s="246"/>
      <c r="AF64" s="310"/>
      <c r="AG64" s="307"/>
      <c r="AH64" s="249"/>
      <c r="AI64" s="249"/>
      <c r="AJ64" s="310"/>
      <c r="AK64" s="310"/>
      <c r="AL64" s="310"/>
    </row>
    <row r="65" spans="1:38" s="247" customFormat="1" ht="13.15" customHeight="1">
      <c r="A65" s="359">
        <v>14</v>
      </c>
      <c r="B65" s="357">
        <v>44693</v>
      </c>
      <c r="C65" s="358"/>
      <c r="D65" s="358" t="s">
        <v>954</v>
      </c>
      <c r="E65" s="359" t="s">
        <v>589</v>
      </c>
      <c r="F65" s="359">
        <v>15935</v>
      </c>
      <c r="G65" s="359">
        <v>15780</v>
      </c>
      <c r="H65" s="354">
        <v>15780</v>
      </c>
      <c r="I65" s="354" t="s">
        <v>970</v>
      </c>
      <c r="J65" s="353" t="s">
        <v>971</v>
      </c>
      <c r="K65" s="354">
        <f t="shared" si="59"/>
        <v>-155</v>
      </c>
      <c r="L65" s="355">
        <f t="shared" si="60"/>
        <v>552.30000000000007</v>
      </c>
      <c r="M65" s="356">
        <f t="shared" si="61"/>
        <v>-8302.2999999999993</v>
      </c>
      <c r="N65" s="354">
        <v>50</v>
      </c>
      <c r="O65" s="369" t="s">
        <v>599</v>
      </c>
      <c r="P65" s="357">
        <v>44693</v>
      </c>
      <c r="Q65" s="249"/>
      <c r="R65" s="253" t="s">
        <v>588</v>
      </c>
      <c r="S65" s="246"/>
      <c r="T65" s="246"/>
      <c r="U65" s="246"/>
      <c r="V65" s="246"/>
      <c r="W65" s="246"/>
      <c r="X65" s="246"/>
      <c r="Y65" s="246"/>
      <c r="Z65" s="246"/>
      <c r="AA65" s="246"/>
      <c r="AB65" s="246"/>
      <c r="AC65" s="246"/>
      <c r="AD65" s="246"/>
      <c r="AE65" s="246"/>
      <c r="AF65" s="310"/>
      <c r="AG65" s="307"/>
      <c r="AH65" s="249"/>
      <c r="AI65" s="249"/>
      <c r="AJ65" s="310"/>
      <c r="AK65" s="310"/>
      <c r="AL65" s="310"/>
    </row>
    <row r="66" spans="1:38" s="247" customFormat="1" ht="13.15" customHeight="1">
      <c r="A66" s="285">
        <v>15</v>
      </c>
      <c r="B66" s="340">
        <v>44693</v>
      </c>
      <c r="C66" s="425"/>
      <c r="D66" s="425" t="s">
        <v>972</v>
      </c>
      <c r="E66" s="285" t="s">
        <v>589</v>
      </c>
      <c r="F66" s="285">
        <v>462.5</v>
      </c>
      <c r="G66" s="285">
        <v>454</v>
      </c>
      <c r="H66" s="397">
        <v>468.5</v>
      </c>
      <c r="I66" s="397" t="s">
        <v>973</v>
      </c>
      <c r="J66" s="396" t="s">
        <v>926</v>
      </c>
      <c r="K66" s="397">
        <f t="shared" ref="K66" si="62">H66-F66</f>
        <v>6</v>
      </c>
      <c r="L66" s="398">
        <f t="shared" ref="L66" si="63">(H66*N66)*0.07%</f>
        <v>491.92500000000007</v>
      </c>
      <c r="M66" s="399">
        <f t="shared" ref="M66" si="64">(K66*N66)-L66</f>
        <v>8508.0750000000007</v>
      </c>
      <c r="N66" s="397">
        <v>1500</v>
      </c>
      <c r="O66" s="341" t="s">
        <v>587</v>
      </c>
      <c r="P66" s="344">
        <v>44694</v>
      </c>
      <c r="Q66" s="249"/>
      <c r="R66" s="253" t="s">
        <v>588</v>
      </c>
      <c r="S66" s="246"/>
      <c r="T66" s="246"/>
      <c r="U66" s="246"/>
      <c r="V66" s="246"/>
      <c r="W66" s="246"/>
      <c r="X66" s="246"/>
      <c r="Y66" s="246"/>
      <c r="Z66" s="246"/>
      <c r="AA66" s="246"/>
      <c r="AB66" s="246"/>
      <c r="AC66" s="246"/>
      <c r="AD66" s="246"/>
      <c r="AE66" s="246"/>
      <c r="AF66" s="310"/>
      <c r="AG66" s="307"/>
      <c r="AH66" s="249"/>
      <c r="AI66" s="249"/>
      <c r="AJ66" s="310"/>
      <c r="AK66" s="310"/>
      <c r="AL66" s="310"/>
    </row>
    <row r="67" spans="1:38" s="247" customFormat="1" ht="13.15" customHeight="1">
      <c r="A67" s="251">
        <v>16</v>
      </c>
      <c r="B67" s="248">
        <v>44693</v>
      </c>
      <c r="C67" s="324"/>
      <c r="D67" s="324" t="s">
        <v>979</v>
      </c>
      <c r="E67" s="251" t="s">
        <v>589</v>
      </c>
      <c r="F67" s="251" t="s">
        <v>974</v>
      </c>
      <c r="G67" s="251">
        <v>1475</v>
      </c>
      <c r="H67" s="252"/>
      <c r="I67" s="252" t="s">
        <v>975</v>
      </c>
      <c r="J67" s="298" t="s">
        <v>590</v>
      </c>
      <c r="K67" s="252"/>
      <c r="L67" s="283"/>
      <c r="M67" s="284"/>
      <c r="N67" s="252"/>
      <c r="O67" s="292"/>
      <c r="P67" s="293"/>
      <c r="Q67" s="249"/>
      <c r="R67" s="253" t="s">
        <v>588</v>
      </c>
      <c r="S67" s="246"/>
      <c r="T67" s="246"/>
      <c r="U67" s="246"/>
      <c r="V67" s="246"/>
      <c r="W67" s="246"/>
      <c r="X67" s="246"/>
      <c r="Y67" s="246"/>
      <c r="Z67" s="246"/>
      <c r="AA67" s="246"/>
      <c r="AB67" s="246"/>
      <c r="AC67" s="246"/>
      <c r="AD67" s="246"/>
      <c r="AE67" s="246"/>
      <c r="AF67" s="310"/>
      <c r="AG67" s="307"/>
      <c r="AH67" s="249"/>
      <c r="AI67" s="249"/>
      <c r="AJ67" s="310"/>
      <c r="AK67" s="310"/>
      <c r="AL67" s="310"/>
    </row>
    <row r="68" spans="1:38" s="247" customFormat="1" ht="13.15" customHeight="1">
      <c r="A68" s="251">
        <v>17</v>
      </c>
      <c r="B68" s="248">
        <v>44694</v>
      </c>
      <c r="C68" s="324"/>
      <c r="D68" s="324" t="s">
        <v>924</v>
      </c>
      <c r="E68" s="251" t="s">
        <v>589</v>
      </c>
      <c r="F68" s="251" t="s">
        <v>984</v>
      </c>
      <c r="G68" s="251">
        <v>249</v>
      </c>
      <c r="H68" s="252"/>
      <c r="I68" s="252" t="s">
        <v>985</v>
      </c>
      <c r="J68" s="298" t="s">
        <v>590</v>
      </c>
      <c r="K68" s="252"/>
      <c r="L68" s="283"/>
      <c r="M68" s="284"/>
      <c r="N68" s="252"/>
      <c r="O68" s="292"/>
      <c r="P68" s="293"/>
      <c r="Q68" s="249"/>
      <c r="R68" s="253" t="s">
        <v>867</v>
      </c>
      <c r="S68" s="246"/>
      <c r="T68" s="246"/>
      <c r="U68" s="246"/>
      <c r="V68" s="246"/>
      <c r="W68" s="246"/>
      <c r="X68" s="246"/>
      <c r="Y68" s="246"/>
      <c r="Z68" s="246"/>
      <c r="AA68" s="246"/>
      <c r="AB68" s="246"/>
      <c r="AC68" s="246"/>
      <c r="AD68" s="246"/>
      <c r="AE68" s="246"/>
      <c r="AF68" s="310"/>
      <c r="AG68" s="307"/>
      <c r="AH68" s="249"/>
      <c r="AI68" s="249"/>
      <c r="AJ68" s="310"/>
      <c r="AK68" s="310"/>
      <c r="AL68" s="310"/>
    </row>
    <row r="69" spans="1:38" s="247" customFormat="1" ht="13.15" customHeight="1">
      <c r="A69" s="285">
        <v>18</v>
      </c>
      <c r="B69" s="340">
        <v>44694</v>
      </c>
      <c r="C69" s="425"/>
      <c r="D69" s="425" t="s">
        <v>934</v>
      </c>
      <c r="E69" s="285" t="s">
        <v>589</v>
      </c>
      <c r="F69" s="285">
        <v>2125</v>
      </c>
      <c r="G69" s="285">
        <v>2080</v>
      </c>
      <c r="H69" s="397">
        <v>2162</v>
      </c>
      <c r="I69" s="397" t="s">
        <v>993</v>
      </c>
      <c r="J69" s="396" t="s">
        <v>994</v>
      </c>
      <c r="K69" s="397">
        <f t="shared" ref="K69" si="65">H69-F69</f>
        <v>37</v>
      </c>
      <c r="L69" s="398">
        <f t="shared" ref="L69" si="66">(H69*N69)*0.07%</f>
        <v>378.35000000000008</v>
      </c>
      <c r="M69" s="399">
        <f t="shared" ref="M69" si="67">(K69*N69)-L69</f>
        <v>8871.65</v>
      </c>
      <c r="N69" s="397">
        <v>250</v>
      </c>
      <c r="O69" s="341" t="s">
        <v>587</v>
      </c>
      <c r="P69" s="344">
        <v>44694</v>
      </c>
      <c r="Q69" s="249"/>
      <c r="R69" s="253" t="s">
        <v>588</v>
      </c>
      <c r="S69" s="246"/>
      <c r="T69" s="246"/>
      <c r="U69" s="246"/>
      <c r="V69" s="246"/>
      <c r="W69" s="246"/>
      <c r="X69" s="246"/>
      <c r="Y69" s="246"/>
      <c r="Z69" s="246"/>
      <c r="AA69" s="246"/>
      <c r="AB69" s="246"/>
      <c r="AC69" s="246"/>
      <c r="AD69" s="246"/>
      <c r="AE69" s="246"/>
      <c r="AF69" s="310"/>
      <c r="AG69" s="307"/>
      <c r="AH69" s="249"/>
      <c r="AI69" s="249"/>
      <c r="AJ69" s="310"/>
      <c r="AK69" s="310"/>
      <c r="AL69" s="310"/>
    </row>
    <row r="70" spans="1:38" s="247" customFormat="1" ht="13.15" customHeight="1">
      <c r="A70" s="251"/>
      <c r="B70" s="248"/>
      <c r="C70" s="324"/>
      <c r="D70" s="324"/>
      <c r="E70" s="251"/>
      <c r="F70" s="251"/>
      <c r="G70" s="251"/>
      <c r="H70" s="252"/>
      <c r="I70" s="252"/>
      <c r="J70" s="298"/>
      <c r="K70" s="252"/>
      <c r="L70" s="283"/>
      <c r="M70" s="284"/>
      <c r="N70" s="252"/>
      <c r="O70" s="292"/>
      <c r="P70" s="293"/>
      <c r="Q70" s="249"/>
      <c r="R70" s="253"/>
      <c r="S70" s="246"/>
      <c r="T70" s="246"/>
      <c r="U70" s="246"/>
      <c r="V70" s="246"/>
      <c r="W70" s="246"/>
      <c r="X70" s="246"/>
      <c r="Y70" s="246"/>
      <c r="Z70" s="246"/>
      <c r="AA70" s="246"/>
      <c r="AB70" s="246"/>
      <c r="AC70" s="246"/>
      <c r="AD70" s="246"/>
      <c r="AE70" s="246"/>
      <c r="AF70" s="310"/>
      <c r="AG70" s="307"/>
      <c r="AH70" s="249"/>
      <c r="AI70" s="249"/>
      <c r="AJ70" s="310"/>
      <c r="AK70" s="310"/>
      <c r="AL70" s="310"/>
    </row>
    <row r="71" spans="1:38" s="247" customFormat="1" ht="13.15" customHeight="1">
      <c r="A71" s="257"/>
      <c r="B71" s="257"/>
      <c r="C71" s="257"/>
      <c r="D71" s="257"/>
      <c r="E71" s="257"/>
      <c r="F71" s="257"/>
      <c r="G71" s="257"/>
      <c r="H71" s="257"/>
      <c r="I71" s="257"/>
      <c r="J71" s="257"/>
      <c r="K71" s="252"/>
      <c r="L71" s="283"/>
      <c r="M71" s="284"/>
      <c r="N71" s="252"/>
      <c r="O71" s="292"/>
      <c r="P71" s="293"/>
      <c r="Q71" s="249"/>
      <c r="R71" s="253"/>
      <c r="S71" s="246"/>
      <c r="T71" s="246"/>
      <c r="U71" s="246"/>
      <c r="V71" s="246"/>
      <c r="W71" s="246"/>
      <c r="X71" s="246"/>
      <c r="Y71" s="246"/>
      <c r="Z71" s="246"/>
      <c r="AA71" s="246"/>
      <c r="AB71" s="246"/>
      <c r="AC71" s="246"/>
      <c r="AD71" s="246"/>
      <c r="AE71" s="246"/>
      <c r="AF71" s="310"/>
      <c r="AG71" s="307"/>
      <c r="AH71" s="249"/>
      <c r="AI71" s="249"/>
      <c r="AJ71" s="310"/>
      <c r="AK71" s="310"/>
      <c r="AL71" s="310"/>
    </row>
    <row r="72" spans="1:38" s="247" customFormat="1" ht="13.15" customHeight="1">
      <c r="A72" s="257"/>
      <c r="B72" s="257"/>
      <c r="C72" s="257"/>
      <c r="D72" s="257"/>
      <c r="E72" s="257"/>
      <c r="F72" s="257"/>
      <c r="G72" s="257"/>
      <c r="H72" s="257"/>
      <c r="I72" s="257"/>
      <c r="J72" s="257"/>
      <c r="K72" s="252"/>
      <c r="L72" s="283"/>
      <c r="M72" s="284"/>
      <c r="N72" s="252"/>
      <c r="O72" s="292"/>
      <c r="P72" s="293"/>
      <c r="Q72" s="249"/>
      <c r="R72" s="253"/>
      <c r="S72" s="246"/>
      <c r="T72" s="246"/>
      <c r="U72" s="246"/>
      <c r="V72" s="246"/>
      <c r="W72" s="246"/>
      <c r="X72" s="246"/>
      <c r="Y72" s="246"/>
      <c r="Z72" s="246"/>
      <c r="AA72" s="246"/>
      <c r="AB72" s="246"/>
      <c r="AC72" s="246"/>
      <c r="AD72" s="246"/>
      <c r="AE72" s="246"/>
      <c r="AF72" s="310"/>
      <c r="AG72" s="307"/>
      <c r="AH72" s="249"/>
      <c r="AI72" s="249"/>
      <c r="AJ72" s="310"/>
      <c r="AK72" s="310"/>
      <c r="AL72" s="310"/>
    </row>
    <row r="73" spans="1:38" s="247" customFormat="1" ht="13.15" customHeight="1">
      <c r="A73" s="251"/>
      <c r="B73" s="248"/>
      <c r="C73" s="324"/>
      <c r="D73" s="324"/>
      <c r="E73" s="251"/>
      <c r="F73" s="251"/>
      <c r="G73" s="251"/>
      <c r="H73" s="252"/>
      <c r="I73" s="252"/>
      <c r="J73" s="298"/>
      <c r="K73" s="252"/>
      <c r="L73" s="283"/>
      <c r="M73" s="284"/>
      <c r="N73" s="252"/>
      <c r="O73" s="292"/>
      <c r="P73" s="293"/>
      <c r="Q73" s="249"/>
      <c r="R73" s="253"/>
      <c r="S73" s="246"/>
      <c r="T73" s="246"/>
      <c r="U73" s="246"/>
      <c r="V73" s="246"/>
      <c r="W73" s="246"/>
      <c r="X73" s="246"/>
      <c r="Y73" s="246"/>
      <c r="Z73" s="246"/>
      <c r="AA73" s="246"/>
      <c r="AB73" s="246"/>
      <c r="AC73" s="246"/>
      <c r="AD73" s="246"/>
      <c r="AE73" s="246"/>
      <c r="AF73" s="310"/>
      <c r="AG73" s="307"/>
      <c r="AH73" s="249"/>
      <c r="AI73" s="249"/>
      <c r="AJ73" s="310"/>
      <c r="AK73" s="310"/>
      <c r="AL73" s="310"/>
    </row>
    <row r="74" spans="1:38" s="247" customFormat="1" ht="13.15" customHeight="1">
      <c r="A74" s="310"/>
      <c r="B74" s="307"/>
      <c r="C74" s="249"/>
      <c r="D74" s="249"/>
      <c r="E74" s="310"/>
      <c r="F74" s="310"/>
      <c r="G74" s="310"/>
      <c r="H74" s="311"/>
      <c r="I74" s="311"/>
      <c r="J74" s="415"/>
      <c r="K74" s="311"/>
      <c r="L74" s="312"/>
      <c r="M74" s="416"/>
      <c r="N74" s="311"/>
      <c r="O74" s="417"/>
      <c r="P74" s="314"/>
      <c r="Q74" s="249"/>
      <c r="R74" s="253"/>
      <c r="S74" s="246"/>
      <c r="T74" s="246"/>
      <c r="U74" s="246"/>
      <c r="V74" s="246"/>
      <c r="W74" s="246"/>
      <c r="X74" s="246"/>
      <c r="Y74" s="246"/>
      <c r="Z74" s="246"/>
      <c r="AA74" s="246"/>
      <c r="AB74" s="246"/>
      <c r="AC74" s="246"/>
      <c r="AD74" s="246"/>
      <c r="AE74" s="246"/>
      <c r="AF74" s="310"/>
      <c r="AG74" s="307"/>
      <c r="AH74" s="249"/>
      <c r="AI74" s="249"/>
      <c r="AJ74" s="310"/>
      <c r="AK74" s="310"/>
      <c r="AL74" s="310"/>
    </row>
    <row r="75" spans="1:38" ht="13.5" customHeight="1">
      <c r="A75" s="107"/>
      <c r="B75" s="108"/>
      <c r="C75" s="142"/>
      <c r="D75" s="150"/>
      <c r="E75" s="151"/>
      <c r="F75" s="107"/>
      <c r="G75" s="107"/>
      <c r="H75" s="107"/>
      <c r="I75" s="143"/>
      <c r="J75" s="143"/>
      <c r="K75" s="143"/>
      <c r="L75" s="143"/>
      <c r="M75" s="143"/>
      <c r="N75" s="143"/>
      <c r="O75" s="143"/>
      <c r="P75" s="143"/>
      <c r="Q75" s="1"/>
      <c r="R75" s="6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2.75" customHeight="1">
      <c r="A76" s="152"/>
      <c r="B76" s="108"/>
      <c r="C76" s="109"/>
      <c r="D76" s="153"/>
      <c r="E76" s="112"/>
      <c r="F76" s="112"/>
      <c r="G76" s="112"/>
      <c r="H76" s="112"/>
      <c r="I76" s="112"/>
      <c r="J76" s="6"/>
      <c r="K76" s="112"/>
      <c r="L76" s="112"/>
      <c r="M76" s="6"/>
      <c r="N76" s="1"/>
      <c r="O76" s="109"/>
      <c r="P76" s="41"/>
      <c r="Q76" s="41"/>
      <c r="R76" s="6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41"/>
      <c r="AG76" s="41"/>
      <c r="AH76" s="41"/>
      <c r="AI76" s="41"/>
      <c r="AJ76" s="41"/>
      <c r="AK76" s="41"/>
      <c r="AL76" s="41"/>
    </row>
    <row r="77" spans="1:38" ht="12.75" customHeight="1">
      <c r="A77" s="154" t="s">
        <v>609</v>
      </c>
      <c r="B77" s="154"/>
      <c r="C77" s="154"/>
      <c r="D77" s="154"/>
      <c r="E77" s="155"/>
      <c r="F77" s="112"/>
      <c r="G77" s="112"/>
      <c r="H77" s="112"/>
      <c r="I77" s="112"/>
      <c r="J77" s="1"/>
      <c r="K77" s="6"/>
      <c r="L77" s="6"/>
      <c r="M77" s="6"/>
      <c r="N77" s="1"/>
      <c r="O77" s="1"/>
      <c r="P77" s="41"/>
      <c r="Q77" s="41"/>
      <c r="R77" s="6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41"/>
      <c r="AG77" s="41"/>
      <c r="AH77" s="41"/>
      <c r="AI77" s="41"/>
      <c r="AJ77" s="41"/>
      <c r="AK77" s="41"/>
      <c r="AL77" s="41"/>
    </row>
    <row r="78" spans="1:38" ht="38.25" customHeight="1">
      <c r="A78" s="96" t="s">
        <v>16</v>
      </c>
      <c r="B78" s="96" t="s">
        <v>564</v>
      </c>
      <c r="C78" s="96"/>
      <c r="D78" s="97" t="s">
        <v>575</v>
      </c>
      <c r="E78" s="96" t="s">
        <v>576</v>
      </c>
      <c r="F78" s="96" t="s">
        <v>577</v>
      </c>
      <c r="G78" s="96" t="s">
        <v>597</v>
      </c>
      <c r="H78" s="96" t="s">
        <v>579</v>
      </c>
      <c r="I78" s="96" t="s">
        <v>580</v>
      </c>
      <c r="J78" s="95" t="s">
        <v>581</v>
      </c>
      <c r="K78" s="95" t="s">
        <v>610</v>
      </c>
      <c r="L78" s="98" t="s">
        <v>583</v>
      </c>
      <c r="M78" s="149" t="s">
        <v>606</v>
      </c>
      <c r="N78" s="96" t="s">
        <v>607</v>
      </c>
      <c r="O78" s="96" t="s">
        <v>585</v>
      </c>
      <c r="P78" s="97" t="s">
        <v>586</v>
      </c>
      <c r="Q78" s="41"/>
      <c r="R78" s="6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41"/>
      <c r="AG78" s="41"/>
      <c r="AH78" s="41"/>
      <c r="AI78" s="41"/>
      <c r="AJ78" s="41"/>
      <c r="AK78" s="41"/>
      <c r="AL78" s="41"/>
    </row>
    <row r="79" spans="1:38" s="247" customFormat="1" ht="12.75" customHeight="1">
      <c r="A79" s="386">
        <v>1</v>
      </c>
      <c r="B79" s="357">
        <v>44683</v>
      </c>
      <c r="C79" s="387"/>
      <c r="D79" s="388" t="s">
        <v>892</v>
      </c>
      <c r="E79" s="386" t="s">
        <v>589</v>
      </c>
      <c r="F79" s="386">
        <v>55.5</v>
      </c>
      <c r="G79" s="386">
        <v>29</v>
      </c>
      <c r="H79" s="389">
        <v>29</v>
      </c>
      <c r="I79" s="390" t="s">
        <v>893</v>
      </c>
      <c r="J79" s="353" t="s">
        <v>965</v>
      </c>
      <c r="K79" s="354">
        <f t="shared" ref="K79:K80" si="68">H79-F79</f>
        <v>-26.5</v>
      </c>
      <c r="L79" s="355">
        <v>100</v>
      </c>
      <c r="M79" s="356">
        <f t="shared" ref="M79:M80" si="69">(K79*N79)-L79</f>
        <v>-8050</v>
      </c>
      <c r="N79" s="354">
        <v>300</v>
      </c>
      <c r="O79" s="369" t="s">
        <v>599</v>
      </c>
      <c r="P79" s="357">
        <v>44685</v>
      </c>
      <c r="Q79" s="249"/>
      <c r="R79" s="250" t="s">
        <v>867</v>
      </c>
      <c r="S79" s="246"/>
      <c r="T79" s="246"/>
      <c r="U79" s="246"/>
      <c r="V79" s="246"/>
      <c r="W79" s="246"/>
      <c r="X79" s="246"/>
      <c r="Y79" s="246"/>
      <c r="Z79" s="246"/>
      <c r="AA79" s="246"/>
      <c r="AB79" s="246"/>
      <c r="AC79" s="246"/>
      <c r="AD79" s="246"/>
      <c r="AE79" s="246"/>
      <c r="AF79" s="246"/>
      <c r="AG79" s="246"/>
      <c r="AH79" s="246"/>
      <c r="AI79" s="246"/>
      <c r="AJ79" s="246"/>
      <c r="AK79" s="246"/>
      <c r="AL79" s="246"/>
    </row>
    <row r="80" spans="1:38" s="247" customFormat="1" ht="12.75" customHeight="1">
      <c r="A80" s="391">
        <v>2</v>
      </c>
      <c r="B80" s="340">
        <v>44683</v>
      </c>
      <c r="C80" s="392"/>
      <c r="D80" s="393" t="s">
        <v>891</v>
      </c>
      <c r="E80" s="391" t="s">
        <v>589</v>
      </c>
      <c r="F80" s="391">
        <v>82.5</v>
      </c>
      <c r="G80" s="391">
        <v>40</v>
      </c>
      <c r="H80" s="394">
        <v>107.5</v>
      </c>
      <c r="I80" s="395" t="s">
        <v>894</v>
      </c>
      <c r="J80" s="396" t="s">
        <v>899</v>
      </c>
      <c r="K80" s="397">
        <f t="shared" si="68"/>
        <v>25</v>
      </c>
      <c r="L80" s="398">
        <v>100</v>
      </c>
      <c r="M80" s="399">
        <f t="shared" si="69"/>
        <v>1150</v>
      </c>
      <c r="N80" s="397">
        <v>50</v>
      </c>
      <c r="O80" s="341" t="s">
        <v>587</v>
      </c>
      <c r="P80" s="340">
        <v>44685</v>
      </c>
      <c r="Q80" s="249"/>
      <c r="R80" s="250" t="s">
        <v>867</v>
      </c>
      <c r="S80" s="246"/>
      <c r="T80" s="246"/>
      <c r="U80" s="246"/>
      <c r="V80" s="246"/>
      <c r="W80" s="246"/>
      <c r="X80" s="246"/>
      <c r="Y80" s="246"/>
      <c r="Z80" s="246"/>
      <c r="AA80" s="246"/>
      <c r="AB80" s="246"/>
      <c r="AC80" s="246"/>
      <c r="AD80" s="246"/>
      <c r="AE80" s="246"/>
      <c r="AF80" s="246"/>
      <c r="AG80" s="246"/>
      <c r="AH80" s="246"/>
      <c r="AI80" s="246"/>
      <c r="AJ80" s="246"/>
      <c r="AK80" s="246"/>
      <c r="AL80" s="246"/>
    </row>
    <row r="81" spans="1:38" s="247" customFormat="1" ht="12.75" customHeight="1">
      <c r="A81" s="400">
        <v>3</v>
      </c>
      <c r="B81" s="401">
        <v>44685</v>
      </c>
      <c r="C81" s="402"/>
      <c r="D81" s="403" t="s">
        <v>900</v>
      </c>
      <c r="E81" s="400" t="s">
        <v>589</v>
      </c>
      <c r="F81" s="400">
        <v>92.5</v>
      </c>
      <c r="G81" s="400">
        <v>50</v>
      </c>
      <c r="H81" s="404">
        <v>50</v>
      </c>
      <c r="I81" s="405" t="s">
        <v>901</v>
      </c>
      <c r="J81" s="406" t="s">
        <v>902</v>
      </c>
      <c r="K81" s="407">
        <f t="shared" ref="K81" si="70">H81-F81</f>
        <v>-42.5</v>
      </c>
      <c r="L81" s="408">
        <v>100</v>
      </c>
      <c r="M81" s="409">
        <f t="shared" ref="M81" si="71">(K81*N81)-L81</f>
        <v>-2225</v>
      </c>
      <c r="N81" s="407">
        <v>50</v>
      </c>
      <c r="O81" s="410" t="s">
        <v>599</v>
      </c>
      <c r="P81" s="401">
        <v>44685</v>
      </c>
      <c r="Q81" s="249"/>
      <c r="R81" s="250" t="s">
        <v>867</v>
      </c>
      <c r="S81" s="246"/>
      <c r="T81" s="246"/>
      <c r="U81" s="246"/>
      <c r="V81" s="246"/>
      <c r="W81" s="246"/>
      <c r="X81" s="246"/>
      <c r="Y81" s="246"/>
      <c r="Z81" s="246"/>
      <c r="AA81" s="246"/>
      <c r="AB81" s="246"/>
      <c r="AC81" s="246"/>
      <c r="AD81" s="246"/>
      <c r="AE81" s="246"/>
      <c r="AF81" s="246"/>
      <c r="AG81" s="246"/>
      <c r="AH81" s="246"/>
      <c r="AI81" s="246"/>
      <c r="AJ81" s="246"/>
      <c r="AK81" s="246"/>
      <c r="AL81" s="246"/>
    </row>
    <row r="82" spans="1:38" s="247" customFormat="1" ht="12.75" customHeight="1">
      <c r="A82" s="400">
        <v>4</v>
      </c>
      <c r="B82" s="401">
        <v>44686</v>
      </c>
      <c r="C82" s="402"/>
      <c r="D82" s="403" t="s">
        <v>910</v>
      </c>
      <c r="E82" s="400" t="s">
        <v>589</v>
      </c>
      <c r="F82" s="400">
        <v>85</v>
      </c>
      <c r="G82" s="400">
        <v>10</v>
      </c>
      <c r="H82" s="404">
        <v>10</v>
      </c>
      <c r="I82" s="405" t="s">
        <v>911</v>
      </c>
      <c r="J82" s="406" t="s">
        <v>912</v>
      </c>
      <c r="K82" s="407">
        <f t="shared" ref="K82:K84" si="72">H82-F82</f>
        <v>-75</v>
      </c>
      <c r="L82" s="408">
        <v>100</v>
      </c>
      <c r="M82" s="409">
        <f t="shared" ref="M82:M84" si="73">(K82*N82)-L82</f>
        <v>-1975</v>
      </c>
      <c r="N82" s="407">
        <v>25</v>
      </c>
      <c r="O82" s="410" t="s">
        <v>599</v>
      </c>
      <c r="P82" s="401">
        <v>44686</v>
      </c>
      <c r="Q82" s="249"/>
      <c r="R82" s="250" t="s">
        <v>867</v>
      </c>
      <c r="S82" s="246"/>
      <c r="T82" s="246"/>
      <c r="U82" s="246"/>
      <c r="V82" s="246"/>
      <c r="W82" s="246"/>
      <c r="X82" s="246"/>
      <c r="Y82" s="246"/>
      <c r="Z82" s="246"/>
      <c r="AA82" s="246"/>
      <c r="AB82" s="246"/>
      <c r="AC82" s="246"/>
      <c r="AD82" s="246"/>
      <c r="AE82" s="246"/>
      <c r="AF82" s="246"/>
      <c r="AG82" s="246"/>
      <c r="AH82" s="246"/>
      <c r="AI82" s="246"/>
      <c r="AJ82" s="246"/>
      <c r="AK82" s="246"/>
      <c r="AL82" s="246"/>
    </row>
    <row r="83" spans="1:38" s="247" customFormat="1" ht="12.75" customHeight="1">
      <c r="A83" s="391">
        <v>5</v>
      </c>
      <c r="B83" s="340">
        <v>44690</v>
      </c>
      <c r="C83" s="392"/>
      <c r="D83" s="393" t="s">
        <v>931</v>
      </c>
      <c r="E83" s="391" t="s">
        <v>589</v>
      </c>
      <c r="F83" s="391">
        <v>106</v>
      </c>
      <c r="G83" s="391">
        <v>65</v>
      </c>
      <c r="H83" s="394">
        <v>127.5</v>
      </c>
      <c r="I83" s="395" t="s">
        <v>932</v>
      </c>
      <c r="J83" s="396" t="s">
        <v>933</v>
      </c>
      <c r="K83" s="397">
        <f t="shared" si="72"/>
        <v>21.5</v>
      </c>
      <c r="L83" s="398">
        <v>100</v>
      </c>
      <c r="M83" s="399">
        <f t="shared" si="73"/>
        <v>975</v>
      </c>
      <c r="N83" s="397">
        <v>50</v>
      </c>
      <c r="O83" s="341" t="s">
        <v>587</v>
      </c>
      <c r="P83" s="430">
        <v>44690</v>
      </c>
      <c r="Q83" s="249"/>
      <c r="R83" s="250" t="s">
        <v>588</v>
      </c>
      <c r="S83" s="246"/>
      <c r="T83" s="246"/>
      <c r="U83" s="246"/>
      <c r="V83" s="246"/>
      <c r="W83" s="246"/>
      <c r="X83" s="246"/>
      <c r="Y83" s="246"/>
      <c r="Z83" s="246"/>
      <c r="AA83" s="246"/>
      <c r="AB83" s="246"/>
      <c r="AC83" s="246"/>
      <c r="AD83" s="246"/>
      <c r="AE83" s="246"/>
      <c r="AF83" s="246"/>
      <c r="AG83" s="246"/>
      <c r="AH83" s="246"/>
      <c r="AI83" s="246"/>
      <c r="AJ83" s="246"/>
      <c r="AK83" s="246"/>
      <c r="AL83" s="246"/>
    </row>
    <row r="84" spans="1:38" s="247" customFormat="1" ht="12.75" customHeight="1">
      <c r="A84" s="400">
        <v>6</v>
      </c>
      <c r="B84" s="401">
        <v>44691</v>
      </c>
      <c r="C84" s="402"/>
      <c r="D84" s="403" t="s">
        <v>948</v>
      </c>
      <c r="E84" s="400" t="s">
        <v>589</v>
      </c>
      <c r="F84" s="400">
        <v>82.5</v>
      </c>
      <c r="G84" s="400">
        <v>35</v>
      </c>
      <c r="H84" s="404">
        <v>35</v>
      </c>
      <c r="I84" s="405" t="s">
        <v>949</v>
      </c>
      <c r="J84" s="406" t="s">
        <v>950</v>
      </c>
      <c r="K84" s="407">
        <f t="shared" si="72"/>
        <v>-47.5</v>
      </c>
      <c r="L84" s="408">
        <v>100</v>
      </c>
      <c r="M84" s="409">
        <f t="shared" si="73"/>
        <v>-2475</v>
      </c>
      <c r="N84" s="407">
        <v>50</v>
      </c>
      <c r="O84" s="410" t="s">
        <v>599</v>
      </c>
      <c r="P84" s="431">
        <v>44691</v>
      </c>
      <c r="Q84" s="249"/>
      <c r="R84" s="250" t="s">
        <v>588</v>
      </c>
      <c r="S84" s="246"/>
      <c r="T84" s="246"/>
      <c r="U84" s="246"/>
      <c r="V84" s="246"/>
      <c r="W84" s="246"/>
      <c r="X84" s="246"/>
      <c r="Y84" s="246"/>
      <c r="Z84" s="246"/>
      <c r="AA84" s="246"/>
      <c r="AB84" s="246"/>
      <c r="AC84" s="246"/>
      <c r="AD84" s="246"/>
      <c r="AE84" s="246"/>
      <c r="AF84" s="246"/>
      <c r="AG84" s="246"/>
      <c r="AH84" s="246"/>
      <c r="AI84" s="246"/>
      <c r="AJ84" s="246"/>
      <c r="AK84" s="246"/>
      <c r="AL84" s="246"/>
    </row>
    <row r="85" spans="1:38" s="247" customFormat="1" ht="12.75" customHeight="1">
      <c r="A85" s="386">
        <v>7</v>
      </c>
      <c r="B85" s="357">
        <v>44692</v>
      </c>
      <c r="C85" s="387"/>
      <c r="D85" s="388" t="s">
        <v>952</v>
      </c>
      <c r="E85" s="386" t="s">
        <v>589</v>
      </c>
      <c r="F85" s="386">
        <v>92.5</v>
      </c>
      <c r="G85" s="386">
        <v>45</v>
      </c>
      <c r="H85" s="389">
        <v>45</v>
      </c>
      <c r="I85" s="390" t="s">
        <v>953</v>
      </c>
      <c r="J85" s="406" t="s">
        <v>950</v>
      </c>
      <c r="K85" s="407">
        <f t="shared" ref="K85:K88" si="74">H85-F85</f>
        <v>-47.5</v>
      </c>
      <c r="L85" s="408">
        <v>100</v>
      </c>
      <c r="M85" s="409">
        <f t="shared" ref="M85:M88" si="75">(K85*N85)-L85</f>
        <v>-2475</v>
      </c>
      <c r="N85" s="407">
        <v>50</v>
      </c>
      <c r="O85" s="410" t="s">
        <v>599</v>
      </c>
      <c r="P85" s="431">
        <v>44692</v>
      </c>
      <c r="Q85" s="249"/>
      <c r="R85" s="250" t="s">
        <v>588</v>
      </c>
      <c r="S85" s="246"/>
      <c r="T85" s="246"/>
      <c r="U85" s="246"/>
      <c r="V85" s="246"/>
      <c r="W85" s="246"/>
      <c r="X85" s="246"/>
      <c r="Y85" s="246"/>
      <c r="Z85" s="246"/>
      <c r="AA85" s="246"/>
      <c r="AB85" s="246"/>
      <c r="AC85" s="246"/>
      <c r="AD85" s="246"/>
      <c r="AE85" s="246"/>
      <c r="AF85" s="246"/>
      <c r="AG85" s="246"/>
      <c r="AH85" s="246"/>
      <c r="AI85" s="246"/>
      <c r="AJ85" s="246"/>
      <c r="AK85" s="246"/>
      <c r="AL85" s="246"/>
    </row>
    <row r="86" spans="1:38" s="247" customFormat="1" ht="12.75" customHeight="1">
      <c r="A86" s="391">
        <v>8</v>
      </c>
      <c r="B86" s="340">
        <v>44692</v>
      </c>
      <c r="C86" s="392"/>
      <c r="D86" s="393" t="s">
        <v>956</v>
      </c>
      <c r="E86" s="391" t="s">
        <v>589</v>
      </c>
      <c r="F86" s="391">
        <v>195</v>
      </c>
      <c r="G86" s="391">
        <v>95</v>
      </c>
      <c r="H86" s="394">
        <v>245</v>
      </c>
      <c r="I86" s="395" t="s">
        <v>957</v>
      </c>
      <c r="J86" s="396" t="s">
        <v>958</v>
      </c>
      <c r="K86" s="397">
        <f t="shared" si="74"/>
        <v>50</v>
      </c>
      <c r="L86" s="398">
        <v>100</v>
      </c>
      <c r="M86" s="399">
        <f t="shared" si="75"/>
        <v>1150</v>
      </c>
      <c r="N86" s="397">
        <v>25</v>
      </c>
      <c r="O86" s="341" t="s">
        <v>587</v>
      </c>
      <c r="P86" s="430">
        <v>44692</v>
      </c>
      <c r="Q86" s="249"/>
      <c r="R86" s="250" t="s">
        <v>588</v>
      </c>
      <c r="S86" s="246"/>
      <c r="T86" s="246"/>
      <c r="U86" s="246"/>
      <c r="V86" s="246"/>
      <c r="W86" s="246"/>
      <c r="X86" s="246"/>
      <c r="Y86" s="246"/>
      <c r="Z86" s="246"/>
      <c r="AA86" s="246"/>
      <c r="AB86" s="246"/>
      <c r="AC86" s="246"/>
      <c r="AD86" s="246"/>
      <c r="AE86" s="246"/>
      <c r="AF86" s="246"/>
      <c r="AG86" s="246"/>
      <c r="AH86" s="246"/>
      <c r="AI86" s="246"/>
      <c r="AJ86" s="246"/>
      <c r="AK86" s="246"/>
      <c r="AL86" s="246"/>
    </row>
    <row r="87" spans="1:38" s="247" customFormat="1" ht="12.75" customHeight="1">
      <c r="A87" s="359">
        <v>9</v>
      </c>
      <c r="B87" s="357">
        <v>44692</v>
      </c>
      <c r="C87" s="358"/>
      <c r="D87" s="358" t="s">
        <v>959</v>
      </c>
      <c r="E87" s="359" t="s">
        <v>589</v>
      </c>
      <c r="F87" s="359">
        <v>50</v>
      </c>
      <c r="G87" s="359">
        <v>30</v>
      </c>
      <c r="H87" s="354">
        <v>30</v>
      </c>
      <c r="I87" s="354" t="s">
        <v>960</v>
      </c>
      <c r="J87" s="406" t="s">
        <v>969</v>
      </c>
      <c r="K87" s="407">
        <f t="shared" si="74"/>
        <v>-20</v>
      </c>
      <c r="L87" s="408">
        <v>100</v>
      </c>
      <c r="M87" s="409">
        <f t="shared" si="75"/>
        <v>-5100</v>
      </c>
      <c r="N87" s="407">
        <v>250</v>
      </c>
      <c r="O87" s="410" t="s">
        <v>599</v>
      </c>
      <c r="P87" s="401">
        <v>44693</v>
      </c>
      <c r="Q87" s="249"/>
      <c r="R87" s="250" t="s">
        <v>588</v>
      </c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246"/>
      <c r="AG87" s="246"/>
      <c r="AH87" s="246"/>
      <c r="AI87" s="246"/>
      <c r="AJ87" s="246"/>
      <c r="AK87" s="246"/>
      <c r="AL87" s="246"/>
    </row>
    <row r="88" spans="1:38" s="247" customFormat="1" ht="12.75" customHeight="1">
      <c r="A88" s="359">
        <v>10</v>
      </c>
      <c r="B88" s="357">
        <v>44693</v>
      </c>
      <c r="C88" s="358"/>
      <c r="D88" s="358" t="s">
        <v>976</v>
      </c>
      <c r="E88" s="359" t="s">
        <v>589</v>
      </c>
      <c r="F88" s="359">
        <v>130</v>
      </c>
      <c r="G88" s="359">
        <v>30</v>
      </c>
      <c r="H88" s="354">
        <v>30</v>
      </c>
      <c r="I88" s="354" t="s">
        <v>977</v>
      </c>
      <c r="J88" s="406" t="s">
        <v>978</v>
      </c>
      <c r="K88" s="407">
        <f t="shared" si="74"/>
        <v>-100</v>
      </c>
      <c r="L88" s="408">
        <v>100</v>
      </c>
      <c r="M88" s="409">
        <f t="shared" si="75"/>
        <v>-2600</v>
      </c>
      <c r="N88" s="407">
        <v>25</v>
      </c>
      <c r="O88" s="410" t="s">
        <v>599</v>
      </c>
      <c r="P88" s="401">
        <v>44693</v>
      </c>
      <c r="Q88" s="249"/>
      <c r="R88" s="250" t="s">
        <v>867</v>
      </c>
      <c r="S88" s="246"/>
      <c r="T88" s="246"/>
      <c r="U88" s="246"/>
      <c r="V88" s="246"/>
      <c r="W88" s="246"/>
      <c r="X88" s="246"/>
      <c r="Y88" s="246"/>
      <c r="Z88" s="246"/>
      <c r="AA88" s="246"/>
      <c r="AB88" s="246"/>
      <c r="AC88" s="246"/>
      <c r="AD88" s="246"/>
      <c r="AE88" s="246"/>
      <c r="AF88" s="246"/>
      <c r="AG88" s="246"/>
      <c r="AH88" s="246"/>
      <c r="AI88" s="246"/>
      <c r="AJ88" s="246"/>
      <c r="AK88" s="246"/>
      <c r="AL88" s="246"/>
    </row>
    <row r="89" spans="1:38" s="247" customFormat="1" ht="12.75" customHeight="1">
      <c r="A89" s="251"/>
      <c r="B89" s="248"/>
      <c r="C89" s="324"/>
      <c r="D89" s="324"/>
      <c r="E89" s="251"/>
      <c r="F89" s="251"/>
      <c r="G89" s="251"/>
      <c r="H89" s="252"/>
      <c r="I89" s="252"/>
      <c r="J89" s="298"/>
      <c r="K89" s="252"/>
      <c r="L89" s="283"/>
      <c r="M89" s="284"/>
      <c r="N89" s="252"/>
      <c r="O89" s="298"/>
      <c r="P89" s="248"/>
      <c r="Q89" s="249"/>
      <c r="R89" s="250"/>
      <c r="S89" s="246"/>
      <c r="T89" s="246"/>
      <c r="U89" s="246"/>
      <c r="V89" s="246"/>
      <c r="W89" s="246"/>
      <c r="X89" s="246"/>
      <c r="Y89" s="246"/>
      <c r="Z89" s="246"/>
      <c r="AA89" s="246"/>
      <c r="AB89" s="246"/>
      <c r="AC89" s="246"/>
      <c r="AD89" s="246"/>
      <c r="AE89" s="246"/>
      <c r="AF89" s="246"/>
      <c r="AG89" s="246"/>
      <c r="AH89" s="246"/>
      <c r="AI89" s="246"/>
      <c r="AJ89" s="246"/>
      <c r="AK89" s="246"/>
      <c r="AL89" s="246"/>
    </row>
    <row r="90" spans="1:38" s="247" customFormat="1" ht="12.75" customHeight="1">
      <c r="A90" s="251"/>
      <c r="B90" s="248"/>
      <c r="C90" s="324"/>
      <c r="D90" s="324"/>
      <c r="E90" s="251"/>
      <c r="F90" s="251"/>
      <c r="G90" s="251"/>
      <c r="H90" s="252"/>
      <c r="I90" s="252"/>
      <c r="J90" s="298"/>
      <c r="K90" s="252"/>
      <c r="L90" s="283"/>
      <c r="M90" s="284"/>
      <c r="N90" s="252"/>
      <c r="O90" s="298"/>
      <c r="P90" s="248"/>
      <c r="Q90" s="249"/>
      <c r="R90" s="250"/>
      <c r="S90" s="246"/>
      <c r="T90" s="246"/>
      <c r="U90" s="246"/>
      <c r="V90" s="246"/>
      <c r="W90" s="246"/>
      <c r="X90" s="246"/>
      <c r="Y90" s="246"/>
      <c r="Z90" s="246"/>
      <c r="AA90" s="246"/>
      <c r="AB90" s="246"/>
      <c r="AC90" s="246"/>
      <c r="AD90" s="246"/>
      <c r="AE90" s="246"/>
      <c r="AF90" s="246"/>
      <c r="AG90" s="246"/>
      <c r="AH90" s="246"/>
      <c r="AI90" s="246"/>
      <c r="AJ90" s="246"/>
      <c r="AK90" s="246"/>
      <c r="AL90" s="246"/>
    </row>
    <row r="91" spans="1:38" s="247" customFormat="1" ht="12.75" customHeight="1">
      <c r="A91" s="251"/>
      <c r="B91" s="248"/>
      <c r="C91" s="324"/>
      <c r="D91" s="324"/>
      <c r="E91" s="251"/>
      <c r="F91" s="251"/>
      <c r="G91" s="251"/>
      <c r="H91" s="252"/>
      <c r="I91" s="252"/>
      <c r="J91" s="298"/>
      <c r="K91" s="252"/>
      <c r="L91" s="283"/>
      <c r="M91" s="284"/>
      <c r="N91" s="252"/>
      <c r="O91" s="298"/>
      <c r="P91" s="248"/>
      <c r="Q91" s="249"/>
      <c r="R91" s="250"/>
      <c r="S91" s="246"/>
      <c r="T91" s="246"/>
      <c r="U91" s="246"/>
      <c r="V91" s="246"/>
      <c r="W91" s="246"/>
      <c r="X91" s="246"/>
      <c r="Y91" s="246"/>
      <c r="Z91" s="246"/>
      <c r="AA91" s="246"/>
      <c r="AB91" s="246"/>
      <c r="AC91" s="246"/>
      <c r="AD91" s="246"/>
      <c r="AE91" s="246"/>
      <c r="AF91" s="246"/>
      <c r="AG91" s="246"/>
      <c r="AH91" s="246"/>
      <c r="AI91" s="246"/>
      <c r="AJ91" s="246"/>
      <c r="AK91" s="246"/>
      <c r="AL91" s="246"/>
    </row>
    <row r="92" spans="1:38" s="247" customFormat="1" ht="12.75" customHeight="1">
      <c r="A92" s="375"/>
      <c r="B92" s="248"/>
      <c r="C92" s="376"/>
      <c r="D92" s="377"/>
      <c r="E92" s="375"/>
      <c r="F92" s="375"/>
      <c r="G92" s="375"/>
      <c r="H92" s="378"/>
      <c r="I92" s="379"/>
      <c r="J92" s="298"/>
      <c r="K92" s="252"/>
      <c r="L92" s="283"/>
      <c r="M92" s="284"/>
      <c r="N92" s="252"/>
      <c r="O92" s="298"/>
      <c r="P92" s="248"/>
      <c r="Q92" s="249"/>
      <c r="R92" s="250"/>
      <c r="S92" s="246"/>
      <c r="T92" s="246"/>
      <c r="U92" s="246"/>
      <c r="V92" s="246"/>
      <c r="W92" s="246"/>
      <c r="X92" s="246"/>
      <c r="Y92" s="246"/>
      <c r="Z92" s="246"/>
      <c r="AA92" s="246"/>
      <c r="AB92" s="246"/>
      <c r="AC92" s="246"/>
      <c r="AD92" s="246"/>
      <c r="AE92" s="246"/>
      <c r="AF92" s="246"/>
      <c r="AG92" s="246"/>
      <c r="AH92" s="246"/>
      <c r="AI92" s="246"/>
      <c r="AJ92" s="246"/>
      <c r="AK92" s="246"/>
      <c r="AL92" s="246"/>
    </row>
    <row r="93" spans="1:38" ht="14.25" customHeight="1">
      <c r="A93" s="151"/>
      <c r="B93" s="156"/>
      <c r="C93" s="156"/>
      <c r="D93" s="157"/>
      <c r="E93" s="151"/>
      <c r="F93" s="158"/>
      <c r="G93" s="151"/>
      <c r="H93" s="151"/>
      <c r="I93" s="151"/>
      <c r="J93" s="156"/>
      <c r="K93" s="159"/>
      <c r="L93" s="151"/>
      <c r="M93" s="151"/>
      <c r="N93" s="151"/>
      <c r="O93" s="160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2.75" customHeight="1">
      <c r="A94" s="94" t="s">
        <v>611</v>
      </c>
      <c r="B94" s="161"/>
      <c r="C94" s="161"/>
      <c r="D94" s="162"/>
      <c r="E94" s="135"/>
      <c r="F94" s="6"/>
      <c r="G94" s="6"/>
      <c r="H94" s="136"/>
      <c r="I94" s="163"/>
      <c r="J94" s="1"/>
      <c r="K94" s="6"/>
      <c r="L94" s="6"/>
      <c r="M94" s="6"/>
      <c r="N94" s="1"/>
      <c r="O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38" ht="38.25" customHeight="1">
      <c r="A95" s="95" t="s">
        <v>16</v>
      </c>
      <c r="B95" s="96" t="s">
        <v>564</v>
      </c>
      <c r="C95" s="96"/>
      <c r="D95" s="97" t="s">
        <v>575</v>
      </c>
      <c r="E95" s="96" t="s">
        <v>576</v>
      </c>
      <c r="F95" s="96" t="s">
        <v>577</v>
      </c>
      <c r="G95" s="96" t="s">
        <v>578</v>
      </c>
      <c r="H95" s="96" t="s">
        <v>579</v>
      </c>
      <c r="I95" s="96" t="s">
        <v>580</v>
      </c>
      <c r="J95" s="95" t="s">
        <v>581</v>
      </c>
      <c r="K95" s="139" t="s">
        <v>598</v>
      </c>
      <c r="L95" s="140" t="s">
        <v>583</v>
      </c>
      <c r="M95" s="98" t="s">
        <v>584</v>
      </c>
      <c r="N95" s="96" t="s">
        <v>585</v>
      </c>
      <c r="O95" s="97" t="s">
        <v>586</v>
      </c>
      <c r="P95" s="96" t="s">
        <v>818</v>
      </c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38" s="247" customFormat="1" ht="14.25" customHeight="1">
      <c r="A96" s="271">
        <v>1</v>
      </c>
      <c r="B96" s="272">
        <v>44488</v>
      </c>
      <c r="C96" s="273"/>
      <c r="D96" s="274" t="s">
        <v>137</v>
      </c>
      <c r="E96" s="275" t="s">
        <v>861</v>
      </c>
      <c r="F96" s="276">
        <v>235.25</v>
      </c>
      <c r="G96" s="276">
        <v>198</v>
      </c>
      <c r="H96" s="275"/>
      <c r="I96" s="277" t="s">
        <v>823</v>
      </c>
      <c r="J96" s="278" t="s">
        <v>590</v>
      </c>
      <c r="K96" s="278"/>
      <c r="L96" s="279"/>
      <c r="M96" s="280"/>
      <c r="N96" s="278"/>
      <c r="O96" s="281"/>
      <c r="P96" s="278"/>
      <c r="Q96" s="246"/>
      <c r="R96" s="1" t="s">
        <v>588</v>
      </c>
      <c r="S96" s="246"/>
      <c r="T96" s="246"/>
      <c r="U96" s="246"/>
      <c r="V96" s="246"/>
      <c r="W96" s="246"/>
      <c r="X96" s="246"/>
      <c r="Y96" s="246"/>
      <c r="Z96" s="246"/>
      <c r="AA96" s="246"/>
      <c r="AB96" s="246"/>
      <c r="AC96" s="246"/>
      <c r="AD96" s="246"/>
      <c r="AE96" s="246"/>
      <c r="AF96" s="246"/>
      <c r="AG96" s="246"/>
      <c r="AH96" s="246"/>
      <c r="AI96" s="246"/>
      <c r="AJ96" s="246"/>
      <c r="AK96" s="246"/>
      <c r="AL96" s="246"/>
    </row>
    <row r="97" spans="1:38" s="247" customFormat="1" ht="12.75" customHeight="1">
      <c r="A97" s="360">
        <v>2</v>
      </c>
      <c r="B97" s="361">
        <v>44651</v>
      </c>
      <c r="C97" s="362"/>
      <c r="D97" s="363" t="s">
        <v>437</v>
      </c>
      <c r="E97" s="364" t="s">
        <v>589</v>
      </c>
      <c r="F97" s="364">
        <v>379</v>
      </c>
      <c r="G97" s="364">
        <v>348</v>
      </c>
      <c r="H97" s="364">
        <v>406</v>
      </c>
      <c r="I97" s="364" t="s">
        <v>864</v>
      </c>
      <c r="J97" s="345" t="s">
        <v>868</v>
      </c>
      <c r="K97" s="345">
        <f t="shared" ref="K97" si="76">H97-F97</f>
        <v>27</v>
      </c>
      <c r="L97" s="346">
        <f t="shared" ref="L97" si="77">(F97*-0.7)/100</f>
        <v>-2.653</v>
      </c>
      <c r="M97" s="347">
        <f t="shared" ref="M97" si="78">(K97+L97)/F97</f>
        <v>6.4240105540897097E-2</v>
      </c>
      <c r="N97" s="345" t="s">
        <v>587</v>
      </c>
      <c r="O97" s="348">
        <v>44657</v>
      </c>
      <c r="P97" s="345">
        <f>VLOOKUP(D97,'MidCap Intra'!B86:C640,2,0)</f>
        <v>365.7</v>
      </c>
      <c r="Q97" s="246"/>
      <c r="R97" s="246" t="s">
        <v>588</v>
      </c>
      <c r="S97" s="246"/>
      <c r="T97" s="246"/>
      <c r="U97" s="246"/>
      <c r="V97" s="246"/>
      <c r="W97" s="246"/>
      <c r="X97" s="246"/>
      <c r="Y97" s="246"/>
      <c r="Z97" s="246"/>
      <c r="AA97" s="246"/>
      <c r="AB97" s="246"/>
      <c r="AC97" s="246"/>
      <c r="AD97" s="246"/>
      <c r="AE97" s="246"/>
      <c r="AF97" s="246"/>
      <c r="AG97" s="246"/>
      <c r="AH97" s="246"/>
      <c r="AI97" s="246"/>
      <c r="AJ97" s="246"/>
      <c r="AK97" s="246"/>
      <c r="AL97" s="246"/>
    </row>
    <row r="98" spans="1:38" s="247" customFormat="1" ht="12.75" customHeight="1">
      <c r="A98" s="432">
        <v>3</v>
      </c>
      <c r="B98" s="433">
        <v>44658</v>
      </c>
      <c r="C98" s="434"/>
      <c r="D98" s="435" t="s">
        <v>415</v>
      </c>
      <c r="E98" s="436" t="s">
        <v>589</v>
      </c>
      <c r="F98" s="436">
        <v>450</v>
      </c>
      <c r="G98" s="436">
        <v>398</v>
      </c>
      <c r="H98" s="436">
        <v>398</v>
      </c>
      <c r="I98" s="436" t="s">
        <v>869</v>
      </c>
      <c r="J98" s="406" t="s">
        <v>966</v>
      </c>
      <c r="K98" s="369">
        <f t="shared" ref="K98" si="79">H98-F98</f>
        <v>-52</v>
      </c>
      <c r="L98" s="383">
        <f t="shared" ref="L98" si="80">(F98*-0.7)/100</f>
        <v>-3.15</v>
      </c>
      <c r="M98" s="384">
        <f t="shared" ref="M98" si="81">(K98+L98)/F98</f>
        <v>-0.12255555555555556</v>
      </c>
      <c r="N98" s="410" t="s">
        <v>599</v>
      </c>
      <c r="O98" s="385">
        <v>44692</v>
      </c>
      <c r="P98" s="369">
        <f>VLOOKUP(D98,'MidCap Intra'!B87:C641,2,0)</f>
        <v>385.95</v>
      </c>
      <c r="Q98" s="246"/>
      <c r="R98" s="246" t="s">
        <v>588</v>
      </c>
      <c r="S98" s="246"/>
      <c r="T98" s="246"/>
      <c r="U98" s="246"/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246"/>
      <c r="AG98" s="246"/>
      <c r="AH98" s="246"/>
      <c r="AI98" s="246"/>
      <c r="AJ98" s="246"/>
      <c r="AK98" s="246"/>
      <c r="AL98" s="246"/>
    </row>
    <row r="99" spans="1:38" s="247" customFormat="1" ht="12.75" customHeight="1">
      <c r="A99" s="365">
        <v>4</v>
      </c>
      <c r="B99" s="366">
        <v>44687</v>
      </c>
      <c r="C99" s="367"/>
      <c r="D99" s="274" t="s">
        <v>71</v>
      </c>
      <c r="E99" s="368" t="s">
        <v>589</v>
      </c>
      <c r="F99" s="368" t="s">
        <v>915</v>
      </c>
      <c r="G99" s="368">
        <v>206</v>
      </c>
      <c r="H99" s="368"/>
      <c r="I99" s="368" t="s">
        <v>916</v>
      </c>
      <c r="J99" s="278" t="s">
        <v>590</v>
      </c>
      <c r="K99" s="365"/>
      <c r="L99" s="366"/>
      <c r="M99" s="367"/>
      <c r="N99" s="274"/>
      <c r="O99" s="368"/>
      <c r="P99" s="368"/>
      <c r="Q99" s="246"/>
      <c r="R99" s="246" t="s">
        <v>588</v>
      </c>
      <c r="S99" s="246"/>
      <c r="T99" s="246"/>
      <c r="U99" s="246"/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246"/>
      <c r="AG99" s="246"/>
      <c r="AH99" s="246"/>
      <c r="AI99" s="246"/>
      <c r="AJ99" s="246"/>
      <c r="AK99" s="246"/>
      <c r="AL99" s="246"/>
    </row>
    <row r="100" spans="1:38" ht="14.25" customHeight="1">
      <c r="A100" s="164"/>
      <c r="B100" s="141"/>
      <c r="C100" s="165"/>
      <c r="D100" s="100"/>
      <c r="E100" s="166"/>
      <c r="F100" s="166"/>
      <c r="G100" s="166"/>
      <c r="H100" s="166"/>
      <c r="I100" s="166"/>
      <c r="J100" s="166"/>
      <c r="K100" s="167"/>
      <c r="L100" s="168"/>
      <c r="M100" s="166"/>
      <c r="N100" s="169"/>
      <c r="O100" s="170"/>
      <c r="P100" s="170"/>
      <c r="R100" s="6"/>
      <c r="S100" s="41"/>
      <c r="T100" s="1"/>
      <c r="U100" s="1"/>
      <c r="V100" s="1"/>
      <c r="W100" s="1"/>
      <c r="X100" s="1"/>
      <c r="Y100" s="1"/>
      <c r="Z100" s="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</row>
    <row r="101" spans="1:38" ht="12.75" customHeight="1">
      <c r="A101" s="119" t="s">
        <v>591</v>
      </c>
      <c r="B101" s="119"/>
      <c r="C101" s="119"/>
      <c r="D101" s="119"/>
      <c r="E101" s="41"/>
      <c r="F101" s="127" t="s">
        <v>593</v>
      </c>
      <c r="G101" s="56"/>
      <c r="H101" s="56"/>
      <c r="I101" s="56"/>
      <c r="J101" s="6"/>
      <c r="K101" s="145"/>
      <c r="L101" s="146"/>
      <c r="M101" s="6"/>
      <c r="N101" s="109"/>
      <c r="O101" s="171"/>
      <c r="P101" s="1"/>
      <c r="Q101" s="1"/>
      <c r="R101" s="6"/>
      <c r="S101" s="1"/>
      <c r="T101" s="1"/>
      <c r="U101" s="1"/>
      <c r="V101" s="1"/>
      <c r="W101" s="1"/>
      <c r="X101" s="1"/>
      <c r="Y101" s="1"/>
    </row>
    <row r="102" spans="1:38" ht="12.75" customHeight="1">
      <c r="A102" s="126" t="s">
        <v>592</v>
      </c>
      <c r="B102" s="119"/>
      <c r="C102" s="119"/>
      <c r="D102" s="119"/>
      <c r="E102" s="6"/>
      <c r="F102" s="127" t="s">
        <v>595</v>
      </c>
      <c r="G102" s="6"/>
      <c r="H102" s="6" t="s">
        <v>814</v>
      </c>
      <c r="I102" s="6"/>
      <c r="J102" s="1"/>
      <c r="K102" s="6"/>
      <c r="L102" s="6"/>
      <c r="M102" s="6"/>
      <c r="N102" s="1"/>
      <c r="O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38" ht="12.75" customHeight="1">
      <c r="A103" s="126"/>
      <c r="B103" s="119"/>
      <c r="C103" s="119"/>
      <c r="D103" s="119"/>
      <c r="E103" s="6"/>
      <c r="F103" s="127"/>
      <c r="G103" s="6"/>
      <c r="H103" s="6"/>
      <c r="I103" s="6"/>
      <c r="J103" s="1"/>
      <c r="K103" s="6"/>
      <c r="L103" s="6"/>
      <c r="M103" s="6"/>
      <c r="N103" s="1"/>
      <c r="O103" s="1"/>
      <c r="Q103" s="1"/>
      <c r="R103" s="56"/>
      <c r="S103" s="1"/>
      <c r="T103" s="1"/>
      <c r="U103" s="1"/>
      <c r="V103" s="1"/>
      <c r="W103" s="1"/>
      <c r="X103" s="1"/>
      <c r="Y103" s="1"/>
      <c r="Z103" s="1"/>
    </row>
    <row r="104" spans="1:38" ht="12.75" customHeight="1">
      <c r="A104" s="1"/>
      <c r="B104" s="134" t="s">
        <v>612</v>
      </c>
      <c r="C104" s="134"/>
      <c r="D104" s="134"/>
      <c r="E104" s="134"/>
      <c r="F104" s="135"/>
      <c r="G104" s="6"/>
      <c r="H104" s="6"/>
      <c r="I104" s="136"/>
      <c r="J104" s="137"/>
      <c r="K104" s="138"/>
      <c r="L104" s="137"/>
      <c r="M104" s="6"/>
      <c r="N104" s="1"/>
      <c r="O104" s="1"/>
      <c r="Q104" s="1"/>
      <c r="R104" s="56"/>
      <c r="S104" s="1"/>
      <c r="T104" s="1"/>
      <c r="U104" s="1"/>
      <c r="V104" s="1"/>
      <c r="W104" s="1"/>
      <c r="X104" s="1"/>
      <c r="Y104" s="1"/>
      <c r="Z104" s="1"/>
    </row>
    <row r="105" spans="1:38" ht="38.25" customHeight="1">
      <c r="A105" s="95" t="s">
        <v>16</v>
      </c>
      <c r="B105" s="96" t="s">
        <v>564</v>
      </c>
      <c r="C105" s="96"/>
      <c r="D105" s="97" t="s">
        <v>575</v>
      </c>
      <c r="E105" s="96" t="s">
        <v>576</v>
      </c>
      <c r="F105" s="96" t="s">
        <v>577</v>
      </c>
      <c r="G105" s="96" t="s">
        <v>597</v>
      </c>
      <c r="H105" s="96" t="s">
        <v>579</v>
      </c>
      <c r="I105" s="96" t="s">
        <v>580</v>
      </c>
      <c r="J105" s="172" t="s">
        <v>581</v>
      </c>
      <c r="K105" s="139" t="s">
        <v>598</v>
      </c>
      <c r="L105" s="149" t="s">
        <v>606</v>
      </c>
      <c r="M105" s="96" t="s">
        <v>607</v>
      </c>
      <c r="N105" s="140" t="s">
        <v>583</v>
      </c>
      <c r="O105" s="98" t="s">
        <v>584</v>
      </c>
      <c r="P105" s="96" t="s">
        <v>585</v>
      </c>
      <c r="Q105" s="97" t="s">
        <v>586</v>
      </c>
      <c r="R105" s="56"/>
      <c r="S105" s="1"/>
      <c r="T105" s="1"/>
      <c r="U105" s="1"/>
      <c r="V105" s="1"/>
      <c r="W105" s="1"/>
      <c r="X105" s="1"/>
      <c r="Y105" s="1"/>
      <c r="Z105" s="1"/>
    </row>
    <row r="106" spans="1:38" ht="14.25" customHeight="1">
      <c r="A106" s="101"/>
      <c r="B106" s="102"/>
      <c r="C106" s="173"/>
      <c r="D106" s="103"/>
      <c r="E106" s="104"/>
      <c r="F106" s="174"/>
      <c r="G106" s="101"/>
      <c r="H106" s="104"/>
      <c r="I106" s="105"/>
      <c r="J106" s="175"/>
      <c r="K106" s="175"/>
      <c r="L106" s="176"/>
      <c r="M106" s="99"/>
      <c r="N106" s="176"/>
      <c r="O106" s="177"/>
      <c r="P106" s="178"/>
      <c r="Q106" s="179"/>
      <c r="R106" s="144"/>
      <c r="S106" s="113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1:38" ht="14.25" customHeight="1">
      <c r="A107" s="101"/>
      <c r="B107" s="102"/>
      <c r="C107" s="173"/>
      <c r="D107" s="103"/>
      <c r="E107" s="104"/>
      <c r="F107" s="174"/>
      <c r="G107" s="101"/>
      <c r="H107" s="104"/>
      <c r="I107" s="105"/>
      <c r="J107" s="175"/>
      <c r="K107" s="175"/>
      <c r="L107" s="176"/>
      <c r="M107" s="99"/>
      <c r="N107" s="176"/>
      <c r="O107" s="177"/>
      <c r="P107" s="178"/>
      <c r="Q107" s="179"/>
      <c r="R107" s="144"/>
      <c r="S107" s="113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1:38" ht="14.25" customHeight="1">
      <c r="A108" s="101"/>
      <c r="B108" s="102"/>
      <c r="C108" s="173"/>
      <c r="D108" s="103"/>
      <c r="E108" s="104"/>
      <c r="F108" s="174"/>
      <c r="G108" s="101"/>
      <c r="H108" s="104"/>
      <c r="I108" s="105"/>
      <c r="J108" s="175"/>
      <c r="K108" s="175"/>
      <c r="L108" s="176"/>
      <c r="M108" s="99"/>
      <c r="N108" s="176"/>
      <c r="O108" s="177"/>
      <c r="P108" s="178"/>
      <c r="Q108" s="179"/>
      <c r="R108" s="6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4.25" customHeight="1">
      <c r="A109" s="101"/>
      <c r="B109" s="102"/>
      <c r="C109" s="173"/>
      <c r="D109" s="103"/>
      <c r="E109" s="104"/>
      <c r="F109" s="175"/>
      <c r="G109" s="101"/>
      <c r="H109" s="104"/>
      <c r="I109" s="105"/>
      <c r="J109" s="175"/>
      <c r="K109" s="175"/>
      <c r="L109" s="176"/>
      <c r="M109" s="99"/>
      <c r="N109" s="176"/>
      <c r="O109" s="177"/>
      <c r="P109" s="178"/>
      <c r="Q109" s="179"/>
      <c r="R109" s="6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4.25" customHeight="1">
      <c r="A110" s="101"/>
      <c r="B110" s="102"/>
      <c r="C110" s="173"/>
      <c r="D110" s="103"/>
      <c r="E110" s="104"/>
      <c r="F110" s="175"/>
      <c r="G110" s="101"/>
      <c r="H110" s="104"/>
      <c r="I110" s="105"/>
      <c r="J110" s="175"/>
      <c r="K110" s="175"/>
      <c r="L110" s="176"/>
      <c r="M110" s="99"/>
      <c r="N110" s="176"/>
      <c r="O110" s="177"/>
      <c r="P110" s="178"/>
      <c r="Q110" s="179"/>
      <c r="R110" s="6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4.25" customHeight="1">
      <c r="A111" s="101"/>
      <c r="B111" s="102"/>
      <c r="C111" s="173"/>
      <c r="D111" s="103"/>
      <c r="E111" s="104"/>
      <c r="F111" s="174"/>
      <c r="G111" s="101"/>
      <c r="H111" s="104"/>
      <c r="I111" s="105"/>
      <c r="J111" s="175"/>
      <c r="K111" s="175"/>
      <c r="L111" s="176"/>
      <c r="M111" s="99"/>
      <c r="N111" s="176"/>
      <c r="O111" s="177"/>
      <c r="P111" s="178"/>
      <c r="Q111" s="179"/>
      <c r="R111" s="6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4.25" customHeight="1">
      <c r="A112" s="101"/>
      <c r="B112" s="102"/>
      <c r="C112" s="173"/>
      <c r="D112" s="103"/>
      <c r="E112" s="104"/>
      <c r="F112" s="174"/>
      <c r="G112" s="101"/>
      <c r="H112" s="104"/>
      <c r="I112" s="105"/>
      <c r="J112" s="175"/>
      <c r="K112" s="175"/>
      <c r="L112" s="175"/>
      <c r="M112" s="175"/>
      <c r="N112" s="176"/>
      <c r="O112" s="180"/>
      <c r="P112" s="178"/>
      <c r="Q112" s="179"/>
      <c r="R112" s="6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4.25" customHeight="1">
      <c r="A113" s="101"/>
      <c r="B113" s="102"/>
      <c r="C113" s="173"/>
      <c r="D113" s="103"/>
      <c r="E113" s="104"/>
      <c r="F113" s="175"/>
      <c r="G113" s="101"/>
      <c r="H113" s="104"/>
      <c r="I113" s="105"/>
      <c r="J113" s="175"/>
      <c r="K113" s="175"/>
      <c r="L113" s="176"/>
      <c r="M113" s="99"/>
      <c r="N113" s="176"/>
      <c r="O113" s="177"/>
      <c r="P113" s="178"/>
      <c r="Q113" s="179"/>
      <c r="R113" s="144"/>
      <c r="S113" s="113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4.25" customHeight="1">
      <c r="A114" s="101"/>
      <c r="B114" s="102"/>
      <c r="C114" s="173"/>
      <c r="D114" s="103"/>
      <c r="E114" s="104"/>
      <c r="F114" s="174"/>
      <c r="G114" s="101"/>
      <c r="H114" s="104"/>
      <c r="I114" s="105"/>
      <c r="J114" s="181"/>
      <c r="K114" s="181"/>
      <c r="L114" s="181"/>
      <c r="M114" s="181"/>
      <c r="N114" s="182"/>
      <c r="O114" s="177"/>
      <c r="P114" s="106"/>
      <c r="Q114" s="179"/>
      <c r="R114" s="144"/>
      <c r="S114" s="113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2.75" customHeight="1">
      <c r="A115" s="126"/>
      <c r="B115" s="119"/>
      <c r="C115" s="119"/>
      <c r="D115" s="119"/>
      <c r="E115" s="6"/>
      <c r="F115" s="127"/>
      <c r="G115" s="6"/>
      <c r="H115" s="6"/>
      <c r="I115" s="6"/>
      <c r="J115" s="1"/>
      <c r="K115" s="6"/>
      <c r="L115" s="6"/>
      <c r="M115" s="6"/>
      <c r="N115" s="1"/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38" ht="12.75" customHeight="1">
      <c r="A116" s="126"/>
      <c r="B116" s="119"/>
      <c r="C116" s="119"/>
      <c r="D116" s="119"/>
      <c r="E116" s="6"/>
      <c r="F116" s="127"/>
      <c r="G116" s="56"/>
      <c r="H116" s="41"/>
      <c r="I116" s="56"/>
      <c r="J116" s="6"/>
      <c r="K116" s="145"/>
      <c r="L116" s="146"/>
      <c r="M116" s="6"/>
      <c r="N116" s="109"/>
      <c r="O116" s="147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38" ht="12.75" customHeight="1">
      <c r="A117" s="56"/>
      <c r="B117" s="108"/>
      <c r="C117" s="108"/>
      <c r="D117" s="41"/>
      <c r="E117" s="56"/>
      <c r="F117" s="56"/>
      <c r="G117" s="56"/>
      <c r="H117" s="41"/>
      <c r="I117" s="56"/>
      <c r="J117" s="6"/>
      <c r="K117" s="145"/>
      <c r="L117" s="146"/>
      <c r="M117" s="6"/>
      <c r="N117" s="109"/>
      <c r="O117" s="147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38" ht="12.75" customHeight="1">
      <c r="A118" s="41"/>
      <c r="B118" s="183" t="s">
        <v>613</v>
      </c>
      <c r="C118" s="183"/>
      <c r="D118" s="183"/>
      <c r="E118" s="183"/>
      <c r="F118" s="6"/>
      <c r="G118" s="6"/>
      <c r="H118" s="137"/>
      <c r="I118" s="6"/>
      <c r="J118" s="137"/>
      <c r="K118" s="138"/>
      <c r="L118" s="6"/>
      <c r="M118" s="6"/>
      <c r="N118" s="1"/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38" ht="38.25" customHeight="1">
      <c r="A119" s="95" t="s">
        <v>16</v>
      </c>
      <c r="B119" s="96" t="s">
        <v>564</v>
      </c>
      <c r="C119" s="96"/>
      <c r="D119" s="97" t="s">
        <v>575</v>
      </c>
      <c r="E119" s="96" t="s">
        <v>576</v>
      </c>
      <c r="F119" s="96" t="s">
        <v>577</v>
      </c>
      <c r="G119" s="96" t="s">
        <v>614</v>
      </c>
      <c r="H119" s="96" t="s">
        <v>615</v>
      </c>
      <c r="I119" s="96" t="s">
        <v>580</v>
      </c>
      <c r="J119" s="184" t="s">
        <v>581</v>
      </c>
      <c r="K119" s="96" t="s">
        <v>582</v>
      </c>
      <c r="L119" s="96" t="s">
        <v>616</v>
      </c>
      <c r="M119" s="96" t="s">
        <v>585</v>
      </c>
      <c r="N119" s="97" t="s">
        <v>586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38" ht="12.75" customHeight="1">
      <c r="A120" s="185">
        <v>1</v>
      </c>
      <c r="B120" s="186">
        <v>41579</v>
      </c>
      <c r="C120" s="186"/>
      <c r="D120" s="187" t="s">
        <v>617</v>
      </c>
      <c r="E120" s="188" t="s">
        <v>618</v>
      </c>
      <c r="F120" s="189">
        <v>82</v>
      </c>
      <c r="G120" s="188" t="s">
        <v>619</v>
      </c>
      <c r="H120" s="188">
        <v>100</v>
      </c>
      <c r="I120" s="190">
        <v>100</v>
      </c>
      <c r="J120" s="191" t="s">
        <v>620</v>
      </c>
      <c r="K120" s="192">
        <f t="shared" ref="K120:K172" si="82">H120-F120</f>
        <v>18</v>
      </c>
      <c r="L120" s="193">
        <f t="shared" ref="L120:L172" si="83">K120/F120</f>
        <v>0.21951219512195122</v>
      </c>
      <c r="M120" s="188" t="s">
        <v>587</v>
      </c>
      <c r="N120" s="194">
        <v>42657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38" ht="12.75" customHeight="1">
      <c r="A121" s="185">
        <v>2</v>
      </c>
      <c r="B121" s="186">
        <v>41794</v>
      </c>
      <c r="C121" s="186"/>
      <c r="D121" s="187" t="s">
        <v>621</v>
      </c>
      <c r="E121" s="188" t="s">
        <v>589</v>
      </c>
      <c r="F121" s="189">
        <v>257</v>
      </c>
      <c r="G121" s="188" t="s">
        <v>619</v>
      </c>
      <c r="H121" s="188">
        <v>300</v>
      </c>
      <c r="I121" s="190">
        <v>300</v>
      </c>
      <c r="J121" s="191" t="s">
        <v>620</v>
      </c>
      <c r="K121" s="192">
        <f t="shared" si="82"/>
        <v>43</v>
      </c>
      <c r="L121" s="193">
        <f t="shared" si="83"/>
        <v>0.16731517509727625</v>
      </c>
      <c r="M121" s="188" t="s">
        <v>587</v>
      </c>
      <c r="N121" s="194">
        <v>41822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38" ht="12.75" customHeight="1">
      <c r="A122" s="185">
        <v>3</v>
      </c>
      <c r="B122" s="186">
        <v>41828</v>
      </c>
      <c r="C122" s="186"/>
      <c r="D122" s="187" t="s">
        <v>622</v>
      </c>
      <c r="E122" s="188" t="s">
        <v>589</v>
      </c>
      <c r="F122" s="189">
        <v>393</v>
      </c>
      <c r="G122" s="188" t="s">
        <v>619</v>
      </c>
      <c r="H122" s="188">
        <v>468</v>
      </c>
      <c r="I122" s="190">
        <v>468</v>
      </c>
      <c r="J122" s="191" t="s">
        <v>620</v>
      </c>
      <c r="K122" s="192">
        <f t="shared" si="82"/>
        <v>75</v>
      </c>
      <c r="L122" s="193">
        <f t="shared" si="83"/>
        <v>0.19083969465648856</v>
      </c>
      <c r="M122" s="188" t="s">
        <v>587</v>
      </c>
      <c r="N122" s="194">
        <v>41863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38" ht="12.75" customHeight="1">
      <c r="A123" s="185">
        <v>4</v>
      </c>
      <c r="B123" s="186">
        <v>41857</v>
      </c>
      <c r="C123" s="186"/>
      <c r="D123" s="187" t="s">
        <v>623</v>
      </c>
      <c r="E123" s="188" t="s">
        <v>589</v>
      </c>
      <c r="F123" s="189">
        <v>205</v>
      </c>
      <c r="G123" s="188" t="s">
        <v>619</v>
      </c>
      <c r="H123" s="188">
        <v>275</v>
      </c>
      <c r="I123" s="190">
        <v>250</v>
      </c>
      <c r="J123" s="191" t="s">
        <v>620</v>
      </c>
      <c r="K123" s="192">
        <f t="shared" si="82"/>
        <v>70</v>
      </c>
      <c r="L123" s="193">
        <f t="shared" si="83"/>
        <v>0.34146341463414637</v>
      </c>
      <c r="M123" s="188" t="s">
        <v>587</v>
      </c>
      <c r="N123" s="194">
        <v>41962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38" ht="12.75" customHeight="1">
      <c r="A124" s="185">
        <v>5</v>
      </c>
      <c r="B124" s="186">
        <v>41886</v>
      </c>
      <c r="C124" s="186"/>
      <c r="D124" s="187" t="s">
        <v>624</v>
      </c>
      <c r="E124" s="188" t="s">
        <v>589</v>
      </c>
      <c r="F124" s="189">
        <v>162</v>
      </c>
      <c r="G124" s="188" t="s">
        <v>619</v>
      </c>
      <c r="H124" s="188">
        <v>190</v>
      </c>
      <c r="I124" s="190">
        <v>190</v>
      </c>
      <c r="J124" s="191" t="s">
        <v>620</v>
      </c>
      <c r="K124" s="192">
        <f t="shared" si="82"/>
        <v>28</v>
      </c>
      <c r="L124" s="193">
        <f t="shared" si="83"/>
        <v>0.1728395061728395</v>
      </c>
      <c r="M124" s="188" t="s">
        <v>587</v>
      </c>
      <c r="N124" s="194">
        <v>42006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38" ht="12.75" customHeight="1">
      <c r="A125" s="185">
        <v>6</v>
      </c>
      <c r="B125" s="186">
        <v>41886</v>
      </c>
      <c r="C125" s="186"/>
      <c r="D125" s="187" t="s">
        <v>625</v>
      </c>
      <c r="E125" s="188" t="s">
        <v>589</v>
      </c>
      <c r="F125" s="189">
        <v>75</v>
      </c>
      <c r="G125" s="188" t="s">
        <v>619</v>
      </c>
      <c r="H125" s="188">
        <v>91.5</v>
      </c>
      <c r="I125" s="190" t="s">
        <v>626</v>
      </c>
      <c r="J125" s="191" t="s">
        <v>627</v>
      </c>
      <c r="K125" s="192">
        <f t="shared" si="82"/>
        <v>16.5</v>
      </c>
      <c r="L125" s="193">
        <f t="shared" si="83"/>
        <v>0.22</v>
      </c>
      <c r="M125" s="188" t="s">
        <v>587</v>
      </c>
      <c r="N125" s="194">
        <v>41954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12.75" customHeight="1">
      <c r="A126" s="185">
        <v>7</v>
      </c>
      <c r="B126" s="186">
        <v>41913</v>
      </c>
      <c r="C126" s="186"/>
      <c r="D126" s="187" t="s">
        <v>628</v>
      </c>
      <c r="E126" s="188" t="s">
        <v>589</v>
      </c>
      <c r="F126" s="189">
        <v>850</v>
      </c>
      <c r="G126" s="188" t="s">
        <v>619</v>
      </c>
      <c r="H126" s="188">
        <v>982.5</v>
      </c>
      <c r="I126" s="190">
        <v>1050</v>
      </c>
      <c r="J126" s="191" t="s">
        <v>629</v>
      </c>
      <c r="K126" s="192">
        <f t="shared" si="82"/>
        <v>132.5</v>
      </c>
      <c r="L126" s="193">
        <f t="shared" si="83"/>
        <v>0.15588235294117647</v>
      </c>
      <c r="M126" s="188" t="s">
        <v>587</v>
      </c>
      <c r="N126" s="194">
        <v>42039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2.75" customHeight="1">
      <c r="A127" s="185">
        <v>8</v>
      </c>
      <c r="B127" s="186">
        <v>41913</v>
      </c>
      <c r="C127" s="186"/>
      <c r="D127" s="187" t="s">
        <v>630</v>
      </c>
      <c r="E127" s="188" t="s">
        <v>589</v>
      </c>
      <c r="F127" s="189">
        <v>475</v>
      </c>
      <c r="G127" s="188" t="s">
        <v>619</v>
      </c>
      <c r="H127" s="188">
        <v>515</v>
      </c>
      <c r="I127" s="190">
        <v>600</v>
      </c>
      <c r="J127" s="191" t="s">
        <v>631</v>
      </c>
      <c r="K127" s="192">
        <f t="shared" si="82"/>
        <v>40</v>
      </c>
      <c r="L127" s="193">
        <f t="shared" si="83"/>
        <v>8.4210526315789472E-2</v>
      </c>
      <c r="M127" s="188" t="s">
        <v>587</v>
      </c>
      <c r="N127" s="194">
        <v>41939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38" ht="12.75" customHeight="1">
      <c r="A128" s="185">
        <v>9</v>
      </c>
      <c r="B128" s="186">
        <v>41913</v>
      </c>
      <c r="C128" s="186"/>
      <c r="D128" s="187" t="s">
        <v>632</v>
      </c>
      <c r="E128" s="188" t="s">
        <v>589</v>
      </c>
      <c r="F128" s="189">
        <v>86</v>
      </c>
      <c r="G128" s="188" t="s">
        <v>619</v>
      </c>
      <c r="H128" s="188">
        <v>99</v>
      </c>
      <c r="I128" s="190">
        <v>140</v>
      </c>
      <c r="J128" s="191" t="s">
        <v>633</v>
      </c>
      <c r="K128" s="192">
        <f t="shared" si="82"/>
        <v>13</v>
      </c>
      <c r="L128" s="193">
        <f t="shared" si="83"/>
        <v>0.15116279069767441</v>
      </c>
      <c r="M128" s="188" t="s">
        <v>587</v>
      </c>
      <c r="N128" s="194">
        <v>41939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85">
        <v>10</v>
      </c>
      <c r="B129" s="186">
        <v>41926</v>
      </c>
      <c r="C129" s="186"/>
      <c r="D129" s="187" t="s">
        <v>634</v>
      </c>
      <c r="E129" s="188" t="s">
        <v>589</v>
      </c>
      <c r="F129" s="189">
        <v>496.6</v>
      </c>
      <c r="G129" s="188" t="s">
        <v>619</v>
      </c>
      <c r="H129" s="188">
        <v>621</v>
      </c>
      <c r="I129" s="190">
        <v>580</v>
      </c>
      <c r="J129" s="191" t="s">
        <v>620</v>
      </c>
      <c r="K129" s="192">
        <f t="shared" si="82"/>
        <v>124.39999999999998</v>
      </c>
      <c r="L129" s="193">
        <f t="shared" si="83"/>
        <v>0.25050342327829234</v>
      </c>
      <c r="M129" s="188" t="s">
        <v>587</v>
      </c>
      <c r="N129" s="194">
        <v>42605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85">
        <v>11</v>
      </c>
      <c r="B130" s="186">
        <v>41926</v>
      </c>
      <c r="C130" s="186"/>
      <c r="D130" s="187" t="s">
        <v>635</v>
      </c>
      <c r="E130" s="188" t="s">
        <v>589</v>
      </c>
      <c r="F130" s="189">
        <v>2481.9</v>
      </c>
      <c r="G130" s="188" t="s">
        <v>619</v>
      </c>
      <c r="H130" s="188">
        <v>2840</v>
      </c>
      <c r="I130" s="190">
        <v>2870</v>
      </c>
      <c r="J130" s="191" t="s">
        <v>636</v>
      </c>
      <c r="K130" s="192">
        <f t="shared" si="82"/>
        <v>358.09999999999991</v>
      </c>
      <c r="L130" s="193">
        <f t="shared" si="83"/>
        <v>0.14428462065353154</v>
      </c>
      <c r="M130" s="188" t="s">
        <v>587</v>
      </c>
      <c r="N130" s="194">
        <v>42017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85">
        <v>12</v>
      </c>
      <c r="B131" s="186">
        <v>41928</v>
      </c>
      <c r="C131" s="186"/>
      <c r="D131" s="187" t="s">
        <v>637</v>
      </c>
      <c r="E131" s="188" t="s">
        <v>589</v>
      </c>
      <c r="F131" s="189">
        <v>84.5</v>
      </c>
      <c r="G131" s="188" t="s">
        <v>619</v>
      </c>
      <c r="H131" s="188">
        <v>93</v>
      </c>
      <c r="I131" s="190">
        <v>110</v>
      </c>
      <c r="J131" s="191" t="s">
        <v>638</v>
      </c>
      <c r="K131" s="192">
        <f t="shared" si="82"/>
        <v>8.5</v>
      </c>
      <c r="L131" s="193">
        <f t="shared" si="83"/>
        <v>0.10059171597633136</v>
      </c>
      <c r="M131" s="188" t="s">
        <v>587</v>
      </c>
      <c r="N131" s="194">
        <v>41939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5">
        <v>13</v>
      </c>
      <c r="B132" s="186">
        <v>41928</v>
      </c>
      <c r="C132" s="186"/>
      <c r="D132" s="187" t="s">
        <v>639</v>
      </c>
      <c r="E132" s="188" t="s">
        <v>589</v>
      </c>
      <c r="F132" s="189">
        <v>401</v>
      </c>
      <c r="G132" s="188" t="s">
        <v>619</v>
      </c>
      <c r="H132" s="188">
        <v>428</v>
      </c>
      <c r="I132" s="190">
        <v>450</v>
      </c>
      <c r="J132" s="191" t="s">
        <v>640</v>
      </c>
      <c r="K132" s="192">
        <f t="shared" si="82"/>
        <v>27</v>
      </c>
      <c r="L132" s="193">
        <f t="shared" si="83"/>
        <v>6.7331670822942641E-2</v>
      </c>
      <c r="M132" s="188" t="s">
        <v>587</v>
      </c>
      <c r="N132" s="194">
        <v>42020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85">
        <v>14</v>
      </c>
      <c r="B133" s="186">
        <v>41928</v>
      </c>
      <c r="C133" s="186"/>
      <c r="D133" s="187" t="s">
        <v>641</v>
      </c>
      <c r="E133" s="188" t="s">
        <v>589</v>
      </c>
      <c r="F133" s="189">
        <v>101</v>
      </c>
      <c r="G133" s="188" t="s">
        <v>619</v>
      </c>
      <c r="H133" s="188">
        <v>112</v>
      </c>
      <c r="I133" s="190">
        <v>120</v>
      </c>
      <c r="J133" s="191" t="s">
        <v>642</v>
      </c>
      <c r="K133" s="192">
        <f t="shared" si="82"/>
        <v>11</v>
      </c>
      <c r="L133" s="193">
        <f t="shared" si="83"/>
        <v>0.10891089108910891</v>
      </c>
      <c r="M133" s="188" t="s">
        <v>587</v>
      </c>
      <c r="N133" s="194">
        <v>41939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85">
        <v>15</v>
      </c>
      <c r="B134" s="186">
        <v>41954</v>
      </c>
      <c r="C134" s="186"/>
      <c r="D134" s="187" t="s">
        <v>643</v>
      </c>
      <c r="E134" s="188" t="s">
        <v>589</v>
      </c>
      <c r="F134" s="189">
        <v>59</v>
      </c>
      <c r="G134" s="188" t="s">
        <v>619</v>
      </c>
      <c r="H134" s="188">
        <v>76</v>
      </c>
      <c r="I134" s="190">
        <v>76</v>
      </c>
      <c r="J134" s="191" t="s">
        <v>620</v>
      </c>
      <c r="K134" s="192">
        <f t="shared" si="82"/>
        <v>17</v>
      </c>
      <c r="L134" s="193">
        <f t="shared" si="83"/>
        <v>0.28813559322033899</v>
      </c>
      <c r="M134" s="188" t="s">
        <v>587</v>
      </c>
      <c r="N134" s="194">
        <v>43032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85">
        <v>16</v>
      </c>
      <c r="B135" s="186">
        <v>41954</v>
      </c>
      <c r="C135" s="186"/>
      <c r="D135" s="187" t="s">
        <v>632</v>
      </c>
      <c r="E135" s="188" t="s">
        <v>589</v>
      </c>
      <c r="F135" s="189">
        <v>99</v>
      </c>
      <c r="G135" s="188" t="s">
        <v>619</v>
      </c>
      <c r="H135" s="188">
        <v>120</v>
      </c>
      <c r="I135" s="190">
        <v>120</v>
      </c>
      <c r="J135" s="191" t="s">
        <v>600</v>
      </c>
      <c r="K135" s="192">
        <f t="shared" si="82"/>
        <v>21</v>
      </c>
      <c r="L135" s="193">
        <f t="shared" si="83"/>
        <v>0.21212121212121213</v>
      </c>
      <c r="M135" s="188" t="s">
        <v>587</v>
      </c>
      <c r="N135" s="194">
        <v>41960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85">
        <v>17</v>
      </c>
      <c r="B136" s="186">
        <v>41956</v>
      </c>
      <c r="C136" s="186"/>
      <c r="D136" s="187" t="s">
        <v>644</v>
      </c>
      <c r="E136" s="188" t="s">
        <v>589</v>
      </c>
      <c r="F136" s="189">
        <v>22</v>
      </c>
      <c r="G136" s="188" t="s">
        <v>619</v>
      </c>
      <c r="H136" s="188">
        <v>33.549999999999997</v>
      </c>
      <c r="I136" s="190">
        <v>32</v>
      </c>
      <c r="J136" s="191" t="s">
        <v>645</v>
      </c>
      <c r="K136" s="192">
        <f t="shared" si="82"/>
        <v>11.549999999999997</v>
      </c>
      <c r="L136" s="193">
        <f t="shared" si="83"/>
        <v>0.52499999999999991</v>
      </c>
      <c r="M136" s="188" t="s">
        <v>587</v>
      </c>
      <c r="N136" s="194">
        <v>42188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85">
        <v>18</v>
      </c>
      <c r="B137" s="186">
        <v>41976</v>
      </c>
      <c r="C137" s="186"/>
      <c r="D137" s="187" t="s">
        <v>646</v>
      </c>
      <c r="E137" s="188" t="s">
        <v>589</v>
      </c>
      <c r="F137" s="189">
        <v>440</v>
      </c>
      <c r="G137" s="188" t="s">
        <v>619</v>
      </c>
      <c r="H137" s="188">
        <v>520</v>
      </c>
      <c r="I137" s="190">
        <v>520</v>
      </c>
      <c r="J137" s="191" t="s">
        <v>647</v>
      </c>
      <c r="K137" s="192">
        <f t="shared" si="82"/>
        <v>80</v>
      </c>
      <c r="L137" s="193">
        <f t="shared" si="83"/>
        <v>0.18181818181818182</v>
      </c>
      <c r="M137" s="188" t="s">
        <v>587</v>
      </c>
      <c r="N137" s="194">
        <v>42208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85">
        <v>19</v>
      </c>
      <c r="B138" s="186">
        <v>41976</v>
      </c>
      <c r="C138" s="186"/>
      <c r="D138" s="187" t="s">
        <v>648</v>
      </c>
      <c r="E138" s="188" t="s">
        <v>589</v>
      </c>
      <c r="F138" s="189">
        <v>360</v>
      </c>
      <c r="G138" s="188" t="s">
        <v>619</v>
      </c>
      <c r="H138" s="188">
        <v>427</v>
      </c>
      <c r="I138" s="190">
        <v>425</v>
      </c>
      <c r="J138" s="191" t="s">
        <v>649</v>
      </c>
      <c r="K138" s="192">
        <f t="shared" si="82"/>
        <v>67</v>
      </c>
      <c r="L138" s="193">
        <f t="shared" si="83"/>
        <v>0.18611111111111112</v>
      </c>
      <c r="M138" s="188" t="s">
        <v>587</v>
      </c>
      <c r="N138" s="194">
        <v>42058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5">
        <v>20</v>
      </c>
      <c r="B139" s="186">
        <v>42012</v>
      </c>
      <c r="C139" s="186"/>
      <c r="D139" s="187" t="s">
        <v>650</v>
      </c>
      <c r="E139" s="188" t="s">
        <v>589</v>
      </c>
      <c r="F139" s="189">
        <v>360</v>
      </c>
      <c r="G139" s="188" t="s">
        <v>619</v>
      </c>
      <c r="H139" s="188">
        <v>455</v>
      </c>
      <c r="I139" s="190">
        <v>420</v>
      </c>
      <c r="J139" s="191" t="s">
        <v>651</v>
      </c>
      <c r="K139" s="192">
        <f t="shared" si="82"/>
        <v>95</v>
      </c>
      <c r="L139" s="193">
        <f t="shared" si="83"/>
        <v>0.2638888888888889</v>
      </c>
      <c r="M139" s="188" t="s">
        <v>587</v>
      </c>
      <c r="N139" s="194">
        <v>42024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85">
        <v>21</v>
      </c>
      <c r="B140" s="186">
        <v>42012</v>
      </c>
      <c r="C140" s="186"/>
      <c r="D140" s="187" t="s">
        <v>652</v>
      </c>
      <c r="E140" s="188" t="s">
        <v>589</v>
      </c>
      <c r="F140" s="189">
        <v>130</v>
      </c>
      <c r="G140" s="188"/>
      <c r="H140" s="188">
        <v>175.5</v>
      </c>
      <c r="I140" s="190">
        <v>165</v>
      </c>
      <c r="J140" s="191" t="s">
        <v>653</v>
      </c>
      <c r="K140" s="192">
        <f t="shared" si="82"/>
        <v>45.5</v>
      </c>
      <c r="L140" s="193">
        <f t="shared" si="83"/>
        <v>0.35</v>
      </c>
      <c r="M140" s="188" t="s">
        <v>587</v>
      </c>
      <c r="N140" s="194">
        <v>43088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85">
        <v>22</v>
      </c>
      <c r="B141" s="186">
        <v>42040</v>
      </c>
      <c r="C141" s="186"/>
      <c r="D141" s="187" t="s">
        <v>381</v>
      </c>
      <c r="E141" s="188" t="s">
        <v>618</v>
      </c>
      <c r="F141" s="189">
        <v>98</v>
      </c>
      <c r="G141" s="188"/>
      <c r="H141" s="188">
        <v>120</v>
      </c>
      <c r="I141" s="190">
        <v>120</v>
      </c>
      <c r="J141" s="191" t="s">
        <v>620</v>
      </c>
      <c r="K141" s="192">
        <f t="shared" si="82"/>
        <v>22</v>
      </c>
      <c r="L141" s="193">
        <f t="shared" si="83"/>
        <v>0.22448979591836735</v>
      </c>
      <c r="M141" s="188" t="s">
        <v>587</v>
      </c>
      <c r="N141" s="194">
        <v>42753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85">
        <v>23</v>
      </c>
      <c r="B142" s="186">
        <v>42040</v>
      </c>
      <c r="C142" s="186"/>
      <c r="D142" s="187" t="s">
        <v>654</v>
      </c>
      <c r="E142" s="188" t="s">
        <v>618</v>
      </c>
      <c r="F142" s="189">
        <v>196</v>
      </c>
      <c r="G142" s="188"/>
      <c r="H142" s="188">
        <v>262</v>
      </c>
      <c r="I142" s="190">
        <v>255</v>
      </c>
      <c r="J142" s="191" t="s">
        <v>620</v>
      </c>
      <c r="K142" s="192">
        <f t="shared" si="82"/>
        <v>66</v>
      </c>
      <c r="L142" s="193">
        <f t="shared" si="83"/>
        <v>0.33673469387755101</v>
      </c>
      <c r="M142" s="188" t="s">
        <v>587</v>
      </c>
      <c r="N142" s="194">
        <v>42599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95">
        <v>24</v>
      </c>
      <c r="B143" s="196">
        <v>42067</v>
      </c>
      <c r="C143" s="196"/>
      <c r="D143" s="197" t="s">
        <v>380</v>
      </c>
      <c r="E143" s="198" t="s">
        <v>618</v>
      </c>
      <c r="F143" s="199">
        <v>235</v>
      </c>
      <c r="G143" s="199"/>
      <c r="H143" s="200">
        <v>77</v>
      </c>
      <c r="I143" s="200" t="s">
        <v>655</v>
      </c>
      <c r="J143" s="201" t="s">
        <v>656</v>
      </c>
      <c r="K143" s="202">
        <f t="shared" si="82"/>
        <v>-158</v>
      </c>
      <c r="L143" s="203">
        <f t="shared" si="83"/>
        <v>-0.67234042553191486</v>
      </c>
      <c r="M143" s="199" t="s">
        <v>599</v>
      </c>
      <c r="N143" s="196">
        <v>43522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185">
        <v>25</v>
      </c>
      <c r="B144" s="186">
        <v>42067</v>
      </c>
      <c r="C144" s="186"/>
      <c r="D144" s="187" t="s">
        <v>657</v>
      </c>
      <c r="E144" s="188" t="s">
        <v>618</v>
      </c>
      <c r="F144" s="189">
        <v>185</v>
      </c>
      <c r="G144" s="188"/>
      <c r="H144" s="188">
        <v>224</v>
      </c>
      <c r="I144" s="190" t="s">
        <v>658</v>
      </c>
      <c r="J144" s="191" t="s">
        <v>620</v>
      </c>
      <c r="K144" s="192">
        <f t="shared" si="82"/>
        <v>39</v>
      </c>
      <c r="L144" s="193">
        <f t="shared" si="83"/>
        <v>0.21081081081081082</v>
      </c>
      <c r="M144" s="188" t="s">
        <v>587</v>
      </c>
      <c r="N144" s="194">
        <v>42647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95">
        <v>26</v>
      </c>
      <c r="B145" s="196">
        <v>42090</v>
      </c>
      <c r="C145" s="196"/>
      <c r="D145" s="204" t="s">
        <v>659</v>
      </c>
      <c r="E145" s="199" t="s">
        <v>618</v>
      </c>
      <c r="F145" s="199">
        <v>49.5</v>
      </c>
      <c r="G145" s="200"/>
      <c r="H145" s="200">
        <v>15.85</v>
      </c>
      <c r="I145" s="200">
        <v>67</v>
      </c>
      <c r="J145" s="201" t="s">
        <v>660</v>
      </c>
      <c r="K145" s="200">
        <f t="shared" si="82"/>
        <v>-33.65</v>
      </c>
      <c r="L145" s="205">
        <f t="shared" si="83"/>
        <v>-0.67979797979797973</v>
      </c>
      <c r="M145" s="199" t="s">
        <v>599</v>
      </c>
      <c r="N145" s="206">
        <v>43627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5">
        <v>27</v>
      </c>
      <c r="B146" s="186">
        <v>42093</v>
      </c>
      <c r="C146" s="186"/>
      <c r="D146" s="187" t="s">
        <v>661</v>
      </c>
      <c r="E146" s="188" t="s">
        <v>618</v>
      </c>
      <c r="F146" s="189">
        <v>183.5</v>
      </c>
      <c r="G146" s="188"/>
      <c r="H146" s="188">
        <v>219</v>
      </c>
      <c r="I146" s="190">
        <v>218</v>
      </c>
      <c r="J146" s="191" t="s">
        <v>662</v>
      </c>
      <c r="K146" s="192">
        <f t="shared" si="82"/>
        <v>35.5</v>
      </c>
      <c r="L146" s="193">
        <f t="shared" si="83"/>
        <v>0.19346049046321526</v>
      </c>
      <c r="M146" s="188" t="s">
        <v>587</v>
      </c>
      <c r="N146" s="194">
        <v>42103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85">
        <v>28</v>
      </c>
      <c r="B147" s="186">
        <v>42114</v>
      </c>
      <c r="C147" s="186"/>
      <c r="D147" s="187" t="s">
        <v>663</v>
      </c>
      <c r="E147" s="188" t="s">
        <v>618</v>
      </c>
      <c r="F147" s="189">
        <f>(227+237)/2</f>
        <v>232</v>
      </c>
      <c r="G147" s="188"/>
      <c r="H147" s="188">
        <v>298</v>
      </c>
      <c r="I147" s="190">
        <v>298</v>
      </c>
      <c r="J147" s="191" t="s">
        <v>620</v>
      </c>
      <c r="K147" s="192">
        <f t="shared" si="82"/>
        <v>66</v>
      </c>
      <c r="L147" s="193">
        <f t="shared" si="83"/>
        <v>0.28448275862068967</v>
      </c>
      <c r="M147" s="188" t="s">
        <v>587</v>
      </c>
      <c r="N147" s="194">
        <v>42823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5">
        <v>29</v>
      </c>
      <c r="B148" s="186">
        <v>42128</v>
      </c>
      <c r="C148" s="186"/>
      <c r="D148" s="187" t="s">
        <v>664</v>
      </c>
      <c r="E148" s="188" t="s">
        <v>589</v>
      </c>
      <c r="F148" s="189">
        <v>385</v>
      </c>
      <c r="G148" s="188"/>
      <c r="H148" s="188">
        <f>212.5+331</f>
        <v>543.5</v>
      </c>
      <c r="I148" s="190">
        <v>510</v>
      </c>
      <c r="J148" s="191" t="s">
        <v>665</v>
      </c>
      <c r="K148" s="192">
        <f t="shared" si="82"/>
        <v>158.5</v>
      </c>
      <c r="L148" s="193">
        <f t="shared" si="83"/>
        <v>0.41168831168831171</v>
      </c>
      <c r="M148" s="188" t="s">
        <v>587</v>
      </c>
      <c r="N148" s="194">
        <v>42235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85">
        <v>30</v>
      </c>
      <c r="B149" s="186">
        <v>42128</v>
      </c>
      <c r="C149" s="186"/>
      <c r="D149" s="187" t="s">
        <v>666</v>
      </c>
      <c r="E149" s="188" t="s">
        <v>589</v>
      </c>
      <c r="F149" s="189">
        <v>115.5</v>
      </c>
      <c r="G149" s="188"/>
      <c r="H149" s="188">
        <v>146</v>
      </c>
      <c r="I149" s="190">
        <v>142</v>
      </c>
      <c r="J149" s="191" t="s">
        <v>667</v>
      </c>
      <c r="K149" s="192">
        <f t="shared" si="82"/>
        <v>30.5</v>
      </c>
      <c r="L149" s="193">
        <f t="shared" si="83"/>
        <v>0.26406926406926406</v>
      </c>
      <c r="M149" s="188" t="s">
        <v>587</v>
      </c>
      <c r="N149" s="194">
        <v>42202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85">
        <v>31</v>
      </c>
      <c r="B150" s="186">
        <v>42151</v>
      </c>
      <c r="C150" s="186"/>
      <c r="D150" s="187" t="s">
        <v>668</v>
      </c>
      <c r="E150" s="188" t="s">
        <v>589</v>
      </c>
      <c r="F150" s="189">
        <v>237.5</v>
      </c>
      <c r="G150" s="188"/>
      <c r="H150" s="188">
        <v>279.5</v>
      </c>
      <c r="I150" s="190">
        <v>278</v>
      </c>
      <c r="J150" s="191" t="s">
        <v>620</v>
      </c>
      <c r="K150" s="192">
        <f t="shared" si="82"/>
        <v>42</v>
      </c>
      <c r="L150" s="193">
        <f t="shared" si="83"/>
        <v>0.17684210526315788</v>
      </c>
      <c r="M150" s="188" t="s">
        <v>587</v>
      </c>
      <c r="N150" s="194">
        <v>42222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85">
        <v>32</v>
      </c>
      <c r="B151" s="186">
        <v>42174</v>
      </c>
      <c r="C151" s="186"/>
      <c r="D151" s="187" t="s">
        <v>639</v>
      </c>
      <c r="E151" s="188" t="s">
        <v>618</v>
      </c>
      <c r="F151" s="189">
        <v>340</v>
      </c>
      <c r="G151" s="188"/>
      <c r="H151" s="188">
        <v>448</v>
      </c>
      <c r="I151" s="190">
        <v>448</v>
      </c>
      <c r="J151" s="191" t="s">
        <v>620</v>
      </c>
      <c r="K151" s="192">
        <f t="shared" si="82"/>
        <v>108</v>
      </c>
      <c r="L151" s="193">
        <f t="shared" si="83"/>
        <v>0.31764705882352939</v>
      </c>
      <c r="M151" s="188" t="s">
        <v>587</v>
      </c>
      <c r="N151" s="194">
        <v>43018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85">
        <v>33</v>
      </c>
      <c r="B152" s="186">
        <v>42191</v>
      </c>
      <c r="C152" s="186"/>
      <c r="D152" s="187" t="s">
        <v>669</v>
      </c>
      <c r="E152" s="188" t="s">
        <v>618</v>
      </c>
      <c r="F152" s="189">
        <v>390</v>
      </c>
      <c r="G152" s="188"/>
      <c r="H152" s="188">
        <v>460</v>
      </c>
      <c r="I152" s="190">
        <v>460</v>
      </c>
      <c r="J152" s="191" t="s">
        <v>620</v>
      </c>
      <c r="K152" s="192">
        <f t="shared" si="82"/>
        <v>70</v>
      </c>
      <c r="L152" s="193">
        <f t="shared" si="83"/>
        <v>0.17948717948717949</v>
      </c>
      <c r="M152" s="188" t="s">
        <v>587</v>
      </c>
      <c r="N152" s="194">
        <v>42478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95">
        <v>34</v>
      </c>
      <c r="B153" s="196">
        <v>42195</v>
      </c>
      <c r="C153" s="196"/>
      <c r="D153" s="197" t="s">
        <v>670</v>
      </c>
      <c r="E153" s="198" t="s">
        <v>618</v>
      </c>
      <c r="F153" s="199">
        <v>122.5</v>
      </c>
      <c r="G153" s="199"/>
      <c r="H153" s="200">
        <v>61</v>
      </c>
      <c r="I153" s="200">
        <v>172</v>
      </c>
      <c r="J153" s="201" t="s">
        <v>671</v>
      </c>
      <c r="K153" s="202">
        <f t="shared" si="82"/>
        <v>-61.5</v>
      </c>
      <c r="L153" s="203">
        <f t="shared" si="83"/>
        <v>-0.50204081632653064</v>
      </c>
      <c r="M153" s="199" t="s">
        <v>599</v>
      </c>
      <c r="N153" s="196">
        <v>43333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85">
        <v>35</v>
      </c>
      <c r="B154" s="186">
        <v>42219</v>
      </c>
      <c r="C154" s="186"/>
      <c r="D154" s="187" t="s">
        <v>672</v>
      </c>
      <c r="E154" s="188" t="s">
        <v>618</v>
      </c>
      <c r="F154" s="189">
        <v>297.5</v>
      </c>
      <c r="G154" s="188"/>
      <c r="H154" s="188">
        <v>350</v>
      </c>
      <c r="I154" s="190">
        <v>360</v>
      </c>
      <c r="J154" s="191" t="s">
        <v>673</v>
      </c>
      <c r="K154" s="192">
        <f t="shared" si="82"/>
        <v>52.5</v>
      </c>
      <c r="L154" s="193">
        <f t="shared" si="83"/>
        <v>0.17647058823529413</v>
      </c>
      <c r="M154" s="188" t="s">
        <v>587</v>
      </c>
      <c r="N154" s="194">
        <v>42232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85">
        <v>36</v>
      </c>
      <c r="B155" s="186">
        <v>42219</v>
      </c>
      <c r="C155" s="186"/>
      <c r="D155" s="187" t="s">
        <v>674</v>
      </c>
      <c r="E155" s="188" t="s">
        <v>618</v>
      </c>
      <c r="F155" s="189">
        <v>115.5</v>
      </c>
      <c r="G155" s="188"/>
      <c r="H155" s="188">
        <v>149</v>
      </c>
      <c r="I155" s="190">
        <v>140</v>
      </c>
      <c r="J155" s="191" t="s">
        <v>675</v>
      </c>
      <c r="K155" s="192">
        <f t="shared" si="82"/>
        <v>33.5</v>
      </c>
      <c r="L155" s="193">
        <f t="shared" si="83"/>
        <v>0.29004329004329005</v>
      </c>
      <c r="M155" s="188" t="s">
        <v>587</v>
      </c>
      <c r="N155" s="194">
        <v>42740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85">
        <v>37</v>
      </c>
      <c r="B156" s="186">
        <v>42251</v>
      </c>
      <c r="C156" s="186"/>
      <c r="D156" s="187" t="s">
        <v>668</v>
      </c>
      <c r="E156" s="188" t="s">
        <v>618</v>
      </c>
      <c r="F156" s="189">
        <v>226</v>
      </c>
      <c r="G156" s="188"/>
      <c r="H156" s="188">
        <v>292</v>
      </c>
      <c r="I156" s="190">
        <v>292</v>
      </c>
      <c r="J156" s="191" t="s">
        <v>676</v>
      </c>
      <c r="K156" s="192">
        <f t="shared" si="82"/>
        <v>66</v>
      </c>
      <c r="L156" s="193">
        <f t="shared" si="83"/>
        <v>0.29203539823008851</v>
      </c>
      <c r="M156" s="188" t="s">
        <v>587</v>
      </c>
      <c r="N156" s="194">
        <v>42286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85">
        <v>38</v>
      </c>
      <c r="B157" s="186">
        <v>42254</v>
      </c>
      <c r="C157" s="186"/>
      <c r="D157" s="187" t="s">
        <v>663</v>
      </c>
      <c r="E157" s="188" t="s">
        <v>618</v>
      </c>
      <c r="F157" s="189">
        <v>232.5</v>
      </c>
      <c r="G157" s="188"/>
      <c r="H157" s="188">
        <v>312.5</v>
      </c>
      <c r="I157" s="190">
        <v>310</v>
      </c>
      <c r="J157" s="191" t="s">
        <v>620</v>
      </c>
      <c r="K157" s="192">
        <f t="shared" si="82"/>
        <v>80</v>
      </c>
      <c r="L157" s="193">
        <f t="shared" si="83"/>
        <v>0.34408602150537637</v>
      </c>
      <c r="M157" s="188" t="s">
        <v>587</v>
      </c>
      <c r="N157" s="194">
        <v>42823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5">
        <v>39</v>
      </c>
      <c r="B158" s="186">
        <v>42268</v>
      </c>
      <c r="C158" s="186"/>
      <c r="D158" s="187" t="s">
        <v>677</v>
      </c>
      <c r="E158" s="188" t="s">
        <v>618</v>
      </c>
      <c r="F158" s="189">
        <v>196.5</v>
      </c>
      <c r="G158" s="188"/>
      <c r="H158" s="188">
        <v>238</v>
      </c>
      <c r="I158" s="190">
        <v>238</v>
      </c>
      <c r="J158" s="191" t="s">
        <v>676</v>
      </c>
      <c r="K158" s="192">
        <f t="shared" si="82"/>
        <v>41.5</v>
      </c>
      <c r="L158" s="193">
        <f t="shared" si="83"/>
        <v>0.21119592875318066</v>
      </c>
      <c r="M158" s="188" t="s">
        <v>587</v>
      </c>
      <c r="N158" s="194">
        <v>42291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85">
        <v>40</v>
      </c>
      <c r="B159" s="186">
        <v>42271</v>
      </c>
      <c r="C159" s="186"/>
      <c r="D159" s="187" t="s">
        <v>617</v>
      </c>
      <c r="E159" s="188" t="s">
        <v>618</v>
      </c>
      <c r="F159" s="189">
        <v>65</v>
      </c>
      <c r="G159" s="188"/>
      <c r="H159" s="188">
        <v>82</v>
      </c>
      <c r="I159" s="190">
        <v>82</v>
      </c>
      <c r="J159" s="191" t="s">
        <v>676</v>
      </c>
      <c r="K159" s="192">
        <f t="shared" si="82"/>
        <v>17</v>
      </c>
      <c r="L159" s="193">
        <f t="shared" si="83"/>
        <v>0.26153846153846155</v>
      </c>
      <c r="M159" s="188" t="s">
        <v>587</v>
      </c>
      <c r="N159" s="194">
        <v>42578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85">
        <v>41</v>
      </c>
      <c r="B160" s="186">
        <v>42291</v>
      </c>
      <c r="C160" s="186"/>
      <c r="D160" s="187" t="s">
        <v>678</v>
      </c>
      <c r="E160" s="188" t="s">
        <v>618</v>
      </c>
      <c r="F160" s="189">
        <v>144</v>
      </c>
      <c r="G160" s="188"/>
      <c r="H160" s="188">
        <v>182.5</v>
      </c>
      <c r="I160" s="190">
        <v>181</v>
      </c>
      <c r="J160" s="191" t="s">
        <v>676</v>
      </c>
      <c r="K160" s="192">
        <f t="shared" si="82"/>
        <v>38.5</v>
      </c>
      <c r="L160" s="193">
        <f t="shared" si="83"/>
        <v>0.2673611111111111</v>
      </c>
      <c r="M160" s="188" t="s">
        <v>587</v>
      </c>
      <c r="N160" s="194">
        <v>42817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85">
        <v>42</v>
      </c>
      <c r="B161" s="186">
        <v>42291</v>
      </c>
      <c r="C161" s="186"/>
      <c r="D161" s="187" t="s">
        <v>679</v>
      </c>
      <c r="E161" s="188" t="s">
        <v>618</v>
      </c>
      <c r="F161" s="189">
        <v>264</v>
      </c>
      <c r="G161" s="188"/>
      <c r="H161" s="188">
        <v>311</v>
      </c>
      <c r="I161" s="190">
        <v>311</v>
      </c>
      <c r="J161" s="191" t="s">
        <v>676</v>
      </c>
      <c r="K161" s="192">
        <f t="shared" si="82"/>
        <v>47</v>
      </c>
      <c r="L161" s="193">
        <f t="shared" si="83"/>
        <v>0.17803030303030304</v>
      </c>
      <c r="M161" s="188" t="s">
        <v>587</v>
      </c>
      <c r="N161" s="194">
        <v>42604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85">
        <v>43</v>
      </c>
      <c r="B162" s="186">
        <v>42318</v>
      </c>
      <c r="C162" s="186"/>
      <c r="D162" s="187" t="s">
        <v>680</v>
      </c>
      <c r="E162" s="188" t="s">
        <v>589</v>
      </c>
      <c r="F162" s="189">
        <v>549.5</v>
      </c>
      <c r="G162" s="188"/>
      <c r="H162" s="188">
        <v>630</v>
      </c>
      <c r="I162" s="190">
        <v>630</v>
      </c>
      <c r="J162" s="191" t="s">
        <v>676</v>
      </c>
      <c r="K162" s="192">
        <f t="shared" si="82"/>
        <v>80.5</v>
      </c>
      <c r="L162" s="193">
        <f t="shared" si="83"/>
        <v>0.1464968152866242</v>
      </c>
      <c r="M162" s="188" t="s">
        <v>587</v>
      </c>
      <c r="N162" s="194">
        <v>42419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85">
        <v>44</v>
      </c>
      <c r="B163" s="186">
        <v>42342</v>
      </c>
      <c r="C163" s="186"/>
      <c r="D163" s="187" t="s">
        <v>681</v>
      </c>
      <c r="E163" s="188" t="s">
        <v>618</v>
      </c>
      <c r="F163" s="189">
        <v>1027.5</v>
      </c>
      <c r="G163" s="188"/>
      <c r="H163" s="188">
        <v>1315</v>
      </c>
      <c r="I163" s="190">
        <v>1250</v>
      </c>
      <c r="J163" s="191" t="s">
        <v>676</v>
      </c>
      <c r="K163" s="192">
        <f t="shared" si="82"/>
        <v>287.5</v>
      </c>
      <c r="L163" s="193">
        <f t="shared" si="83"/>
        <v>0.27980535279805352</v>
      </c>
      <c r="M163" s="188" t="s">
        <v>587</v>
      </c>
      <c r="N163" s="194">
        <v>43244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85">
        <v>45</v>
      </c>
      <c r="B164" s="186">
        <v>42367</v>
      </c>
      <c r="C164" s="186"/>
      <c r="D164" s="187" t="s">
        <v>682</v>
      </c>
      <c r="E164" s="188" t="s">
        <v>618</v>
      </c>
      <c r="F164" s="189">
        <v>465</v>
      </c>
      <c r="G164" s="188"/>
      <c r="H164" s="188">
        <v>540</v>
      </c>
      <c r="I164" s="190">
        <v>540</v>
      </c>
      <c r="J164" s="191" t="s">
        <v>676</v>
      </c>
      <c r="K164" s="192">
        <f t="shared" si="82"/>
        <v>75</v>
      </c>
      <c r="L164" s="193">
        <f t="shared" si="83"/>
        <v>0.16129032258064516</v>
      </c>
      <c r="M164" s="188" t="s">
        <v>587</v>
      </c>
      <c r="N164" s="194">
        <v>42530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85">
        <v>46</v>
      </c>
      <c r="B165" s="186">
        <v>42380</v>
      </c>
      <c r="C165" s="186"/>
      <c r="D165" s="187" t="s">
        <v>381</v>
      </c>
      <c r="E165" s="188" t="s">
        <v>589</v>
      </c>
      <c r="F165" s="189">
        <v>81</v>
      </c>
      <c r="G165" s="188"/>
      <c r="H165" s="188">
        <v>110</v>
      </c>
      <c r="I165" s="190">
        <v>110</v>
      </c>
      <c r="J165" s="191" t="s">
        <v>676</v>
      </c>
      <c r="K165" s="192">
        <f t="shared" si="82"/>
        <v>29</v>
      </c>
      <c r="L165" s="193">
        <f t="shared" si="83"/>
        <v>0.35802469135802467</v>
      </c>
      <c r="M165" s="188" t="s">
        <v>587</v>
      </c>
      <c r="N165" s="194">
        <v>42745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85">
        <v>47</v>
      </c>
      <c r="B166" s="186">
        <v>42382</v>
      </c>
      <c r="C166" s="186"/>
      <c r="D166" s="187" t="s">
        <v>683</v>
      </c>
      <c r="E166" s="188" t="s">
        <v>589</v>
      </c>
      <c r="F166" s="189">
        <v>417.5</v>
      </c>
      <c r="G166" s="188"/>
      <c r="H166" s="188">
        <v>547</v>
      </c>
      <c r="I166" s="190">
        <v>535</v>
      </c>
      <c r="J166" s="191" t="s">
        <v>676</v>
      </c>
      <c r="K166" s="192">
        <f t="shared" si="82"/>
        <v>129.5</v>
      </c>
      <c r="L166" s="193">
        <f t="shared" si="83"/>
        <v>0.31017964071856285</v>
      </c>
      <c r="M166" s="188" t="s">
        <v>587</v>
      </c>
      <c r="N166" s="194">
        <v>42578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85">
        <v>48</v>
      </c>
      <c r="B167" s="186">
        <v>42408</v>
      </c>
      <c r="C167" s="186"/>
      <c r="D167" s="187" t="s">
        <v>684</v>
      </c>
      <c r="E167" s="188" t="s">
        <v>618</v>
      </c>
      <c r="F167" s="189">
        <v>650</v>
      </c>
      <c r="G167" s="188"/>
      <c r="H167" s="188">
        <v>800</v>
      </c>
      <c r="I167" s="190">
        <v>800</v>
      </c>
      <c r="J167" s="191" t="s">
        <v>676</v>
      </c>
      <c r="K167" s="192">
        <f t="shared" si="82"/>
        <v>150</v>
      </c>
      <c r="L167" s="193">
        <f t="shared" si="83"/>
        <v>0.23076923076923078</v>
      </c>
      <c r="M167" s="188" t="s">
        <v>587</v>
      </c>
      <c r="N167" s="194">
        <v>43154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5">
        <v>49</v>
      </c>
      <c r="B168" s="186">
        <v>42433</v>
      </c>
      <c r="C168" s="186"/>
      <c r="D168" s="187" t="s">
        <v>210</v>
      </c>
      <c r="E168" s="188" t="s">
        <v>618</v>
      </c>
      <c r="F168" s="189">
        <v>437.5</v>
      </c>
      <c r="G168" s="188"/>
      <c r="H168" s="188">
        <v>504.5</v>
      </c>
      <c r="I168" s="190">
        <v>522</v>
      </c>
      <c r="J168" s="191" t="s">
        <v>685</v>
      </c>
      <c r="K168" s="192">
        <f t="shared" si="82"/>
        <v>67</v>
      </c>
      <c r="L168" s="193">
        <f t="shared" si="83"/>
        <v>0.15314285714285714</v>
      </c>
      <c r="M168" s="188" t="s">
        <v>587</v>
      </c>
      <c r="N168" s="194">
        <v>42480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85">
        <v>50</v>
      </c>
      <c r="B169" s="186">
        <v>42438</v>
      </c>
      <c r="C169" s="186"/>
      <c r="D169" s="187" t="s">
        <v>686</v>
      </c>
      <c r="E169" s="188" t="s">
        <v>618</v>
      </c>
      <c r="F169" s="189">
        <v>189.5</v>
      </c>
      <c r="G169" s="188"/>
      <c r="H169" s="188">
        <v>218</v>
      </c>
      <c r="I169" s="190">
        <v>218</v>
      </c>
      <c r="J169" s="191" t="s">
        <v>676</v>
      </c>
      <c r="K169" s="192">
        <f t="shared" si="82"/>
        <v>28.5</v>
      </c>
      <c r="L169" s="193">
        <f t="shared" si="83"/>
        <v>0.15039577836411611</v>
      </c>
      <c r="M169" s="188" t="s">
        <v>587</v>
      </c>
      <c r="N169" s="194">
        <v>43034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95">
        <v>51</v>
      </c>
      <c r="B170" s="196">
        <v>42471</v>
      </c>
      <c r="C170" s="196"/>
      <c r="D170" s="204" t="s">
        <v>687</v>
      </c>
      <c r="E170" s="199" t="s">
        <v>618</v>
      </c>
      <c r="F170" s="199">
        <v>36.5</v>
      </c>
      <c r="G170" s="200"/>
      <c r="H170" s="200">
        <v>15.85</v>
      </c>
      <c r="I170" s="200">
        <v>60</v>
      </c>
      <c r="J170" s="201" t="s">
        <v>688</v>
      </c>
      <c r="K170" s="202">
        <f t="shared" si="82"/>
        <v>-20.65</v>
      </c>
      <c r="L170" s="203">
        <f t="shared" si="83"/>
        <v>-0.5657534246575342</v>
      </c>
      <c r="M170" s="199" t="s">
        <v>599</v>
      </c>
      <c r="N170" s="207">
        <v>43627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85">
        <v>52</v>
      </c>
      <c r="B171" s="186">
        <v>42472</v>
      </c>
      <c r="C171" s="186"/>
      <c r="D171" s="187" t="s">
        <v>689</v>
      </c>
      <c r="E171" s="188" t="s">
        <v>618</v>
      </c>
      <c r="F171" s="189">
        <v>93</v>
      </c>
      <c r="G171" s="188"/>
      <c r="H171" s="188">
        <v>149</v>
      </c>
      <c r="I171" s="190">
        <v>140</v>
      </c>
      <c r="J171" s="191" t="s">
        <v>690</v>
      </c>
      <c r="K171" s="192">
        <f t="shared" si="82"/>
        <v>56</v>
      </c>
      <c r="L171" s="193">
        <f t="shared" si="83"/>
        <v>0.60215053763440862</v>
      </c>
      <c r="M171" s="188" t="s">
        <v>587</v>
      </c>
      <c r="N171" s="194">
        <v>42740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85">
        <v>53</v>
      </c>
      <c r="B172" s="186">
        <v>42472</v>
      </c>
      <c r="C172" s="186"/>
      <c r="D172" s="187" t="s">
        <v>691</v>
      </c>
      <c r="E172" s="188" t="s">
        <v>618</v>
      </c>
      <c r="F172" s="189">
        <v>130</v>
      </c>
      <c r="G172" s="188"/>
      <c r="H172" s="188">
        <v>150</v>
      </c>
      <c r="I172" s="190" t="s">
        <v>692</v>
      </c>
      <c r="J172" s="191" t="s">
        <v>676</v>
      </c>
      <c r="K172" s="192">
        <f t="shared" si="82"/>
        <v>20</v>
      </c>
      <c r="L172" s="193">
        <f t="shared" si="83"/>
        <v>0.15384615384615385</v>
      </c>
      <c r="M172" s="188" t="s">
        <v>587</v>
      </c>
      <c r="N172" s="194">
        <v>42564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185">
        <v>54</v>
      </c>
      <c r="B173" s="186">
        <v>42473</v>
      </c>
      <c r="C173" s="186"/>
      <c r="D173" s="187" t="s">
        <v>693</v>
      </c>
      <c r="E173" s="188" t="s">
        <v>618</v>
      </c>
      <c r="F173" s="189">
        <v>196</v>
      </c>
      <c r="G173" s="188"/>
      <c r="H173" s="188">
        <v>299</v>
      </c>
      <c r="I173" s="190">
        <v>299</v>
      </c>
      <c r="J173" s="191" t="s">
        <v>676</v>
      </c>
      <c r="K173" s="192">
        <v>103</v>
      </c>
      <c r="L173" s="193">
        <v>0.52551020408163296</v>
      </c>
      <c r="M173" s="188" t="s">
        <v>587</v>
      </c>
      <c r="N173" s="194">
        <v>42620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185">
        <v>55</v>
      </c>
      <c r="B174" s="186">
        <v>42473</v>
      </c>
      <c r="C174" s="186"/>
      <c r="D174" s="187" t="s">
        <v>694</v>
      </c>
      <c r="E174" s="188" t="s">
        <v>618</v>
      </c>
      <c r="F174" s="189">
        <v>88</v>
      </c>
      <c r="G174" s="188"/>
      <c r="H174" s="188">
        <v>103</v>
      </c>
      <c r="I174" s="190">
        <v>103</v>
      </c>
      <c r="J174" s="191" t="s">
        <v>676</v>
      </c>
      <c r="K174" s="192">
        <v>15</v>
      </c>
      <c r="L174" s="193">
        <v>0.170454545454545</v>
      </c>
      <c r="M174" s="188" t="s">
        <v>587</v>
      </c>
      <c r="N174" s="194">
        <v>42530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85">
        <v>56</v>
      </c>
      <c r="B175" s="186">
        <v>42492</v>
      </c>
      <c r="C175" s="186"/>
      <c r="D175" s="187" t="s">
        <v>695</v>
      </c>
      <c r="E175" s="188" t="s">
        <v>618</v>
      </c>
      <c r="F175" s="189">
        <v>127.5</v>
      </c>
      <c r="G175" s="188"/>
      <c r="H175" s="188">
        <v>148</v>
      </c>
      <c r="I175" s="190" t="s">
        <v>696</v>
      </c>
      <c r="J175" s="191" t="s">
        <v>676</v>
      </c>
      <c r="K175" s="192">
        <f>H175-F175</f>
        <v>20.5</v>
      </c>
      <c r="L175" s="193">
        <f>K175/F175</f>
        <v>0.16078431372549021</v>
      </c>
      <c r="M175" s="188" t="s">
        <v>587</v>
      </c>
      <c r="N175" s="194">
        <v>42564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5">
        <v>57</v>
      </c>
      <c r="B176" s="186">
        <v>42493</v>
      </c>
      <c r="C176" s="186"/>
      <c r="D176" s="187" t="s">
        <v>697</v>
      </c>
      <c r="E176" s="188" t="s">
        <v>618</v>
      </c>
      <c r="F176" s="189">
        <v>675</v>
      </c>
      <c r="G176" s="188"/>
      <c r="H176" s="188">
        <v>815</v>
      </c>
      <c r="I176" s="190" t="s">
        <v>698</v>
      </c>
      <c r="J176" s="191" t="s">
        <v>676</v>
      </c>
      <c r="K176" s="192">
        <f>H176-F176</f>
        <v>140</v>
      </c>
      <c r="L176" s="193">
        <f>K176/F176</f>
        <v>0.2074074074074074</v>
      </c>
      <c r="M176" s="188" t="s">
        <v>587</v>
      </c>
      <c r="N176" s="194">
        <v>43154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95">
        <v>58</v>
      </c>
      <c r="B177" s="196">
        <v>42522</v>
      </c>
      <c r="C177" s="196"/>
      <c r="D177" s="197" t="s">
        <v>699</v>
      </c>
      <c r="E177" s="198" t="s">
        <v>618</v>
      </c>
      <c r="F177" s="199">
        <v>500</v>
      </c>
      <c r="G177" s="199"/>
      <c r="H177" s="200">
        <v>232.5</v>
      </c>
      <c r="I177" s="200" t="s">
        <v>700</v>
      </c>
      <c r="J177" s="201" t="s">
        <v>701</v>
      </c>
      <c r="K177" s="202">
        <f>H177-F177</f>
        <v>-267.5</v>
      </c>
      <c r="L177" s="203">
        <f>K177/F177</f>
        <v>-0.53500000000000003</v>
      </c>
      <c r="M177" s="199" t="s">
        <v>599</v>
      </c>
      <c r="N177" s="196">
        <v>43735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85">
        <v>59</v>
      </c>
      <c r="B178" s="186">
        <v>42527</v>
      </c>
      <c r="C178" s="186"/>
      <c r="D178" s="187" t="s">
        <v>539</v>
      </c>
      <c r="E178" s="188" t="s">
        <v>618</v>
      </c>
      <c r="F178" s="189">
        <v>110</v>
      </c>
      <c r="G178" s="188"/>
      <c r="H178" s="188">
        <v>126.5</v>
      </c>
      <c r="I178" s="190">
        <v>125</v>
      </c>
      <c r="J178" s="191" t="s">
        <v>627</v>
      </c>
      <c r="K178" s="192">
        <f>H178-F178</f>
        <v>16.5</v>
      </c>
      <c r="L178" s="193">
        <f>K178/F178</f>
        <v>0.15</v>
      </c>
      <c r="M178" s="188" t="s">
        <v>587</v>
      </c>
      <c r="N178" s="194">
        <v>42552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185">
        <v>60</v>
      </c>
      <c r="B179" s="186">
        <v>42538</v>
      </c>
      <c r="C179" s="186"/>
      <c r="D179" s="187" t="s">
        <v>702</v>
      </c>
      <c r="E179" s="188" t="s">
        <v>618</v>
      </c>
      <c r="F179" s="189">
        <v>44</v>
      </c>
      <c r="G179" s="188"/>
      <c r="H179" s="188">
        <v>69.5</v>
      </c>
      <c r="I179" s="190">
        <v>69.5</v>
      </c>
      <c r="J179" s="191" t="s">
        <v>703</v>
      </c>
      <c r="K179" s="192">
        <f>H179-F179</f>
        <v>25.5</v>
      </c>
      <c r="L179" s="193">
        <f>K179/F179</f>
        <v>0.57954545454545459</v>
      </c>
      <c r="M179" s="188" t="s">
        <v>587</v>
      </c>
      <c r="N179" s="194">
        <v>42977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185">
        <v>61</v>
      </c>
      <c r="B180" s="186">
        <v>42549</v>
      </c>
      <c r="C180" s="186"/>
      <c r="D180" s="187" t="s">
        <v>704</v>
      </c>
      <c r="E180" s="188" t="s">
        <v>618</v>
      </c>
      <c r="F180" s="189">
        <v>262.5</v>
      </c>
      <c r="G180" s="188"/>
      <c r="H180" s="188">
        <v>340</v>
      </c>
      <c r="I180" s="190">
        <v>333</v>
      </c>
      <c r="J180" s="191" t="s">
        <v>705</v>
      </c>
      <c r="K180" s="192">
        <v>77.5</v>
      </c>
      <c r="L180" s="193">
        <v>0.29523809523809502</v>
      </c>
      <c r="M180" s="188" t="s">
        <v>587</v>
      </c>
      <c r="N180" s="194">
        <v>43017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185">
        <v>62</v>
      </c>
      <c r="B181" s="186">
        <v>42549</v>
      </c>
      <c r="C181" s="186"/>
      <c r="D181" s="187" t="s">
        <v>706</v>
      </c>
      <c r="E181" s="188" t="s">
        <v>618</v>
      </c>
      <c r="F181" s="189">
        <v>840</v>
      </c>
      <c r="G181" s="188"/>
      <c r="H181" s="188">
        <v>1230</v>
      </c>
      <c r="I181" s="190">
        <v>1230</v>
      </c>
      <c r="J181" s="191" t="s">
        <v>676</v>
      </c>
      <c r="K181" s="192">
        <v>390</v>
      </c>
      <c r="L181" s="193">
        <v>0.46428571428571402</v>
      </c>
      <c r="M181" s="188" t="s">
        <v>587</v>
      </c>
      <c r="N181" s="194">
        <v>42649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08">
        <v>63</v>
      </c>
      <c r="B182" s="209">
        <v>42556</v>
      </c>
      <c r="C182" s="209"/>
      <c r="D182" s="210" t="s">
        <v>707</v>
      </c>
      <c r="E182" s="211" t="s">
        <v>618</v>
      </c>
      <c r="F182" s="211">
        <v>395</v>
      </c>
      <c r="G182" s="212"/>
      <c r="H182" s="212">
        <f>(468.5+342.5)/2</f>
        <v>405.5</v>
      </c>
      <c r="I182" s="212">
        <v>510</v>
      </c>
      <c r="J182" s="213" t="s">
        <v>708</v>
      </c>
      <c r="K182" s="214">
        <f t="shared" ref="K182:K188" si="84">H182-F182</f>
        <v>10.5</v>
      </c>
      <c r="L182" s="215">
        <f t="shared" ref="L182:L188" si="85">K182/F182</f>
        <v>2.6582278481012658E-2</v>
      </c>
      <c r="M182" s="211" t="s">
        <v>709</v>
      </c>
      <c r="N182" s="209">
        <v>43606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195">
        <v>64</v>
      </c>
      <c r="B183" s="196">
        <v>42584</v>
      </c>
      <c r="C183" s="196"/>
      <c r="D183" s="197" t="s">
        <v>710</v>
      </c>
      <c r="E183" s="198" t="s">
        <v>589</v>
      </c>
      <c r="F183" s="199">
        <f>169.5-12.8</f>
        <v>156.69999999999999</v>
      </c>
      <c r="G183" s="199"/>
      <c r="H183" s="200">
        <v>77</v>
      </c>
      <c r="I183" s="200" t="s">
        <v>711</v>
      </c>
      <c r="J183" s="201" t="s">
        <v>712</v>
      </c>
      <c r="K183" s="202">
        <f t="shared" si="84"/>
        <v>-79.699999999999989</v>
      </c>
      <c r="L183" s="203">
        <f t="shared" si="85"/>
        <v>-0.50861518825781749</v>
      </c>
      <c r="M183" s="199" t="s">
        <v>599</v>
      </c>
      <c r="N183" s="196">
        <v>43522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195">
        <v>65</v>
      </c>
      <c r="B184" s="196">
        <v>42586</v>
      </c>
      <c r="C184" s="196"/>
      <c r="D184" s="197" t="s">
        <v>713</v>
      </c>
      <c r="E184" s="198" t="s">
        <v>618</v>
      </c>
      <c r="F184" s="199">
        <v>400</v>
      </c>
      <c r="G184" s="199"/>
      <c r="H184" s="200">
        <v>305</v>
      </c>
      <c r="I184" s="200">
        <v>475</v>
      </c>
      <c r="J184" s="201" t="s">
        <v>714</v>
      </c>
      <c r="K184" s="202">
        <f t="shared" si="84"/>
        <v>-95</v>
      </c>
      <c r="L184" s="203">
        <f t="shared" si="85"/>
        <v>-0.23749999999999999</v>
      </c>
      <c r="M184" s="199" t="s">
        <v>599</v>
      </c>
      <c r="N184" s="196">
        <v>43606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185">
        <v>66</v>
      </c>
      <c r="B185" s="186">
        <v>42593</v>
      </c>
      <c r="C185" s="186"/>
      <c r="D185" s="187" t="s">
        <v>715</v>
      </c>
      <c r="E185" s="188" t="s">
        <v>618</v>
      </c>
      <c r="F185" s="189">
        <v>86.5</v>
      </c>
      <c r="G185" s="188"/>
      <c r="H185" s="188">
        <v>130</v>
      </c>
      <c r="I185" s="190">
        <v>130</v>
      </c>
      <c r="J185" s="191" t="s">
        <v>716</v>
      </c>
      <c r="K185" s="192">
        <f t="shared" si="84"/>
        <v>43.5</v>
      </c>
      <c r="L185" s="193">
        <f t="shared" si="85"/>
        <v>0.50289017341040465</v>
      </c>
      <c r="M185" s="188" t="s">
        <v>587</v>
      </c>
      <c r="N185" s="194">
        <v>43091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195">
        <v>67</v>
      </c>
      <c r="B186" s="196">
        <v>42600</v>
      </c>
      <c r="C186" s="196"/>
      <c r="D186" s="197" t="s">
        <v>109</v>
      </c>
      <c r="E186" s="198" t="s">
        <v>618</v>
      </c>
      <c r="F186" s="199">
        <v>133.5</v>
      </c>
      <c r="G186" s="199"/>
      <c r="H186" s="200">
        <v>126.5</v>
      </c>
      <c r="I186" s="200">
        <v>178</v>
      </c>
      <c r="J186" s="201" t="s">
        <v>717</v>
      </c>
      <c r="K186" s="202">
        <f t="shared" si="84"/>
        <v>-7</v>
      </c>
      <c r="L186" s="203">
        <f t="shared" si="85"/>
        <v>-5.2434456928838954E-2</v>
      </c>
      <c r="M186" s="199" t="s">
        <v>599</v>
      </c>
      <c r="N186" s="196">
        <v>42615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185">
        <v>68</v>
      </c>
      <c r="B187" s="186">
        <v>42613</v>
      </c>
      <c r="C187" s="186"/>
      <c r="D187" s="187" t="s">
        <v>718</v>
      </c>
      <c r="E187" s="188" t="s">
        <v>618</v>
      </c>
      <c r="F187" s="189">
        <v>560</v>
      </c>
      <c r="G187" s="188"/>
      <c r="H187" s="188">
        <v>725</v>
      </c>
      <c r="I187" s="190">
        <v>725</v>
      </c>
      <c r="J187" s="191" t="s">
        <v>620</v>
      </c>
      <c r="K187" s="192">
        <f t="shared" si="84"/>
        <v>165</v>
      </c>
      <c r="L187" s="193">
        <f t="shared" si="85"/>
        <v>0.29464285714285715</v>
      </c>
      <c r="M187" s="188" t="s">
        <v>587</v>
      </c>
      <c r="N187" s="194">
        <v>42456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85">
        <v>69</v>
      </c>
      <c r="B188" s="186">
        <v>42614</v>
      </c>
      <c r="C188" s="186"/>
      <c r="D188" s="187" t="s">
        <v>719</v>
      </c>
      <c r="E188" s="188" t="s">
        <v>618</v>
      </c>
      <c r="F188" s="189">
        <v>160.5</v>
      </c>
      <c r="G188" s="188"/>
      <c r="H188" s="188">
        <v>210</v>
      </c>
      <c r="I188" s="190">
        <v>210</v>
      </c>
      <c r="J188" s="191" t="s">
        <v>620</v>
      </c>
      <c r="K188" s="192">
        <f t="shared" si="84"/>
        <v>49.5</v>
      </c>
      <c r="L188" s="193">
        <f t="shared" si="85"/>
        <v>0.30841121495327101</v>
      </c>
      <c r="M188" s="188" t="s">
        <v>587</v>
      </c>
      <c r="N188" s="194">
        <v>42871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5">
        <v>70</v>
      </c>
      <c r="B189" s="186">
        <v>42646</v>
      </c>
      <c r="C189" s="186"/>
      <c r="D189" s="187" t="s">
        <v>395</v>
      </c>
      <c r="E189" s="188" t="s">
        <v>618</v>
      </c>
      <c r="F189" s="189">
        <v>430</v>
      </c>
      <c r="G189" s="188"/>
      <c r="H189" s="188">
        <v>596</v>
      </c>
      <c r="I189" s="190">
        <v>575</v>
      </c>
      <c r="J189" s="191" t="s">
        <v>720</v>
      </c>
      <c r="K189" s="192">
        <v>166</v>
      </c>
      <c r="L189" s="193">
        <v>0.38604651162790699</v>
      </c>
      <c r="M189" s="188" t="s">
        <v>587</v>
      </c>
      <c r="N189" s="194">
        <v>42769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85">
        <v>71</v>
      </c>
      <c r="B190" s="186">
        <v>42657</v>
      </c>
      <c r="C190" s="186"/>
      <c r="D190" s="187" t="s">
        <v>721</v>
      </c>
      <c r="E190" s="188" t="s">
        <v>618</v>
      </c>
      <c r="F190" s="189">
        <v>280</v>
      </c>
      <c r="G190" s="188"/>
      <c r="H190" s="188">
        <v>345</v>
      </c>
      <c r="I190" s="190">
        <v>345</v>
      </c>
      <c r="J190" s="191" t="s">
        <v>620</v>
      </c>
      <c r="K190" s="192">
        <f t="shared" ref="K190:K195" si="86">H190-F190</f>
        <v>65</v>
      </c>
      <c r="L190" s="193">
        <f>K190/F190</f>
        <v>0.23214285714285715</v>
      </c>
      <c r="M190" s="188" t="s">
        <v>587</v>
      </c>
      <c r="N190" s="194">
        <v>42814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85">
        <v>72</v>
      </c>
      <c r="B191" s="186">
        <v>42657</v>
      </c>
      <c r="C191" s="186"/>
      <c r="D191" s="187" t="s">
        <v>722</v>
      </c>
      <c r="E191" s="188" t="s">
        <v>618</v>
      </c>
      <c r="F191" s="189">
        <v>245</v>
      </c>
      <c r="G191" s="188"/>
      <c r="H191" s="188">
        <v>325.5</v>
      </c>
      <c r="I191" s="190">
        <v>330</v>
      </c>
      <c r="J191" s="191" t="s">
        <v>723</v>
      </c>
      <c r="K191" s="192">
        <f t="shared" si="86"/>
        <v>80.5</v>
      </c>
      <c r="L191" s="193">
        <f>K191/F191</f>
        <v>0.32857142857142857</v>
      </c>
      <c r="M191" s="188" t="s">
        <v>587</v>
      </c>
      <c r="N191" s="194">
        <v>42769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185">
        <v>73</v>
      </c>
      <c r="B192" s="186">
        <v>42660</v>
      </c>
      <c r="C192" s="186"/>
      <c r="D192" s="187" t="s">
        <v>345</v>
      </c>
      <c r="E192" s="188" t="s">
        <v>618</v>
      </c>
      <c r="F192" s="189">
        <v>125</v>
      </c>
      <c r="G192" s="188"/>
      <c r="H192" s="188">
        <v>160</v>
      </c>
      <c r="I192" s="190">
        <v>160</v>
      </c>
      <c r="J192" s="191" t="s">
        <v>676</v>
      </c>
      <c r="K192" s="192">
        <f t="shared" si="86"/>
        <v>35</v>
      </c>
      <c r="L192" s="193">
        <v>0.28000000000000003</v>
      </c>
      <c r="M192" s="188" t="s">
        <v>587</v>
      </c>
      <c r="N192" s="194">
        <v>42803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5">
        <v>74</v>
      </c>
      <c r="B193" s="186">
        <v>42660</v>
      </c>
      <c r="C193" s="186"/>
      <c r="D193" s="187" t="s">
        <v>468</v>
      </c>
      <c r="E193" s="188" t="s">
        <v>618</v>
      </c>
      <c r="F193" s="189">
        <v>114</v>
      </c>
      <c r="G193" s="188"/>
      <c r="H193" s="188">
        <v>145</v>
      </c>
      <c r="I193" s="190">
        <v>145</v>
      </c>
      <c r="J193" s="191" t="s">
        <v>676</v>
      </c>
      <c r="K193" s="192">
        <f t="shared" si="86"/>
        <v>31</v>
      </c>
      <c r="L193" s="193">
        <f>K193/F193</f>
        <v>0.27192982456140352</v>
      </c>
      <c r="M193" s="188" t="s">
        <v>587</v>
      </c>
      <c r="N193" s="194">
        <v>42859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5">
        <v>75</v>
      </c>
      <c r="B194" s="186">
        <v>42660</v>
      </c>
      <c r="C194" s="186"/>
      <c r="D194" s="187" t="s">
        <v>724</v>
      </c>
      <c r="E194" s="188" t="s">
        <v>618</v>
      </c>
      <c r="F194" s="189">
        <v>212</v>
      </c>
      <c r="G194" s="188"/>
      <c r="H194" s="188">
        <v>280</v>
      </c>
      <c r="I194" s="190">
        <v>276</v>
      </c>
      <c r="J194" s="191" t="s">
        <v>725</v>
      </c>
      <c r="K194" s="192">
        <f t="shared" si="86"/>
        <v>68</v>
      </c>
      <c r="L194" s="193">
        <f>K194/F194</f>
        <v>0.32075471698113206</v>
      </c>
      <c r="M194" s="188" t="s">
        <v>587</v>
      </c>
      <c r="N194" s="194">
        <v>42858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185">
        <v>76</v>
      </c>
      <c r="B195" s="186">
        <v>42678</v>
      </c>
      <c r="C195" s="186"/>
      <c r="D195" s="187" t="s">
        <v>456</v>
      </c>
      <c r="E195" s="188" t="s">
        <v>618</v>
      </c>
      <c r="F195" s="189">
        <v>155</v>
      </c>
      <c r="G195" s="188"/>
      <c r="H195" s="188">
        <v>210</v>
      </c>
      <c r="I195" s="190">
        <v>210</v>
      </c>
      <c r="J195" s="191" t="s">
        <v>726</v>
      </c>
      <c r="K195" s="192">
        <f t="shared" si="86"/>
        <v>55</v>
      </c>
      <c r="L195" s="193">
        <f>K195/F195</f>
        <v>0.35483870967741937</v>
      </c>
      <c r="M195" s="188" t="s">
        <v>587</v>
      </c>
      <c r="N195" s="194">
        <v>42944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95">
        <v>77</v>
      </c>
      <c r="B196" s="196">
        <v>42710</v>
      </c>
      <c r="C196" s="196"/>
      <c r="D196" s="197" t="s">
        <v>727</v>
      </c>
      <c r="E196" s="198" t="s">
        <v>618</v>
      </c>
      <c r="F196" s="199">
        <v>150.5</v>
      </c>
      <c r="G196" s="199"/>
      <c r="H196" s="200">
        <v>72.5</v>
      </c>
      <c r="I196" s="200">
        <v>174</v>
      </c>
      <c r="J196" s="201" t="s">
        <v>728</v>
      </c>
      <c r="K196" s="202">
        <v>-78</v>
      </c>
      <c r="L196" s="203">
        <v>-0.51827242524916906</v>
      </c>
      <c r="M196" s="199" t="s">
        <v>599</v>
      </c>
      <c r="N196" s="196">
        <v>43333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185">
        <v>78</v>
      </c>
      <c r="B197" s="186">
        <v>42712</v>
      </c>
      <c r="C197" s="186"/>
      <c r="D197" s="187" t="s">
        <v>729</v>
      </c>
      <c r="E197" s="188" t="s">
        <v>618</v>
      </c>
      <c r="F197" s="189">
        <v>380</v>
      </c>
      <c r="G197" s="188"/>
      <c r="H197" s="188">
        <v>478</v>
      </c>
      <c r="I197" s="190">
        <v>468</v>
      </c>
      <c r="J197" s="191" t="s">
        <v>676</v>
      </c>
      <c r="K197" s="192">
        <f>H197-F197</f>
        <v>98</v>
      </c>
      <c r="L197" s="193">
        <f>K197/F197</f>
        <v>0.25789473684210529</v>
      </c>
      <c r="M197" s="188" t="s">
        <v>587</v>
      </c>
      <c r="N197" s="194">
        <v>43025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85">
        <v>79</v>
      </c>
      <c r="B198" s="186">
        <v>42734</v>
      </c>
      <c r="C198" s="186"/>
      <c r="D198" s="187" t="s">
        <v>108</v>
      </c>
      <c r="E198" s="188" t="s">
        <v>618</v>
      </c>
      <c r="F198" s="189">
        <v>305</v>
      </c>
      <c r="G198" s="188"/>
      <c r="H198" s="188">
        <v>375</v>
      </c>
      <c r="I198" s="190">
        <v>375</v>
      </c>
      <c r="J198" s="191" t="s">
        <v>676</v>
      </c>
      <c r="K198" s="192">
        <f>H198-F198</f>
        <v>70</v>
      </c>
      <c r="L198" s="193">
        <f>K198/F198</f>
        <v>0.22950819672131148</v>
      </c>
      <c r="M198" s="188" t="s">
        <v>587</v>
      </c>
      <c r="N198" s="194">
        <v>42768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85">
        <v>80</v>
      </c>
      <c r="B199" s="186">
        <v>42739</v>
      </c>
      <c r="C199" s="186"/>
      <c r="D199" s="187" t="s">
        <v>94</v>
      </c>
      <c r="E199" s="188" t="s">
        <v>618</v>
      </c>
      <c r="F199" s="189">
        <v>99.5</v>
      </c>
      <c r="G199" s="188"/>
      <c r="H199" s="188">
        <v>158</v>
      </c>
      <c r="I199" s="190">
        <v>158</v>
      </c>
      <c r="J199" s="191" t="s">
        <v>676</v>
      </c>
      <c r="K199" s="192">
        <f>H199-F199</f>
        <v>58.5</v>
      </c>
      <c r="L199" s="193">
        <f>K199/F199</f>
        <v>0.5879396984924623</v>
      </c>
      <c r="M199" s="188" t="s">
        <v>587</v>
      </c>
      <c r="N199" s="194">
        <v>42898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85">
        <v>81</v>
      </c>
      <c r="B200" s="186">
        <v>42739</v>
      </c>
      <c r="C200" s="186"/>
      <c r="D200" s="187" t="s">
        <v>94</v>
      </c>
      <c r="E200" s="188" t="s">
        <v>618</v>
      </c>
      <c r="F200" s="189">
        <v>99.5</v>
      </c>
      <c r="G200" s="188"/>
      <c r="H200" s="188">
        <v>158</v>
      </c>
      <c r="I200" s="190">
        <v>158</v>
      </c>
      <c r="J200" s="191" t="s">
        <v>676</v>
      </c>
      <c r="K200" s="192">
        <v>58.5</v>
      </c>
      <c r="L200" s="193">
        <v>0.58793969849246197</v>
      </c>
      <c r="M200" s="188" t="s">
        <v>587</v>
      </c>
      <c r="N200" s="194">
        <v>42898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185">
        <v>82</v>
      </c>
      <c r="B201" s="186">
        <v>42786</v>
      </c>
      <c r="C201" s="186"/>
      <c r="D201" s="187" t="s">
        <v>185</v>
      </c>
      <c r="E201" s="188" t="s">
        <v>618</v>
      </c>
      <c r="F201" s="189">
        <v>140.5</v>
      </c>
      <c r="G201" s="188"/>
      <c r="H201" s="188">
        <v>220</v>
      </c>
      <c r="I201" s="190">
        <v>220</v>
      </c>
      <c r="J201" s="191" t="s">
        <v>676</v>
      </c>
      <c r="K201" s="192">
        <f>H201-F201</f>
        <v>79.5</v>
      </c>
      <c r="L201" s="193">
        <f>K201/F201</f>
        <v>0.5658362989323843</v>
      </c>
      <c r="M201" s="188" t="s">
        <v>587</v>
      </c>
      <c r="N201" s="194">
        <v>42864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185">
        <v>83</v>
      </c>
      <c r="B202" s="186">
        <v>42786</v>
      </c>
      <c r="C202" s="186"/>
      <c r="D202" s="187" t="s">
        <v>730</v>
      </c>
      <c r="E202" s="188" t="s">
        <v>618</v>
      </c>
      <c r="F202" s="189">
        <v>202.5</v>
      </c>
      <c r="G202" s="188"/>
      <c r="H202" s="188">
        <v>234</v>
      </c>
      <c r="I202" s="190">
        <v>234</v>
      </c>
      <c r="J202" s="191" t="s">
        <v>676</v>
      </c>
      <c r="K202" s="192">
        <v>31.5</v>
      </c>
      <c r="L202" s="193">
        <v>0.155555555555556</v>
      </c>
      <c r="M202" s="188" t="s">
        <v>587</v>
      </c>
      <c r="N202" s="194">
        <v>42836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185">
        <v>84</v>
      </c>
      <c r="B203" s="186">
        <v>42818</v>
      </c>
      <c r="C203" s="186"/>
      <c r="D203" s="187" t="s">
        <v>731</v>
      </c>
      <c r="E203" s="188" t="s">
        <v>618</v>
      </c>
      <c r="F203" s="189">
        <v>300.5</v>
      </c>
      <c r="G203" s="188"/>
      <c r="H203" s="188">
        <v>417.5</v>
      </c>
      <c r="I203" s="190">
        <v>420</v>
      </c>
      <c r="J203" s="191" t="s">
        <v>732</v>
      </c>
      <c r="K203" s="192">
        <f>H203-F203</f>
        <v>117</v>
      </c>
      <c r="L203" s="193">
        <f>K203/F203</f>
        <v>0.38935108153078202</v>
      </c>
      <c r="M203" s="188" t="s">
        <v>587</v>
      </c>
      <c r="N203" s="194">
        <v>43070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85">
        <v>85</v>
      </c>
      <c r="B204" s="186">
        <v>42818</v>
      </c>
      <c r="C204" s="186"/>
      <c r="D204" s="187" t="s">
        <v>706</v>
      </c>
      <c r="E204" s="188" t="s">
        <v>618</v>
      </c>
      <c r="F204" s="189">
        <v>850</v>
      </c>
      <c r="G204" s="188"/>
      <c r="H204" s="188">
        <v>1042.5</v>
      </c>
      <c r="I204" s="190">
        <v>1023</v>
      </c>
      <c r="J204" s="191" t="s">
        <v>733</v>
      </c>
      <c r="K204" s="192">
        <v>192.5</v>
      </c>
      <c r="L204" s="193">
        <v>0.22647058823529401</v>
      </c>
      <c r="M204" s="188" t="s">
        <v>587</v>
      </c>
      <c r="N204" s="194">
        <v>42830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185">
        <v>86</v>
      </c>
      <c r="B205" s="186">
        <v>42830</v>
      </c>
      <c r="C205" s="186"/>
      <c r="D205" s="187" t="s">
        <v>487</v>
      </c>
      <c r="E205" s="188" t="s">
        <v>618</v>
      </c>
      <c r="F205" s="189">
        <v>785</v>
      </c>
      <c r="G205" s="188"/>
      <c r="H205" s="188">
        <v>930</v>
      </c>
      <c r="I205" s="190">
        <v>920</v>
      </c>
      <c r="J205" s="191" t="s">
        <v>734</v>
      </c>
      <c r="K205" s="192">
        <f>H205-F205</f>
        <v>145</v>
      </c>
      <c r="L205" s="193">
        <f>K205/F205</f>
        <v>0.18471337579617833</v>
      </c>
      <c r="M205" s="188" t="s">
        <v>587</v>
      </c>
      <c r="N205" s="194">
        <v>42976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195">
        <v>87</v>
      </c>
      <c r="B206" s="196">
        <v>42831</v>
      </c>
      <c r="C206" s="196"/>
      <c r="D206" s="197" t="s">
        <v>735</v>
      </c>
      <c r="E206" s="198" t="s">
        <v>618</v>
      </c>
      <c r="F206" s="199">
        <v>40</v>
      </c>
      <c r="G206" s="199"/>
      <c r="H206" s="200">
        <v>13.1</v>
      </c>
      <c r="I206" s="200">
        <v>60</v>
      </c>
      <c r="J206" s="201" t="s">
        <v>736</v>
      </c>
      <c r="K206" s="202">
        <v>-26.9</v>
      </c>
      <c r="L206" s="203">
        <v>-0.67249999999999999</v>
      </c>
      <c r="M206" s="199" t="s">
        <v>599</v>
      </c>
      <c r="N206" s="196">
        <v>43138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185">
        <v>88</v>
      </c>
      <c r="B207" s="186">
        <v>42837</v>
      </c>
      <c r="C207" s="186"/>
      <c r="D207" s="187" t="s">
        <v>93</v>
      </c>
      <c r="E207" s="188" t="s">
        <v>618</v>
      </c>
      <c r="F207" s="189">
        <v>289.5</v>
      </c>
      <c r="G207" s="188"/>
      <c r="H207" s="188">
        <v>354</v>
      </c>
      <c r="I207" s="190">
        <v>360</v>
      </c>
      <c r="J207" s="191" t="s">
        <v>737</v>
      </c>
      <c r="K207" s="192">
        <f t="shared" ref="K207:K215" si="87">H207-F207</f>
        <v>64.5</v>
      </c>
      <c r="L207" s="193">
        <f t="shared" ref="L207:L215" si="88">K207/F207</f>
        <v>0.22279792746113988</v>
      </c>
      <c r="M207" s="188" t="s">
        <v>587</v>
      </c>
      <c r="N207" s="194">
        <v>43040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185">
        <v>89</v>
      </c>
      <c r="B208" s="186">
        <v>42845</v>
      </c>
      <c r="C208" s="186"/>
      <c r="D208" s="187" t="s">
        <v>426</v>
      </c>
      <c r="E208" s="188" t="s">
        <v>618</v>
      </c>
      <c r="F208" s="189">
        <v>700</v>
      </c>
      <c r="G208" s="188"/>
      <c r="H208" s="188">
        <v>840</v>
      </c>
      <c r="I208" s="190">
        <v>840</v>
      </c>
      <c r="J208" s="191" t="s">
        <v>738</v>
      </c>
      <c r="K208" s="192">
        <f t="shared" si="87"/>
        <v>140</v>
      </c>
      <c r="L208" s="193">
        <f t="shared" si="88"/>
        <v>0.2</v>
      </c>
      <c r="M208" s="188" t="s">
        <v>587</v>
      </c>
      <c r="N208" s="194">
        <v>42893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185">
        <v>90</v>
      </c>
      <c r="B209" s="186">
        <v>42887</v>
      </c>
      <c r="C209" s="186"/>
      <c r="D209" s="187" t="s">
        <v>739</v>
      </c>
      <c r="E209" s="188" t="s">
        <v>618</v>
      </c>
      <c r="F209" s="189">
        <v>130</v>
      </c>
      <c r="G209" s="188"/>
      <c r="H209" s="188">
        <v>144.25</v>
      </c>
      <c r="I209" s="190">
        <v>170</v>
      </c>
      <c r="J209" s="191" t="s">
        <v>740</v>
      </c>
      <c r="K209" s="192">
        <f t="shared" si="87"/>
        <v>14.25</v>
      </c>
      <c r="L209" s="193">
        <f t="shared" si="88"/>
        <v>0.10961538461538461</v>
      </c>
      <c r="M209" s="188" t="s">
        <v>587</v>
      </c>
      <c r="N209" s="194">
        <v>43675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185">
        <v>91</v>
      </c>
      <c r="B210" s="186">
        <v>42901</v>
      </c>
      <c r="C210" s="186"/>
      <c r="D210" s="187" t="s">
        <v>741</v>
      </c>
      <c r="E210" s="188" t="s">
        <v>618</v>
      </c>
      <c r="F210" s="189">
        <v>214.5</v>
      </c>
      <c r="G210" s="188"/>
      <c r="H210" s="188">
        <v>262</v>
      </c>
      <c r="I210" s="190">
        <v>262</v>
      </c>
      <c r="J210" s="191" t="s">
        <v>742</v>
      </c>
      <c r="K210" s="192">
        <f t="shared" si="87"/>
        <v>47.5</v>
      </c>
      <c r="L210" s="193">
        <f t="shared" si="88"/>
        <v>0.22144522144522144</v>
      </c>
      <c r="M210" s="188" t="s">
        <v>587</v>
      </c>
      <c r="N210" s="194">
        <v>42977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16">
        <v>92</v>
      </c>
      <c r="B211" s="217">
        <v>42933</v>
      </c>
      <c r="C211" s="217"/>
      <c r="D211" s="218" t="s">
        <v>743</v>
      </c>
      <c r="E211" s="219" t="s">
        <v>618</v>
      </c>
      <c r="F211" s="220">
        <v>370</v>
      </c>
      <c r="G211" s="219"/>
      <c r="H211" s="219">
        <v>447.5</v>
      </c>
      <c r="I211" s="221">
        <v>450</v>
      </c>
      <c r="J211" s="222" t="s">
        <v>676</v>
      </c>
      <c r="K211" s="192">
        <f t="shared" si="87"/>
        <v>77.5</v>
      </c>
      <c r="L211" s="223">
        <f t="shared" si="88"/>
        <v>0.20945945945945946</v>
      </c>
      <c r="M211" s="219" t="s">
        <v>587</v>
      </c>
      <c r="N211" s="224">
        <v>43035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16">
        <v>93</v>
      </c>
      <c r="B212" s="217">
        <v>42943</v>
      </c>
      <c r="C212" s="217"/>
      <c r="D212" s="218" t="s">
        <v>183</v>
      </c>
      <c r="E212" s="219" t="s">
        <v>618</v>
      </c>
      <c r="F212" s="220">
        <v>657.5</v>
      </c>
      <c r="G212" s="219"/>
      <c r="H212" s="219">
        <v>825</v>
      </c>
      <c r="I212" s="221">
        <v>820</v>
      </c>
      <c r="J212" s="222" t="s">
        <v>676</v>
      </c>
      <c r="K212" s="192">
        <f t="shared" si="87"/>
        <v>167.5</v>
      </c>
      <c r="L212" s="223">
        <f t="shared" si="88"/>
        <v>0.25475285171102663</v>
      </c>
      <c r="M212" s="219" t="s">
        <v>587</v>
      </c>
      <c r="N212" s="224">
        <v>43090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185">
        <v>94</v>
      </c>
      <c r="B213" s="186">
        <v>42964</v>
      </c>
      <c r="C213" s="186"/>
      <c r="D213" s="187" t="s">
        <v>361</v>
      </c>
      <c r="E213" s="188" t="s">
        <v>618</v>
      </c>
      <c r="F213" s="189">
        <v>605</v>
      </c>
      <c r="G213" s="188"/>
      <c r="H213" s="188">
        <v>750</v>
      </c>
      <c r="I213" s="190">
        <v>750</v>
      </c>
      <c r="J213" s="191" t="s">
        <v>734</v>
      </c>
      <c r="K213" s="192">
        <f t="shared" si="87"/>
        <v>145</v>
      </c>
      <c r="L213" s="193">
        <f t="shared" si="88"/>
        <v>0.23966942148760331</v>
      </c>
      <c r="M213" s="188" t="s">
        <v>587</v>
      </c>
      <c r="N213" s="194">
        <v>43027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195">
        <v>95</v>
      </c>
      <c r="B214" s="196">
        <v>42979</v>
      </c>
      <c r="C214" s="196"/>
      <c r="D214" s="204" t="s">
        <v>744</v>
      </c>
      <c r="E214" s="199" t="s">
        <v>618</v>
      </c>
      <c r="F214" s="199">
        <v>255</v>
      </c>
      <c r="G214" s="200"/>
      <c r="H214" s="200">
        <v>217.25</v>
      </c>
      <c r="I214" s="200">
        <v>320</v>
      </c>
      <c r="J214" s="201" t="s">
        <v>745</v>
      </c>
      <c r="K214" s="202">
        <f t="shared" si="87"/>
        <v>-37.75</v>
      </c>
      <c r="L214" s="205">
        <f t="shared" si="88"/>
        <v>-0.14803921568627451</v>
      </c>
      <c r="M214" s="199" t="s">
        <v>599</v>
      </c>
      <c r="N214" s="196">
        <v>43661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185">
        <v>96</v>
      </c>
      <c r="B215" s="186">
        <v>42997</v>
      </c>
      <c r="C215" s="186"/>
      <c r="D215" s="187" t="s">
        <v>746</v>
      </c>
      <c r="E215" s="188" t="s">
        <v>618</v>
      </c>
      <c r="F215" s="189">
        <v>215</v>
      </c>
      <c r="G215" s="188"/>
      <c r="H215" s="188">
        <v>258</v>
      </c>
      <c r="I215" s="190">
        <v>258</v>
      </c>
      <c r="J215" s="191" t="s">
        <v>676</v>
      </c>
      <c r="K215" s="192">
        <f t="shared" si="87"/>
        <v>43</v>
      </c>
      <c r="L215" s="193">
        <f t="shared" si="88"/>
        <v>0.2</v>
      </c>
      <c r="M215" s="188" t="s">
        <v>587</v>
      </c>
      <c r="N215" s="194">
        <v>43040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185">
        <v>97</v>
      </c>
      <c r="B216" s="186">
        <v>42997</v>
      </c>
      <c r="C216" s="186"/>
      <c r="D216" s="187" t="s">
        <v>746</v>
      </c>
      <c r="E216" s="188" t="s">
        <v>618</v>
      </c>
      <c r="F216" s="189">
        <v>215</v>
      </c>
      <c r="G216" s="188"/>
      <c r="H216" s="188">
        <v>258</v>
      </c>
      <c r="I216" s="190">
        <v>258</v>
      </c>
      <c r="J216" s="222" t="s">
        <v>676</v>
      </c>
      <c r="K216" s="192">
        <v>43</v>
      </c>
      <c r="L216" s="193">
        <v>0.2</v>
      </c>
      <c r="M216" s="188" t="s">
        <v>587</v>
      </c>
      <c r="N216" s="194">
        <v>43040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16">
        <v>98</v>
      </c>
      <c r="B217" s="217">
        <v>42998</v>
      </c>
      <c r="C217" s="217"/>
      <c r="D217" s="218" t="s">
        <v>747</v>
      </c>
      <c r="E217" s="219" t="s">
        <v>618</v>
      </c>
      <c r="F217" s="189">
        <v>75</v>
      </c>
      <c r="G217" s="219"/>
      <c r="H217" s="219">
        <v>90</v>
      </c>
      <c r="I217" s="221">
        <v>90</v>
      </c>
      <c r="J217" s="191" t="s">
        <v>748</v>
      </c>
      <c r="K217" s="192">
        <f t="shared" ref="K217:K222" si="89">H217-F217</f>
        <v>15</v>
      </c>
      <c r="L217" s="193">
        <f t="shared" ref="L217:L222" si="90">K217/F217</f>
        <v>0.2</v>
      </c>
      <c r="M217" s="188" t="s">
        <v>587</v>
      </c>
      <c r="N217" s="194">
        <v>43019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16">
        <v>99</v>
      </c>
      <c r="B218" s="217">
        <v>43011</v>
      </c>
      <c r="C218" s="217"/>
      <c r="D218" s="218" t="s">
        <v>601</v>
      </c>
      <c r="E218" s="219" t="s">
        <v>618</v>
      </c>
      <c r="F218" s="220">
        <v>315</v>
      </c>
      <c r="G218" s="219"/>
      <c r="H218" s="219">
        <v>392</v>
      </c>
      <c r="I218" s="221">
        <v>384</v>
      </c>
      <c r="J218" s="222" t="s">
        <v>749</v>
      </c>
      <c r="K218" s="192">
        <f t="shared" si="89"/>
        <v>77</v>
      </c>
      <c r="L218" s="223">
        <f t="shared" si="90"/>
        <v>0.24444444444444444</v>
      </c>
      <c r="M218" s="219" t="s">
        <v>587</v>
      </c>
      <c r="N218" s="224">
        <v>43017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16">
        <v>100</v>
      </c>
      <c r="B219" s="217">
        <v>43013</v>
      </c>
      <c r="C219" s="217"/>
      <c r="D219" s="218" t="s">
        <v>461</v>
      </c>
      <c r="E219" s="219" t="s">
        <v>618</v>
      </c>
      <c r="F219" s="220">
        <v>145</v>
      </c>
      <c r="G219" s="219"/>
      <c r="H219" s="219">
        <v>179</v>
      </c>
      <c r="I219" s="221">
        <v>180</v>
      </c>
      <c r="J219" s="222" t="s">
        <v>750</v>
      </c>
      <c r="K219" s="192">
        <f t="shared" si="89"/>
        <v>34</v>
      </c>
      <c r="L219" s="223">
        <f t="shared" si="90"/>
        <v>0.23448275862068965</v>
      </c>
      <c r="M219" s="219" t="s">
        <v>587</v>
      </c>
      <c r="N219" s="224">
        <v>43025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16">
        <v>101</v>
      </c>
      <c r="B220" s="217">
        <v>43014</v>
      </c>
      <c r="C220" s="217"/>
      <c r="D220" s="218" t="s">
        <v>335</v>
      </c>
      <c r="E220" s="219" t="s">
        <v>618</v>
      </c>
      <c r="F220" s="220">
        <v>256</v>
      </c>
      <c r="G220" s="219"/>
      <c r="H220" s="219">
        <v>323</v>
      </c>
      <c r="I220" s="221">
        <v>320</v>
      </c>
      <c r="J220" s="222" t="s">
        <v>676</v>
      </c>
      <c r="K220" s="192">
        <f t="shared" si="89"/>
        <v>67</v>
      </c>
      <c r="L220" s="223">
        <f t="shared" si="90"/>
        <v>0.26171875</v>
      </c>
      <c r="M220" s="219" t="s">
        <v>587</v>
      </c>
      <c r="N220" s="224">
        <v>43067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16">
        <v>102</v>
      </c>
      <c r="B221" s="217">
        <v>43017</v>
      </c>
      <c r="C221" s="217"/>
      <c r="D221" s="218" t="s">
        <v>351</v>
      </c>
      <c r="E221" s="219" t="s">
        <v>618</v>
      </c>
      <c r="F221" s="220">
        <v>137.5</v>
      </c>
      <c r="G221" s="219"/>
      <c r="H221" s="219">
        <v>184</v>
      </c>
      <c r="I221" s="221">
        <v>183</v>
      </c>
      <c r="J221" s="222" t="s">
        <v>751</v>
      </c>
      <c r="K221" s="192">
        <f t="shared" si="89"/>
        <v>46.5</v>
      </c>
      <c r="L221" s="223">
        <f t="shared" si="90"/>
        <v>0.33818181818181819</v>
      </c>
      <c r="M221" s="219" t="s">
        <v>587</v>
      </c>
      <c r="N221" s="224">
        <v>43108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16">
        <v>103</v>
      </c>
      <c r="B222" s="217">
        <v>43018</v>
      </c>
      <c r="C222" s="217"/>
      <c r="D222" s="218" t="s">
        <v>752</v>
      </c>
      <c r="E222" s="219" t="s">
        <v>618</v>
      </c>
      <c r="F222" s="220">
        <v>125.5</v>
      </c>
      <c r="G222" s="219"/>
      <c r="H222" s="219">
        <v>158</v>
      </c>
      <c r="I222" s="221">
        <v>155</v>
      </c>
      <c r="J222" s="222" t="s">
        <v>753</v>
      </c>
      <c r="K222" s="192">
        <f t="shared" si="89"/>
        <v>32.5</v>
      </c>
      <c r="L222" s="223">
        <f t="shared" si="90"/>
        <v>0.25896414342629481</v>
      </c>
      <c r="M222" s="219" t="s">
        <v>587</v>
      </c>
      <c r="N222" s="224">
        <v>43067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16">
        <v>104</v>
      </c>
      <c r="B223" s="217">
        <v>43018</v>
      </c>
      <c r="C223" s="217"/>
      <c r="D223" s="218" t="s">
        <v>754</v>
      </c>
      <c r="E223" s="219" t="s">
        <v>618</v>
      </c>
      <c r="F223" s="220">
        <v>895</v>
      </c>
      <c r="G223" s="219"/>
      <c r="H223" s="219">
        <v>1122.5</v>
      </c>
      <c r="I223" s="221">
        <v>1078</v>
      </c>
      <c r="J223" s="222" t="s">
        <v>755</v>
      </c>
      <c r="K223" s="192">
        <v>227.5</v>
      </c>
      <c r="L223" s="223">
        <v>0.25418994413407803</v>
      </c>
      <c r="M223" s="219" t="s">
        <v>587</v>
      </c>
      <c r="N223" s="224">
        <v>43117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6">
        <v>105</v>
      </c>
      <c r="B224" s="217">
        <v>43020</v>
      </c>
      <c r="C224" s="217"/>
      <c r="D224" s="218" t="s">
        <v>344</v>
      </c>
      <c r="E224" s="219" t="s">
        <v>618</v>
      </c>
      <c r="F224" s="220">
        <v>525</v>
      </c>
      <c r="G224" s="219"/>
      <c r="H224" s="219">
        <v>629</v>
      </c>
      <c r="I224" s="221">
        <v>629</v>
      </c>
      <c r="J224" s="222" t="s">
        <v>676</v>
      </c>
      <c r="K224" s="192">
        <v>104</v>
      </c>
      <c r="L224" s="223">
        <v>0.19809523809523799</v>
      </c>
      <c r="M224" s="219" t="s">
        <v>587</v>
      </c>
      <c r="N224" s="224">
        <v>43119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16">
        <v>106</v>
      </c>
      <c r="B225" s="217">
        <v>43046</v>
      </c>
      <c r="C225" s="217"/>
      <c r="D225" s="218" t="s">
        <v>386</v>
      </c>
      <c r="E225" s="219" t="s">
        <v>618</v>
      </c>
      <c r="F225" s="220">
        <v>740</v>
      </c>
      <c r="G225" s="219"/>
      <c r="H225" s="219">
        <v>892.5</v>
      </c>
      <c r="I225" s="221">
        <v>900</v>
      </c>
      <c r="J225" s="222" t="s">
        <v>756</v>
      </c>
      <c r="K225" s="192">
        <f>H225-F225</f>
        <v>152.5</v>
      </c>
      <c r="L225" s="223">
        <f>K225/F225</f>
        <v>0.20608108108108109</v>
      </c>
      <c r="M225" s="219" t="s">
        <v>587</v>
      </c>
      <c r="N225" s="224">
        <v>43052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185">
        <v>107</v>
      </c>
      <c r="B226" s="186">
        <v>43073</v>
      </c>
      <c r="C226" s="186"/>
      <c r="D226" s="187" t="s">
        <v>757</v>
      </c>
      <c r="E226" s="188" t="s">
        <v>618</v>
      </c>
      <c r="F226" s="189">
        <v>118.5</v>
      </c>
      <c r="G226" s="188"/>
      <c r="H226" s="188">
        <v>143.5</v>
      </c>
      <c r="I226" s="190">
        <v>145</v>
      </c>
      <c r="J226" s="191" t="s">
        <v>608</v>
      </c>
      <c r="K226" s="192">
        <f>H226-F226</f>
        <v>25</v>
      </c>
      <c r="L226" s="193">
        <f>K226/F226</f>
        <v>0.2109704641350211</v>
      </c>
      <c r="M226" s="188" t="s">
        <v>587</v>
      </c>
      <c r="N226" s="194">
        <v>43097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195">
        <v>108</v>
      </c>
      <c r="B227" s="196">
        <v>43090</v>
      </c>
      <c r="C227" s="196"/>
      <c r="D227" s="197" t="s">
        <v>432</v>
      </c>
      <c r="E227" s="198" t="s">
        <v>618</v>
      </c>
      <c r="F227" s="199">
        <v>715</v>
      </c>
      <c r="G227" s="199"/>
      <c r="H227" s="200">
        <v>500</v>
      </c>
      <c r="I227" s="200">
        <v>872</v>
      </c>
      <c r="J227" s="201" t="s">
        <v>758</v>
      </c>
      <c r="K227" s="202">
        <f>H227-F227</f>
        <v>-215</v>
      </c>
      <c r="L227" s="203">
        <f>K227/F227</f>
        <v>-0.30069930069930068</v>
      </c>
      <c r="M227" s="199" t="s">
        <v>599</v>
      </c>
      <c r="N227" s="196">
        <v>43670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185">
        <v>109</v>
      </c>
      <c r="B228" s="186">
        <v>43098</v>
      </c>
      <c r="C228" s="186"/>
      <c r="D228" s="187" t="s">
        <v>601</v>
      </c>
      <c r="E228" s="188" t="s">
        <v>618</v>
      </c>
      <c r="F228" s="189">
        <v>435</v>
      </c>
      <c r="G228" s="188"/>
      <c r="H228" s="188">
        <v>542.5</v>
      </c>
      <c r="I228" s="190">
        <v>539</v>
      </c>
      <c r="J228" s="191" t="s">
        <v>676</v>
      </c>
      <c r="K228" s="192">
        <v>107.5</v>
      </c>
      <c r="L228" s="193">
        <v>0.247126436781609</v>
      </c>
      <c r="M228" s="188" t="s">
        <v>587</v>
      </c>
      <c r="N228" s="194">
        <v>43206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185">
        <v>110</v>
      </c>
      <c r="B229" s="186">
        <v>43098</v>
      </c>
      <c r="C229" s="186"/>
      <c r="D229" s="187" t="s">
        <v>559</v>
      </c>
      <c r="E229" s="188" t="s">
        <v>618</v>
      </c>
      <c r="F229" s="189">
        <v>885</v>
      </c>
      <c r="G229" s="188"/>
      <c r="H229" s="188">
        <v>1090</v>
      </c>
      <c r="I229" s="190">
        <v>1084</v>
      </c>
      <c r="J229" s="191" t="s">
        <v>676</v>
      </c>
      <c r="K229" s="192">
        <v>205</v>
      </c>
      <c r="L229" s="193">
        <v>0.23163841807909599</v>
      </c>
      <c r="M229" s="188" t="s">
        <v>587</v>
      </c>
      <c r="N229" s="194">
        <v>43213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25">
        <v>111</v>
      </c>
      <c r="B230" s="226">
        <v>43192</v>
      </c>
      <c r="C230" s="226"/>
      <c r="D230" s="204" t="s">
        <v>759</v>
      </c>
      <c r="E230" s="199" t="s">
        <v>618</v>
      </c>
      <c r="F230" s="227">
        <v>478.5</v>
      </c>
      <c r="G230" s="199"/>
      <c r="H230" s="199">
        <v>442</v>
      </c>
      <c r="I230" s="200">
        <v>613</v>
      </c>
      <c r="J230" s="201" t="s">
        <v>760</v>
      </c>
      <c r="K230" s="202">
        <f>H230-F230</f>
        <v>-36.5</v>
      </c>
      <c r="L230" s="203">
        <f>K230/F230</f>
        <v>-7.6280041797283177E-2</v>
      </c>
      <c r="M230" s="199" t="s">
        <v>599</v>
      </c>
      <c r="N230" s="196">
        <v>43762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195">
        <v>112</v>
      </c>
      <c r="B231" s="196">
        <v>43194</v>
      </c>
      <c r="C231" s="196"/>
      <c r="D231" s="197" t="s">
        <v>761</v>
      </c>
      <c r="E231" s="198" t="s">
        <v>618</v>
      </c>
      <c r="F231" s="199">
        <f>141.5-7.3</f>
        <v>134.19999999999999</v>
      </c>
      <c r="G231" s="199"/>
      <c r="H231" s="200">
        <v>77</v>
      </c>
      <c r="I231" s="200">
        <v>180</v>
      </c>
      <c r="J231" s="201" t="s">
        <v>762</v>
      </c>
      <c r="K231" s="202">
        <f>H231-F231</f>
        <v>-57.199999999999989</v>
      </c>
      <c r="L231" s="203">
        <f>K231/F231</f>
        <v>-0.42622950819672129</v>
      </c>
      <c r="M231" s="199" t="s">
        <v>599</v>
      </c>
      <c r="N231" s="196">
        <v>43522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195">
        <v>113</v>
      </c>
      <c r="B232" s="196">
        <v>43209</v>
      </c>
      <c r="C232" s="196"/>
      <c r="D232" s="197" t="s">
        <v>763</v>
      </c>
      <c r="E232" s="198" t="s">
        <v>618</v>
      </c>
      <c r="F232" s="199">
        <v>430</v>
      </c>
      <c r="G232" s="199"/>
      <c r="H232" s="200">
        <v>220</v>
      </c>
      <c r="I232" s="200">
        <v>537</v>
      </c>
      <c r="J232" s="201" t="s">
        <v>764</v>
      </c>
      <c r="K232" s="202">
        <f>H232-F232</f>
        <v>-210</v>
      </c>
      <c r="L232" s="203">
        <f>K232/F232</f>
        <v>-0.48837209302325579</v>
      </c>
      <c r="M232" s="199" t="s">
        <v>599</v>
      </c>
      <c r="N232" s="196">
        <v>43252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6">
        <v>114</v>
      </c>
      <c r="B233" s="217">
        <v>43220</v>
      </c>
      <c r="C233" s="217"/>
      <c r="D233" s="218" t="s">
        <v>387</v>
      </c>
      <c r="E233" s="219" t="s">
        <v>618</v>
      </c>
      <c r="F233" s="219">
        <v>153.5</v>
      </c>
      <c r="G233" s="219"/>
      <c r="H233" s="219">
        <v>196</v>
      </c>
      <c r="I233" s="221">
        <v>196</v>
      </c>
      <c r="J233" s="191" t="s">
        <v>765</v>
      </c>
      <c r="K233" s="192">
        <f>H233-F233</f>
        <v>42.5</v>
      </c>
      <c r="L233" s="193">
        <f>K233/F233</f>
        <v>0.27687296416938112</v>
      </c>
      <c r="M233" s="188" t="s">
        <v>587</v>
      </c>
      <c r="N233" s="194">
        <v>43605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195">
        <v>115</v>
      </c>
      <c r="B234" s="196">
        <v>43306</v>
      </c>
      <c r="C234" s="196"/>
      <c r="D234" s="197" t="s">
        <v>735</v>
      </c>
      <c r="E234" s="198" t="s">
        <v>618</v>
      </c>
      <c r="F234" s="199">
        <v>27.5</v>
      </c>
      <c r="G234" s="199"/>
      <c r="H234" s="200">
        <v>13.1</v>
      </c>
      <c r="I234" s="200">
        <v>60</v>
      </c>
      <c r="J234" s="201" t="s">
        <v>766</v>
      </c>
      <c r="K234" s="202">
        <v>-14.4</v>
      </c>
      <c r="L234" s="203">
        <v>-0.52363636363636401</v>
      </c>
      <c r="M234" s="199" t="s">
        <v>599</v>
      </c>
      <c r="N234" s="196">
        <v>43138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25">
        <v>116</v>
      </c>
      <c r="B235" s="226">
        <v>43318</v>
      </c>
      <c r="C235" s="226"/>
      <c r="D235" s="204" t="s">
        <v>767</v>
      </c>
      <c r="E235" s="199" t="s">
        <v>618</v>
      </c>
      <c r="F235" s="199">
        <v>148.5</v>
      </c>
      <c r="G235" s="199"/>
      <c r="H235" s="199">
        <v>102</v>
      </c>
      <c r="I235" s="200">
        <v>182</v>
      </c>
      <c r="J235" s="201" t="s">
        <v>768</v>
      </c>
      <c r="K235" s="202">
        <f>H235-F235</f>
        <v>-46.5</v>
      </c>
      <c r="L235" s="203">
        <f>K235/F235</f>
        <v>-0.31313131313131315</v>
      </c>
      <c r="M235" s="199" t="s">
        <v>599</v>
      </c>
      <c r="N235" s="196">
        <v>43661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185">
        <v>117</v>
      </c>
      <c r="B236" s="186">
        <v>43335</v>
      </c>
      <c r="C236" s="186"/>
      <c r="D236" s="187" t="s">
        <v>769</v>
      </c>
      <c r="E236" s="188" t="s">
        <v>618</v>
      </c>
      <c r="F236" s="219">
        <v>285</v>
      </c>
      <c r="G236" s="188"/>
      <c r="H236" s="188">
        <v>355</v>
      </c>
      <c r="I236" s="190">
        <v>364</v>
      </c>
      <c r="J236" s="191" t="s">
        <v>770</v>
      </c>
      <c r="K236" s="192">
        <v>70</v>
      </c>
      <c r="L236" s="193">
        <v>0.24561403508771901</v>
      </c>
      <c r="M236" s="188" t="s">
        <v>587</v>
      </c>
      <c r="N236" s="194">
        <v>43455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185">
        <v>118</v>
      </c>
      <c r="B237" s="186">
        <v>43341</v>
      </c>
      <c r="C237" s="186"/>
      <c r="D237" s="187" t="s">
        <v>375</v>
      </c>
      <c r="E237" s="188" t="s">
        <v>618</v>
      </c>
      <c r="F237" s="219">
        <v>525</v>
      </c>
      <c r="G237" s="188"/>
      <c r="H237" s="188">
        <v>585</v>
      </c>
      <c r="I237" s="190">
        <v>635</v>
      </c>
      <c r="J237" s="191" t="s">
        <v>771</v>
      </c>
      <c r="K237" s="192">
        <f t="shared" ref="K237:K254" si="91">H237-F237</f>
        <v>60</v>
      </c>
      <c r="L237" s="193">
        <f t="shared" ref="L237:L254" si="92">K237/F237</f>
        <v>0.11428571428571428</v>
      </c>
      <c r="M237" s="188" t="s">
        <v>587</v>
      </c>
      <c r="N237" s="194">
        <v>43662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185">
        <v>119</v>
      </c>
      <c r="B238" s="186">
        <v>43395</v>
      </c>
      <c r="C238" s="186"/>
      <c r="D238" s="187" t="s">
        <v>361</v>
      </c>
      <c r="E238" s="188" t="s">
        <v>618</v>
      </c>
      <c r="F238" s="219">
        <v>475</v>
      </c>
      <c r="G238" s="188"/>
      <c r="H238" s="188">
        <v>574</v>
      </c>
      <c r="I238" s="190">
        <v>570</v>
      </c>
      <c r="J238" s="191" t="s">
        <v>676</v>
      </c>
      <c r="K238" s="192">
        <f t="shared" si="91"/>
        <v>99</v>
      </c>
      <c r="L238" s="193">
        <f t="shared" si="92"/>
        <v>0.20842105263157895</v>
      </c>
      <c r="M238" s="188" t="s">
        <v>587</v>
      </c>
      <c r="N238" s="194">
        <v>43403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16">
        <v>120</v>
      </c>
      <c r="B239" s="217">
        <v>43397</v>
      </c>
      <c r="C239" s="217"/>
      <c r="D239" s="218" t="s">
        <v>382</v>
      </c>
      <c r="E239" s="219" t="s">
        <v>618</v>
      </c>
      <c r="F239" s="219">
        <v>707.5</v>
      </c>
      <c r="G239" s="219"/>
      <c r="H239" s="219">
        <v>872</v>
      </c>
      <c r="I239" s="221">
        <v>872</v>
      </c>
      <c r="J239" s="222" t="s">
        <v>676</v>
      </c>
      <c r="K239" s="192">
        <f t="shared" si="91"/>
        <v>164.5</v>
      </c>
      <c r="L239" s="223">
        <f t="shared" si="92"/>
        <v>0.23250883392226149</v>
      </c>
      <c r="M239" s="219" t="s">
        <v>587</v>
      </c>
      <c r="N239" s="224">
        <v>43482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6">
        <v>121</v>
      </c>
      <c r="B240" s="217">
        <v>43398</v>
      </c>
      <c r="C240" s="217"/>
      <c r="D240" s="218" t="s">
        <v>772</v>
      </c>
      <c r="E240" s="219" t="s">
        <v>618</v>
      </c>
      <c r="F240" s="219">
        <v>162</v>
      </c>
      <c r="G240" s="219"/>
      <c r="H240" s="219">
        <v>204</v>
      </c>
      <c r="I240" s="221">
        <v>209</v>
      </c>
      <c r="J240" s="222" t="s">
        <v>773</v>
      </c>
      <c r="K240" s="192">
        <f t="shared" si="91"/>
        <v>42</v>
      </c>
      <c r="L240" s="223">
        <f t="shared" si="92"/>
        <v>0.25925925925925924</v>
      </c>
      <c r="M240" s="219" t="s">
        <v>587</v>
      </c>
      <c r="N240" s="224">
        <v>43539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16">
        <v>122</v>
      </c>
      <c r="B241" s="217">
        <v>43399</v>
      </c>
      <c r="C241" s="217"/>
      <c r="D241" s="218" t="s">
        <v>480</v>
      </c>
      <c r="E241" s="219" t="s">
        <v>618</v>
      </c>
      <c r="F241" s="219">
        <v>240</v>
      </c>
      <c r="G241" s="219"/>
      <c r="H241" s="219">
        <v>297</v>
      </c>
      <c r="I241" s="221">
        <v>297</v>
      </c>
      <c r="J241" s="222" t="s">
        <v>676</v>
      </c>
      <c r="K241" s="228">
        <f t="shared" si="91"/>
        <v>57</v>
      </c>
      <c r="L241" s="223">
        <f t="shared" si="92"/>
        <v>0.23749999999999999</v>
      </c>
      <c r="M241" s="219" t="s">
        <v>587</v>
      </c>
      <c r="N241" s="224">
        <v>43417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185">
        <v>123</v>
      </c>
      <c r="B242" s="186">
        <v>43439</v>
      </c>
      <c r="C242" s="186"/>
      <c r="D242" s="187" t="s">
        <v>774</v>
      </c>
      <c r="E242" s="188" t="s">
        <v>618</v>
      </c>
      <c r="F242" s="188">
        <v>202.5</v>
      </c>
      <c r="G242" s="188"/>
      <c r="H242" s="188">
        <v>255</v>
      </c>
      <c r="I242" s="190">
        <v>252</v>
      </c>
      <c r="J242" s="191" t="s">
        <v>676</v>
      </c>
      <c r="K242" s="192">
        <f t="shared" si="91"/>
        <v>52.5</v>
      </c>
      <c r="L242" s="193">
        <f t="shared" si="92"/>
        <v>0.25925925925925924</v>
      </c>
      <c r="M242" s="188" t="s">
        <v>587</v>
      </c>
      <c r="N242" s="194">
        <v>43542</v>
      </c>
      <c r="O242" s="1"/>
      <c r="P242" s="1"/>
      <c r="Q242" s="1"/>
      <c r="R242" s="6" t="s">
        <v>775</v>
      </c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16">
        <v>124</v>
      </c>
      <c r="B243" s="217">
        <v>43465</v>
      </c>
      <c r="C243" s="186"/>
      <c r="D243" s="218" t="s">
        <v>414</v>
      </c>
      <c r="E243" s="219" t="s">
        <v>618</v>
      </c>
      <c r="F243" s="219">
        <v>710</v>
      </c>
      <c r="G243" s="219"/>
      <c r="H243" s="219">
        <v>866</v>
      </c>
      <c r="I243" s="221">
        <v>866</v>
      </c>
      <c r="J243" s="222" t="s">
        <v>676</v>
      </c>
      <c r="K243" s="192">
        <f t="shared" si="91"/>
        <v>156</v>
      </c>
      <c r="L243" s="193">
        <f t="shared" si="92"/>
        <v>0.21971830985915494</v>
      </c>
      <c r="M243" s="188" t="s">
        <v>587</v>
      </c>
      <c r="N243" s="194">
        <v>43553</v>
      </c>
      <c r="O243" s="1"/>
      <c r="P243" s="1"/>
      <c r="Q243" s="1"/>
      <c r="R243" s="6" t="s">
        <v>775</v>
      </c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16">
        <v>125</v>
      </c>
      <c r="B244" s="217">
        <v>43522</v>
      </c>
      <c r="C244" s="217"/>
      <c r="D244" s="218" t="s">
        <v>152</v>
      </c>
      <c r="E244" s="219" t="s">
        <v>618</v>
      </c>
      <c r="F244" s="219">
        <v>337.25</v>
      </c>
      <c r="G244" s="219"/>
      <c r="H244" s="219">
        <v>398.5</v>
      </c>
      <c r="I244" s="221">
        <v>411</v>
      </c>
      <c r="J244" s="191" t="s">
        <v>776</v>
      </c>
      <c r="K244" s="192">
        <f t="shared" si="91"/>
        <v>61.25</v>
      </c>
      <c r="L244" s="193">
        <f t="shared" si="92"/>
        <v>0.1816160118606375</v>
      </c>
      <c r="M244" s="188" t="s">
        <v>587</v>
      </c>
      <c r="N244" s="194">
        <v>43760</v>
      </c>
      <c r="O244" s="1"/>
      <c r="P244" s="1"/>
      <c r="Q244" s="1"/>
      <c r="R244" s="6" t="s">
        <v>775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29">
        <v>126</v>
      </c>
      <c r="B245" s="230">
        <v>43559</v>
      </c>
      <c r="C245" s="230"/>
      <c r="D245" s="231" t="s">
        <v>777</v>
      </c>
      <c r="E245" s="232" t="s">
        <v>618</v>
      </c>
      <c r="F245" s="232">
        <v>130</v>
      </c>
      <c r="G245" s="232"/>
      <c r="H245" s="232">
        <v>65</v>
      </c>
      <c r="I245" s="233">
        <v>158</v>
      </c>
      <c r="J245" s="201" t="s">
        <v>778</v>
      </c>
      <c r="K245" s="202">
        <f t="shared" si="91"/>
        <v>-65</v>
      </c>
      <c r="L245" s="203">
        <f t="shared" si="92"/>
        <v>-0.5</v>
      </c>
      <c r="M245" s="199" t="s">
        <v>599</v>
      </c>
      <c r="N245" s="196">
        <v>43726</v>
      </c>
      <c r="O245" s="1"/>
      <c r="P245" s="1"/>
      <c r="Q245" s="1"/>
      <c r="R245" s="6" t="s">
        <v>779</v>
      </c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16">
        <v>127</v>
      </c>
      <c r="B246" s="217">
        <v>43017</v>
      </c>
      <c r="C246" s="217"/>
      <c r="D246" s="218" t="s">
        <v>185</v>
      </c>
      <c r="E246" s="219" t="s">
        <v>618</v>
      </c>
      <c r="F246" s="219">
        <v>141.5</v>
      </c>
      <c r="G246" s="219"/>
      <c r="H246" s="219">
        <v>183.5</v>
      </c>
      <c r="I246" s="221">
        <v>210</v>
      </c>
      <c r="J246" s="191" t="s">
        <v>773</v>
      </c>
      <c r="K246" s="192">
        <f t="shared" si="91"/>
        <v>42</v>
      </c>
      <c r="L246" s="193">
        <f t="shared" si="92"/>
        <v>0.29681978798586572</v>
      </c>
      <c r="M246" s="188" t="s">
        <v>587</v>
      </c>
      <c r="N246" s="194">
        <v>43042</v>
      </c>
      <c r="O246" s="1"/>
      <c r="P246" s="1"/>
      <c r="Q246" s="1"/>
      <c r="R246" s="6" t="s">
        <v>779</v>
      </c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29">
        <v>128</v>
      </c>
      <c r="B247" s="230">
        <v>43074</v>
      </c>
      <c r="C247" s="230"/>
      <c r="D247" s="231" t="s">
        <v>780</v>
      </c>
      <c r="E247" s="232" t="s">
        <v>618</v>
      </c>
      <c r="F247" s="227">
        <v>172</v>
      </c>
      <c r="G247" s="232"/>
      <c r="H247" s="232">
        <v>155.25</v>
      </c>
      <c r="I247" s="233">
        <v>230</v>
      </c>
      <c r="J247" s="201" t="s">
        <v>781</v>
      </c>
      <c r="K247" s="202">
        <f t="shared" si="91"/>
        <v>-16.75</v>
      </c>
      <c r="L247" s="203">
        <f t="shared" si="92"/>
        <v>-9.7383720930232565E-2</v>
      </c>
      <c r="M247" s="199" t="s">
        <v>599</v>
      </c>
      <c r="N247" s="196">
        <v>43787</v>
      </c>
      <c r="O247" s="1"/>
      <c r="P247" s="1"/>
      <c r="Q247" s="1"/>
      <c r="R247" s="6" t="s">
        <v>779</v>
      </c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16">
        <v>129</v>
      </c>
      <c r="B248" s="217">
        <v>43398</v>
      </c>
      <c r="C248" s="217"/>
      <c r="D248" s="218" t="s">
        <v>107</v>
      </c>
      <c r="E248" s="219" t="s">
        <v>618</v>
      </c>
      <c r="F248" s="219">
        <v>698.5</v>
      </c>
      <c r="G248" s="219"/>
      <c r="H248" s="219">
        <v>890</v>
      </c>
      <c r="I248" s="221">
        <v>890</v>
      </c>
      <c r="J248" s="191" t="s">
        <v>849</v>
      </c>
      <c r="K248" s="192">
        <f t="shared" si="91"/>
        <v>191.5</v>
      </c>
      <c r="L248" s="193">
        <f t="shared" si="92"/>
        <v>0.27415891195418757</v>
      </c>
      <c r="M248" s="188" t="s">
        <v>587</v>
      </c>
      <c r="N248" s="194">
        <v>44328</v>
      </c>
      <c r="O248" s="1"/>
      <c r="P248" s="1"/>
      <c r="Q248" s="1"/>
      <c r="R248" s="6" t="s">
        <v>775</v>
      </c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16">
        <v>130</v>
      </c>
      <c r="B249" s="217">
        <v>42877</v>
      </c>
      <c r="C249" s="217"/>
      <c r="D249" s="218" t="s">
        <v>374</v>
      </c>
      <c r="E249" s="219" t="s">
        <v>618</v>
      </c>
      <c r="F249" s="219">
        <v>127.6</v>
      </c>
      <c r="G249" s="219"/>
      <c r="H249" s="219">
        <v>138</v>
      </c>
      <c r="I249" s="221">
        <v>190</v>
      </c>
      <c r="J249" s="191" t="s">
        <v>782</v>
      </c>
      <c r="K249" s="192">
        <f t="shared" si="91"/>
        <v>10.400000000000006</v>
      </c>
      <c r="L249" s="193">
        <f t="shared" si="92"/>
        <v>8.1504702194357417E-2</v>
      </c>
      <c r="M249" s="188" t="s">
        <v>587</v>
      </c>
      <c r="N249" s="194">
        <v>43774</v>
      </c>
      <c r="O249" s="1"/>
      <c r="P249" s="1"/>
      <c r="Q249" s="1"/>
      <c r="R249" s="6" t="s">
        <v>779</v>
      </c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16">
        <v>131</v>
      </c>
      <c r="B250" s="217">
        <v>43158</v>
      </c>
      <c r="C250" s="217"/>
      <c r="D250" s="218" t="s">
        <v>783</v>
      </c>
      <c r="E250" s="219" t="s">
        <v>618</v>
      </c>
      <c r="F250" s="219">
        <v>317</v>
      </c>
      <c r="G250" s="219"/>
      <c r="H250" s="219">
        <v>382.5</v>
      </c>
      <c r="I250" s="221">
        <v>398</v>
      </c>
      <c r="J250" s="191" t="s">
        <v>784</v>
      </c>
      <c r="K250" s="192">
        <f t="shared" si="91"/>
        <v>65.5</v>
      </c>
      <c r="L250" s="193">
        <f t="shared" si="92"/>
        <v>0.20662460567823343</v>
      </c>
      <c r="M250" s="188" t="s">
        <v>587</v>
      </c>
      <c r="N250" s="194">
        <v>44238</v>
      </c>
      <c r="O250" s="1"/>
      <c r="P250" s="1"/>
      <c r="Q250" s="1"/>
      <c r="R250" s="6" t="s">
        <v>779</v>
      </c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29">
        <v>132</v>
      </c>
      <c r="B251" s="230">
        <v>43164</v>
      </c>
      <c r="C251" s="230"/>
      <c r="D251" s="231" t="s">
        <v>144</v>
      </c>
      <c r="E251" s="232" t="s">
        <v>618</v>
      </c>
      <c r="F251" s="227">
        <f>510-14.4</f>
        <v>495.6</v>
      </c>
      <c r="G251" s="232"/>
      <c r="H251" s="232">
        <v>350</v>
      </c>
      <c r="I251" s="233">
        <v>672</v>
      </c>
      <c r="J251" s="201" t="s">
        <v>785</v>
      </c>
      <c r="K251" s="202">
        <f t="shared" si="91"/>
        <v>-145.60000000000002</v>
      </c>
      <c r="L251" s="203">
        <f t="shared" si="92"/>
        <v>-0.29378531073446329</v>
      </c>
      <c r="M251" s="199" t="s">
        <v>599</v>
      </c>
      <c r="N251" s="196">
        <v>43887</v>
      </c>
      <c r="O251" s="1"/>
      <c r="P251" s="1"/>
      <c r="Q251" s="1"/>
      <c r="R251" s="6" t="s">
        <v>775</v>
      </c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29">
        <v>133</v>
      </c>
      <c r="B252" s="230">
        <v>43237</v>
      </c>
      <c r="C252" s="230"/>
      <c r="D252" s="231" t="s">
        <v>472</v>
      </c>
      <c r="E252" s="232" t="s">
        <v>618</v>
      </c>
      <c r="F252" s="227">
        <v>230.3</v>
      </c>
      <c r="G252" s="232"/>
      <c r="H252" s="232">
        <v>102.5</v>
      </c>
      <c r="I252" s="233">
        <v>348</v>
      </c>
      <c r="J252" s="201" t="s">
        <v>786</v>
      </c>
      <c r="K252" s="202">
        <f t="shared" si="91"/>
        <v>-127.80000000000001</v>
      </c>
      <c r="L252" s="203">
        <f t="shared" si="92"/>
        <v>-0.55492835432045162</v>
      </c>
      <c r="M252" s="199" t="s">
        <v>599</v>
      </c>
      <c r="N252" s="196">
        <v>43896</v>
      </c>
      <c r="O252" s="1"/>
      <c r="P252" s="1"/>
      <c r="Q252" s="1"/>
      <c r="R252" s="6" t="s">
        <v>775</v>
      </c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16">
        <v>134</v>
      </c>
      <c r="B253" s="217">
        <v>43258</v>
      </c>
      <c r="C253" s="217"/>
      <c r="D253" s="218" t="s">
        <v>437</v>
      </c>
      <c r="E253" s="219" t="s">
        <v>618</v>
      </c>
      <c r="F253" s="219">
        <f>342.5-5.1</f>
        <v>337.4</v>
      </c>
      <c r="G253" s="219"/>
      <c r="H253" s="219">
        <v>412.5</v>
      </c>
      <c r="I253" s="221">
        <v>439</v>
      </c>
      <c r="J253" s="191" t="s">
        <v>787</v>
      </c>
      <c r="K253" s="192">
        <f t="shared" si="91"/>
        <v>75.100000000000023</v>
      </c>
      <c r="L253" s="193">
        <f t="shared" si="92"/>
        <v>0.22258446947243635</v>
      </c>
      <c r="M253" s="188" t="s">
        <v>587</v>
      </c>
      <c r="N253" s="194">
        <v>44230</v>
      </c>
      <c r="O253" s="1"/>
      <c r="P253" s="1"/>
      <c r="Q253" s="1"/>
      <c r="R253" s="6" t="s">
        <v>779</v>
      </c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10">
        <v>135</v>
      </c>
      <c r="B254" s="209">
        <v>43285</v>
      </c>
      <c r="C254" s="209"/>
      <c r="D254" s="210" t="s">
        <v>55</v>
      </c>
      <c r="E254" s="211" t="s">
        <v>618</v>
      </c>
      <c r="F254" s="211">
        <f>127.5-5.53</f>
        <v>121.97</v>
      </c>
      <c r="G254" s="212"/>
      <c r="H254" s="212">
        <v>122.5</v>
      </c>
      <c r="I254" s="212">
        <v>170</v>
      </c>
      <c r="J254" s="213" t="s">
        <v>816</v>
      </c>
      <c r="K254" s="214">
        <f t="shared" si="91"/>
        <v>0.53000000000000114</v>
      </c>
      <c r="L254" s="215">
        <f t="shared" si="92"/>
        <v>4.3453308190538747E-3</v>
      </c>
      <c r="M254" s="211" t="s">
        <v>709</v>
      </c>
      <c r="N254" s="209">
        <v>44431</v>
      </c>
      <c r="O254" s="1"/>
      <c r="P254" s="1"/>
      <c r="Q254" s="1"/>
      <c r="R254" s="6" t="s">
        <v>775</v>
      </c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9">
        <v>136</v>
      </c>
      <c r="B255" s="230">
        <v>43294</v>
      </c>
      <c r="C255" s="230"/>
      <c r="D255" s="231" t="s">
        <v>363</v>
      </c>
      <c r="E255" s="232" t="s">
        <v>618</v>
      </c>
      <c r="F255" s="227">
        <v>46.5</v>
      </c>
      <c r="G255" s="232"/>
      <c r="H255" s="232">
        <v>17</v>
      </c>
      <c r="I255" s="233">
        <v>59</v>
      </c>
      <c r="J255" s="201" t="s">
        <v>788</v>
      </c>
      <c r="K255" s="202">
        <f t="shared" ref="K255:K263" si="93">H255-F255</f>
        <v>-29.5</v>
      </c>
      <c r="L255" s="203">
        <f t="shared" ref="L255:L263" si="94">K255/F255</f>
        <v>-0.63440860215053763</v>
      </c>
      <c r="M255" s="199" t="s">
        <v>599</v>
      </c>
      <c r="N255" s="196">
        <v>43887</v>
      </c>
      <c r="O255" s="1"/>
      <c r="P255" s="1"/>
      <c r="Q255" s="1"/>
      <c r="R255" s="6" t="s">
        <v>775</v>
      </c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16">
        <v>137</v>
      </c>
      <c r="B256" s="217">
        <v>43396</v>
      </c>
      <c r="C256" s="217"/>
      <c r="D256" s="218" t="s">
        <v>416</v>
      </c>
      <c r="E256" s="219" t="s">
        <v>618</v>
      </c>
      <c r="F256" s="219">
        <v>156.5</v>
      </c>
      <c r="G256" s="219"/>
      <c r="H256" s="219">
        <v>207.5</v>
      </c>
      <c r="I256" s="221">
        <v>191</v>
      </c>
      <c r="J256" s="191" t="s">
        <v>676</v>
      </c>
      <c r="K256" s="192">
        <f t="shared" si="93"/>
        <v>51</v>
      </c>
      <c r="L256" s="193">
        <f t="shared" si="94"/>
        <v>0.32587859424920129</v>
      </c>
      <c r="M256" s="188" t="s">
        <v>587</v>
      </c>
      <c r="N256" s="194">
        <v>44369</v>
      </c>
      <c r="O256" s="1"/>
      <c r="P256" s="1"/>
      <c r="Q256" s="1"/>
      <c r="R256" s="6" t="s">
        <v>775</v>
      </c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16">
        <v>138</v>
      </c>
      <c r="B257" s="217">
        <v>43439</v>
      </c>
      <c r="C257" s="217"/>
      <c r="D257" s="218" t="s">
        <v>325</v>
      </c>
      <c r="E257" s="219" t="s">
        <v>618</v>
      </c>
      <c r="F257" s="219">
        <v>259.5</v>
      </c>
      <c r="G257" s="219"/>
      <c r="H257" s="219">
        <v>320</v>
      </c>
      <c r="I257" s="221">
        <v>320</v>
      </c>
      <c r="J257" s="191" t="s">
        <v>676</v>
      </c>
      <c r="K257" s="192">
        <f t="shared" si="93"/>
        <v>60.5</v>
      </c>
      <c r="L257" s="193">
        <f t="shared" si="94"/>
        <v>0.23314065510597304</v>
      </c>
      <c r="M257" s="188" t="s">
        <v>587</v>
      </c>
      <c r="N257" s="194">
        <v>44323</v>
      </c>
      <c r="O257" s="1"/>
      <c r="P257" s="1"/>
      <c r="Q257" s="1"/>
      <c r="R257" s="6" t="s">
        <v>775</v>
      </c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9">
        <v>139</v>
      </c>
      <c r="B258" s="230">
        <v>43439</v>
      </c>
      <c r="C258" s="230"/>
      <c r="D258" s="231" t="s">
        <v>789</v>
      </c>
      <c r="E258" s="232" t="s">
        <v>618</v>
      </c>
      <c r="F258" s="232">
        <v>715</v>
      </c>
      <c r="G258" s="232"/>
      <c r="H258" s="232">
        <v>445</v>
      </c>
      <c r="I258" s="233">
        <v>840</v>
      </c>
      <c r="J258" s="201" t="s">
        <v>790</v>
      </c>
      <c r="K258" s="202">
        <f t="shared" si="93"/>
        <v>-270</v>
      </c>
      <c r="L258" s="203">
        <f t="shared" si="94"/>
        <v>-0.3776223776223776</v>
      </c>
      <c r="M258" s="199" t="s">
        <v>599</v>
      </c>
      <c r="N258" s="196">
        <v>43800</v>
      </c>
      <c r="O258" s="1"/>
      <c r="P258" s="1"/>
      <c r="Q258" s="1"/>
      <c r="R258" s="6" t="s">
        <v>775</v>
      </c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16">
        <v>140</v>
      </c>
      <c r="B259" s="217">
        <v>43469</v>
      </c>
      <c r="C259" s="217"/>
      <c r="D259" s="218" t="s">
        <v>157</v>
      </c>
      <c r="E259" s="219" t="s">
        <v>618</v>
      </c>
      <c r="F259" s="219">
        <v>875</v>
      </c>
      <c r="G259" s="219"/>
      <c r="H259" s="219">
        <v>1165</v>
      </c>
      <c r="I259" s="221">
        <v>1185</v>
      </c>
      <c r="J259" s="191" t="s">
        <v>791</v>
      </c>
      <c r="K259" s="192">
        <f t="shared" si="93"/>
        <v>290</v>
      </c>
      <c r="L259" s="193">
        <f t="shared" si="94"/>
        <v>0.33142857142857141</v>
      </c>
      <c r="M259" s="188" t="s">
        <v>587</v>
      </c>
      <c r="N259" s="194">
        <v>43847</v>
      </c>
      <c r="O259" s="1"/>
      <c r="P259" s="1"/>
      <c r="Q259" s="1"/>
      <c r="R259" s="6" t="s">
        <v>775</v>
      </c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16">
        <v>141</v>
      </c>
      <c r="B260" s="217">
        <v>43559</v>
      </c>
      <c r="C260" s="217"/>
      <c r="D260" s="218" t="s">
        <v>341</v>
      </c>
      <c r="E260" s="219" t="s">
        <v>618</v>
      </c>
      <c r="F260" s="219">
        <f>387-14.63</f>
        <v>372.37</v>
      </c>
      <c r="G260" s="219"/>
      <c r="H260" s="219">
        <v>490</v>
      </c>
      <c r="I260" s="221">
        <v>490</v>
      </c>
      <c r="J260" s="191" t="s">
        <v>676</v>
      </c>
      <c r="K260" s="192">
        <f t="shared" si="93"/>
        <v>117.63</v>
      </c>
      <c r="L260" s="193">
        <f t="shared" si="94"/>
        <v>0.31589548030185027</v>
      </c>
      <c r="M260" s="188" t="s">
        <v>587</v>
      </c>
      <c r="N260" s="194">
        <v>43850</v>
      </c>
      <c r="O260" s="1"/>
      <c r="P260" s="1"/>
      <c r="Q260" s="1"/>
      <c r="R260" s="6" t="s">
        <v>775</v>
      </c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29">
        <v>142</v>
      </c>
      <c r="B261" s="230">
        <v>43578</v>
      </c>
      <c r="C261" s="230"/>
      <c r="D261" s="231" t="s">
        <v>792</v>
      </c>
      <c r="E261" s="232" t="s">
        <v>589</v>
      </c>
      <c r="F261" s="232">
        <v>220</v>
      </c>
      <c r="G261" s="232"/>
      <c r="H261" s="232">
        <v>127.5</v>
      </c>
      <c r="I261" s="233">
        <v>284</v>
      </c>
      <c r="J261" s="201" t="s">
        <v>793</v>
      </c>
      <c r="K261" s="202">
        <f t="shared" si="93"/>
        <v>-92.5</v>
      </c>
      <c r="L261" s="203">
        <f t="shared" si="94"/>
        <v>-0.42045454545454547</v>
      </c>
      <c r="M261" s="199" t="s">
        <v>599</v>
      </c>
      <c r="N261" s="196">
        <v>43896</v>
      </c>
      <c r="O261" s="1"/>
      <c r="P261" s="1"/>
      <c r="Q261" s="1"/>
      <c r="R261" s="6" t="s">
        <v>775</v>
      </c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16">
        <v>143</v>
      </c>
      <c r="B262" s="217">
        <v>43622</v>
      </c>
      <c r="C262" s="217"/>
      <c r="D262" s="218" t="s">
        <v>481</v>
      </c>
      <c r="E262" s="219" t="s">
        <v>589</v>
      </c>
      <c r="F262" s="219">
        <v>332.8</v>
      </c>
      <c r="G262" s="219"/>
      <c r="H262" s="219">
        <v>405</v>
      </c>
      <c r="I262" s="221">
        <v>419</v>
      </c>
      <c r="J262" s="191" t="s">
        <v>794</v>
      </c>
      <c r="K262" s="192">
        <f t="shared" si="93"/>
        <v>72.199999999999989</v>
      </c>
      <c r="L262" s="193">
        <f t="shared" si="94"/>
        <v>0.21694711538461534</v>
      </c>
      <c r="M262" s="188" t="s">
        <v>587</v>
      </c>
      <c r="N262" s="194">
        <v>43860</v>
      </c>
      <c r="O262" s="1"/>
      <c r="P262" s="1"/>
      <c r="Q262" s="1"/>
      <c r="R262" s="6" t="s">
        <v>779</v>
      </c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10">
        <v>144</v>
      </c>
      <c r="B263" s="209">
        <v>43641</v>
      </c>
      <c r="C263" s="209"/>
      <c r="D263" s="210" t="s">
        <v>150</v>
      </c>
      <c r="E263" s="211" t="s">
        <v>618</v>
      </c>
      <c r="F263" s="211">
        <v>386</v>
      </c>
      <c r="G263" s="212"/>
      <c r="H263" s="212">
        <v>395</v>
      </c>
      <c r="I263" s="212">
        <v>452</v>
      </c>
      <c r="J263" s="213" t="s">
        <v>795</v>
      </c>
      <c r="K263" s="214">
        <f t="shared" si="93"/>
        <v>9</v>
      </c>
      <c r="L263" s="215">
        <f t="shared" si="94"/>
        <v>2.3316062176165803E-2</v>
      </c>
      <c r="M263" s="211" t="s">
        <v>709</v>
      </c>
      <c r="N263" s="209">
        <v>43868</v>
      </c>
      <c r="O263" s="1"/>
      <c r="P263" s="1"/>
      <c r="Q263" s="1"/>
      <c r="R263" s="6" t="s">
        <v>779</v>
      </c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10">
        <v>145</v>
      </c>
      <c r="B264" s="209">
        <v>43707</v>
      </c>
      <c r="C264" s="209"/>
      <c r="D264" s="210" t="s">
        <v>130</v>
      </c>
      <c r="E264" s="211" t="s">
        <v>618</v>
      </c>
      <c r="F264" s="211">
        <v>137.5</v>
      </c>
      <c r="G264" s="212"/>
      <c r="H264" s="212">
        <v>138.5</v>
      </c>
      <c r="I264" s="212">
        <v>190</v>
      </c>
      <c r="J264" s="213" t="s">
        <v>815</v>
      </c>
      <c r="K264" s="214">
        <f>H264-F264</f>
        <v>1</v>
      </c>
      <c r="L264" s="215">
        <f>K264/F264</f>
        <v>7.2727272727272727E-3</v>
      </c>
      <c r="M264" s="211" t="s">
        <v>709</v>
      </c>
      <c r="N264" s="209">
        <v>44432</v>
      </c>
      <c r="O264" s="1"/>
      <c r="P264" s="1"/>
      <c r="Q264" s="1"/>
      <c r="R264" s="6" t="s">
        <v>775</v>
      </c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16">
        <v>146</v>
      </c>
      <c r="B265" s="217">
        <v>43731</v>
      </c>
      <c r="C265" s="217"/>
      <c r="D265" s="218" t="s">
        <v>428</v>
      </c>
      <c r="E265" s="219" t="s">
        <v>618</v>
      </c>
      <c r="F265" s="219">
        <v>235</v>
      </c>
      <c r="G265" s="219"/>
      <c r="H265" s="219">
        <v>295</v>
      </c>
      <c r="I265" s="221">
        <v>296</v>
      </c>
      <c r="J265" s="191" t="s">
        <v>796</v>
      </c>
      <c r="K265" s="192">
        <f t="shared" ref="K265:K271" si="95">H265-F265</f>
        <v>60</v>
      </c>
      <c r="L265" s="193">
        <f t="shared" ref="L265:L271" si="96">K265/F265</f>
        <v>0.25531914893617019</v>
      </c>
      <c r="M265" s="188" t="s">
        <v>587</v>
      </c>
      <c r="N265" s="194">
        <v>43844</v>
      </c>
      <c r="O265" s="1"/>
      <c r="P265" s="1"/>
      <c r="Q265" s="1"/>
      <c r="R265" s="6" t="s">
        <v>779</v>
      </c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16">
        <v>147</v>
      </c>
      <c r="B266" s="217">
        <v>43752</v>
      </c>
      <c r="C266" s="217"/>
      <c r="D266" s="218" t="s">
        <v>797</v>
      </c>
      <c r="E266" s="219" t="s">
        <v>618</v>
      </c>
      <c r="F266" s="219">
        <v>277.5</v>
      </c>
      <c r="G266" s="219"/>
      <c r="H266" s="219">
        <v>333</v>
      </c>
      <c r="I266" s="221">
        <v>333</v>
      </c>
      <c r="J266" s="191" t="s">
        <v>798</v>
      </c>
      <c r="K266" s="192">
        <f t="shared" si="95"/>
        <v>55.5</v>
      </c>
      <c r="L266" s="193">
        <f t="shared" si="96"/>
        <v>0.2</v>
      </c>
      <c r="M266" s="188" t="s">
        <v>587</v>
      </c>
      <c r="N266" s="194">
        <v>43846</v>
      </c>
      <c r="O266" s="1"/>
      <c r="P266" s="1"/>
      <c r="Q266" s="1"/>
      <c r="R266" s="6" t="s">
        <v>775</v>
      </c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16">
        <v>148</v>
      </c>
      <c r="B267" s="217">
        <v>43752</v>
      </c>
      <c r="C267" s="217"/>
      <c r="D267" s="218" t="s">
        <v>799</v>
      </c>
      <c r="E267" s="219" t="s">
        <v>618</v>
      </c>
      <c r="F267" s="219">
        <v>930</v>
      </c>
      <c r="G267" s="219"/>
      <c r="H267" s="219">
        <v>1165</v>
      </c>
      <c r="I267" s="221">
        <v>1200</v>
      </c>
      <c r="J267" s="191" t="s">
        <v>800</v>
      </c>
      <c r="K267" s="192">
        <f t="shared" si="95"/>
        <v>235</v>
      </c>
      <c r="L267" s="193">
        <f t="shared" si="96"/>
        <v>0.25268817204301075</v>
      </c>
      <c r="M267" s="188" t="s">
        <v>587</v>
      </c>
      <c r="N267" s="194">
        <v>43847</v>
      </c>
      <c r="O267" s="1"/>
      <c r="P267" s="1"/>
      <c r="Q267" s="1"/>
      <c r="R267" s="6" t="s">
        <v>779</v>
      </c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16">
        <v>149</v>
      </c>
      <c r="B268" s="217">
        <v>43753</v>
      </c>
      <c r="C268" s="217"/>
      <c r="D268" s="218" t="s">
        <v>801</v>
      </c>
      <c r="E268" s="219" t="s">
        <v>618</v>
      </c>
      <c r="F268" s="189">
        <v>111</v>
      </c>
      <c r="G268" s="219"/>
      <c r="H268" s="219">
        <v>141</v>
      </c>
      <c r="I268" s="221">
        <v>141</v>
      </c>
      <c r="J268" s="191" t="s">
        <v>602</v>
      </c>
      <c r="K268" s="192">
        <f t="shared" si="95"/>
        <v>30</v>
      </c>
      <c r="L268" s="193">
        <f t="shared" si="96"/>
        <v>0.27027027027027029</v>
      </c>
      <c r="M268" s="188" t="s">
        <v>587</v>
      </c>
      <c r="N268" s="194">
        <v>44328</v>
      </c>
      <c r="O268" s="1"/>
      <c r="P268" s="1"/>
      <c r="Q268" s="1"/>
      <c r="R268" s="6" t="s">
        <v>779</v>
      </c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16">
        <v>150</v>
      </c>
      <c r="B269" s="217">
        <v>43753</v>
      </c>
      <c r="C269" s="217"/>
      <c r="D269" s="218" t="s">
        <v>802</v>
      </c>
      <c r="E269" s="219" t="s">
        <v>618</v>
      </c>
      <c r="F269" s="189">
        <v>296</v>
      </c>
      <c r="G269" s="219"/>
      <c r="H269" s="219">
        <v>370</v>
      </c>
      <c r="I269" s="221">
        <v>370</v>
      </c>
      <c r="J269" s="191" t="s">
        <v>676</v>
      </c>
      <c r="K269" s="192">
        <f t="shared" si="95"/>
        <v>74</v>
      </c>
      <c r="L269" s="193">
        <f t="shared" si="96"/>
        <v>0.25</v>
      </c>
      <c r="M269" s="188" t="s">
        <v>587</v>
      </c>
      <c r="N269" s="194">
        <v>43853</v>
      </c>
      <c r="O269" s="1"/>
      <c r="P269" s="1"/>
      <c r="Q269" s="1"/>
      <c r="R269" s="6" t="s">
        <v>779</v>
      </c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16">
        <v>151</v>
      </c>
      <c r="B270" s="217">
        <v>43754</v>
      </c>
      <c r="C270" s="217"/>
      <c r="D270" s="218" t="s">
        <v>803</v>
      </c>
      <c r="E270" s="219" t="s">
        <v>618</v>
      </c>
      <c r="F270" s="189">
        <v>300</v>
      </c>
      <c r="G270" s="219"/>
      <c r="H270" s="219">
        <v>382.5</v>
      </c>
      <c r="I270" s="221">
        <v>344</v>
      </c>
      <c r="J270" s="191" t="s">
        <v>853</v>
      </c>
      <c r="K270" s="192">
        <f t="shared" si="95"/>
        <v>82.5</v>
      </c>
      <c r="L270" s="193">
        <f t="shared" si="96"/>
        <v>0.27500000000000002</v>
      </c>
      <c r="M270" s="188" t="s">
        <v>587</v>
      </c>
      <c r="N270" s="194">
        <v>44238</v>
      </c>
      <c r="O270" s="1"/>
      <c r="P270" s="1"/>
      <c r="Q270" s="1"/>
      <c r="R270" s="6" t="s">
        <v>779</v>
      </c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16">
        <v>152</v>
      </c>
      <c r="B271" s="217">
        <v>43832</v>
      </c>
      <c r="C271" s="217"/>
      <c r="D271" s="218" t="s">
        <v>804</v>
      </c>
      <c r="E271" s="219" t="s">
        <v>618</v>
      </c>
      <c r="F271" s="189">
        <v>495</v>
      </c>
      <c r="G271" s="219"/>
      <c r="H271" s="219">
        <v>595</v>
      </c>
      <c r="I271" s="221">
        <v>590</v>
      </c>
      <c r="J271" s="191" t="s">
        <v>852</v>
      </c>
      <c r="K271" s="192">
        <f t="shared" si="95"/>
        <v>100</v>
      </c>
      <c r="L271" s="193">
        <f t="shared" si="96"/>
        <v>0.20202020202020202</v>
      </c>
      <c r="M271" s="188" t="s">
        <v>587</v>
      </c>
      <c r="N271" s="194">
        <v>44589</v>
      </c>
      <c r="O271" s="1"/>
      <c r="P271" s="1"/>
      <c r="Q271" s="1"/>
      <c r="R271" s="6" t="s">
        <v>779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16">
        <v>153</v>
      </c>
      <c r="B272" s="217">
        <v>43966</v>
      </c>
      <c r="C272" s="217"/>
      <c r="D272" s="218" t="s">
        <v>71</v>
      </c>
      <c r="E272" s="219" t="s">
        <v>618</v>
      </c>
      <c r="F272" s="189">
        <v>67.5</v>
      </c>
      <c r="G272" s="219"/>
      <c r="H272" s="219">
        <v>86</v>
      </c>
      <c r="I272" s="221">
        <v>86</v>
      </c>
      <c r="J272" s="191" t="s">
        <v>805</v>
      </c>
      <c r="K272" s="192">
        <f t="shared" ref="K272:K279" si="97">H272-F272</f>
        <v>18.5</v>
      </c>
      <c r="L272" s="193">
        <f t="shared" ref="L272:L279" si="98">K272/F272</f>
        <v>0.27407407407407408</v>
      </c>
      <c r="M272" s="188" t="s">
        <v>587</v>
      </c>
      <c r="N272" s="194">
        <v>44008</v>
      </c>
      <c r="O272" s="1"/>
      <c r="P272" s="1"/>
      <c r="Q272" s="1"/>
      <c r="R272" s="6" t="s">
        <v>779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16">
        <v>154</v>
      </c>
      <c r="B273" s="217">
        <v>44035</v>
      </c>
      <c r="C273" s="217"/>
      <c r="D273" s="218" t="s">
        <v>480</v>
      </c>
      <c r="E273" s="219" t="s">
        <v>618</v>
      </c>
      <c r="F273" s="189">
        <v>231</v>
      </c>
      <c r="G273" s="219"/>
      <c r="H273" s="219">
        <v>281</v>
      </c>
      <c r="I273" s="221">
        <v>281</v>
      </c>
      <c r="J273" s="191" t="s">
        <v>676</v>
      </c>
      <c r="K273" s="192">
        <f t="shared" si="97"/>
        <v>50</v>
      </c>
      <c r="L273" s="193">
        <f t="shared" si="98"/>
        <v>0.21645021645021645</v>
      </c>
      <c r="M273" s="188" t="s">
        <v>587</v>
      </c>
      <c r="N273" s="194">
        <v>44358</v>
      </c>
      <c r="O273" s="1"/>
      <c r="P273" s="1"/>
      <c r="Q273" s="1"/>
      <c r="R273" s="6" t="s">
        <v>779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16">
        <v>155</v>
      </c>
      <c r="B274" s="217">
        <v>44092</v>
      </c>
      <c r="C274" s="217"/>
      <c r="D274" s="218" t="s">
        <v>405</v>
      </c>
      <c r="E274" s="219" t="s">
        <v>618</v>
      </c>
      <c r="F274" s="219">
        <v>206</v>
      </c>
      <c r="G274" s="219"/>
      <c r="H274" s="219">
        <v>248</v>
      </c>
      <c r="I274" s="221">
        <v>248</v>
      </c>
      <c r="J274" s="191" t="s">
        <v>676</v>
      </c>
      <c r="K274" s="192">
        <f t="shared" si="97"/>
        <v>42</v>
      </c>
      <c r="L274" s="193">
        <f t="shared" si="98"/>
        <v>0.20388349514563106</v>
      </c>
      <c r="M274" s="188" t="s">
        <v>587</v>
      </c>
      <c r="N274" s="194">
        <v>44214</v>
      </c>
      <c r="O274" s="1"/>
      <c r="P274" s="1"/>
      <c r="Q274" s="1"/>
      <c r="R274" s="6" t="s">
        <v>779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16">
        <v>156</v>
      </c>
      <c r="B275" s="217">
        <v>44140</v>
      </c>
      <c r="C275" s="217"/>
      <c r="D275" s="218" t="s">
        <v>405</v>
      </c>
      <c r="E275" s="219" t="s">
        <v>618</v>
      </c>
      <c r="F275" s="219">
        <v>182.5</v>
      </c>
      <c r="G275" s="219"/>
      <c r="H275" s="219">
        <v>248</v>
      </c>
      <c r="I275" s="221">
        <v>248</v>
      </c>
      <c r="J275" s="191" t="s">
        <v>676</v>
      </c>
      <c r="K275" s="192">
        <f t="shared" si="97"/>
        <v>65.5</v>
      </c>
      <c r="L275" s="193">
        <f t="shared" si="98"/>
        <v>0.35890410958904112</v>
      </c>
      <c r="M275" s="188" t="s">
        <v>587</v>
      </c>
      <c r="N275" s="194">
        <v>44214</v>
      </c>
      <c r="O275" s="1"/>
      <c r="P275" s="1"/>
      <c r="Q275" s="1"/>
      <c r="R275" s="6" t="s">
        <v>779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16">
        <v>157</v>
      </c>
      <c r="B276" s="217">
        <v>44140</v>
      </c>
      <c r="C276" s="217"/>
      <c r="D276" s="218" t="s">
        <v>325</v>
      </c>
      <c r="E276" s="219" t="s">
        <v>618</v>
      </c>
      <c r="F276" s="219">
        <v>247.5</v>
      </c>
      <c r="G276" s="219"/>
      <c r="H276" s="219">
        <v>320</v>
      </c>
      <c r="I276" s="221">
        <v>320</v>
      </c>
      <c r="J276" s="191" t="s">
        <v>676</v>
      </c>
      <c r="K276" s="192">
        <f t="shared" si="97"/>
        <v>72.5</v>
      </c>
      <c r="L276" s="193">
        <f t="shared" si="98"/>
        <v>0.29292929292929293</v>
      </c>
      <c r="M276" s="188" t="s">
        <v>587</v>
      </c>
      <c r="N276" s="194">
        <v>44323</v>
      </c>
      <c r="O276" s="1"/>
      <c r="P276" s="1"/>
      <c r="Q276" s="1"/>
      <c r="R276" s="6" t="s">
        <v>779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16">
        <v>158</v>
      </c>
      <c r="B277" s="217">
        <v>44140</v>
      </c>
      <c r="C277" s="217"/>
      <c r="D277" s="218" t="s">
        <v>271</v>
      </c>
      <c r="E277" s="219" t="s">
        <v>618</v>
      </c>
      <c r="F277" s="189">
        <v>925</v>
      </c>
      <c r="G277" s="219"/>
      <c r="H277" s="219">
        <v>1095</v>
      </c>
      <c r="I277" s="221">
        <v>1093</v>
      </c>
      <c r="J277" s="191" t="s">
        <v>806</v>
      </c>
      <c r="K277" s="192">
        <f t="shared" si="97"/>
        <v>170</v>
      </c>
      <c r="L277" s="193">
        <f t="shared" si="98"/>
        <v>0.18378378378378379</v>
      </c>
      <c r="M277" s="188" t="s">
        <v>587</v>
      </c>
      <c r="N277" s="194">
        <v>44201</v>
      </c>
      <c r="O277" s="1"/>
      <c r="P277" s="1"/>
      <c r="Q277" s="1"/>
      <c r="R277" s="6" t="s">
        <v>779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16">
        <v>159</v>
      </c>
      <c r="B278" s="217">
        <v>44140</v>
      </c>
      <c r="C278" s="217"/>
      <c r="D278" s="218" t="s">
        <v>341</v>
      </c>
      <c r="E278" s="219" t="s">
        <v>618</v>
      </c>
      <c r="F278" s="189">
        <v>332.5</v>
      </c>
      <c r="G278" s="219"/>
      <c r="H278" s="219">
        <v>393</v>
      </c>
      <c r="I278" s="221">
        <v>406</v>
      </c>
      <c r="J278" s="191" t="s">
        <v>807</v>
      </c>
      <c r="K278" s="192">
        <f t="shared" si="97"/>
        <v>60.5</v>
      </c>
      <c r="L278" s="193">
        <f t="shared" si="98"/>
        <v>0.18195488721804512</v>
      </c>
      <c r="M278" s="188" t="s">
        <v>587</v>
      </c>
      <c r="N278" s="194">
        <v>44256</v>
      </c>
      <c r="O278" s="1"/>
      <c r="P278" s="1"/>
      <c r="Q278" s="1"/>
      <c r="R278" s="6" t="s">
        <v>779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16">
        <v>160</v>
      </c>
      <c r="B279" s="217">
        <v>44141</v>
      </c>
      <c r="C279" s="217"/>
      <c r="D279" s="218" t="s">
        <v>480</v>
      </c>
      <c r="E279" s="219" t="s">
        <v>618</v>
      </c>
      <c r="F279" s="189">
        <v>231</v>
      </c>
      <c r="G279" s="219"/>
      <c r="H279" s="219">
        <v>281</v>
      </c>
      <c r="I279" s="221">
        <v>281</v>
      </c>
      <c r="J279" s="191" t="s">
        <v>676</v>
      </c>
      <c r="K279" s="192">
        <f t="shared" si="97"/>
        <v>50</v>
      </c>
      <c r="L279" s="193">
        <f t="shared" si="98"/>
        <v>0.21645021645021645</v>
      </c>
      <c r="M279" s="188" t="s">
        <v>587</v>
      </c>
      <c r="N279" s="194">
        <v>44358</v>
      </c>
      <c r="O279" s="1"/>
      <c r="P279" s="1"/>
      <c r="Q279" s="1"/>
      <c r="R279" s="6" t="s">
        <v>779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42">
        <v>161</v>
      </c>
      <c r="B280" s="235">
        <v>44187</v>
      </c>
      <c r="C280" s="235"/>
      <c r="D280" s="236" t="s">
        <v>453</v>
      </c>
      <c r="E280" s="53" t="s">
        <v>618</v>
      </c>
      <c r="F280" s="237" t="s">
        <v>808</v>
      </c>
      <c r="G280" s="53"/>
      <c r="H280" s="53"/>
      <c r="I280" s="238">
        <v>239</v>
      </c>
      <c r="J280" s="234" t="s">
        <v>590</v>
      </c>
      <c r="K280" s="234"/>
      <c r="L280" s="239"/>
      <c r="M280" s="240"/>
      <c r="N280" s="241"/>
      <c r="O280" s="1"/>
      <c r="P280" s="1"/>
      <c r="Q280" s="1"/>
      <c r="R280" s="6" t="s">
        <v>779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16">
        <v>162</v>
      </c>
      <c r="B281" s="217">
        <v>44258</v>
      </c>
      <c r="C281" s="217"/>
      <c r="D281" s="218" t="s">
        <v>804</v>
      </c>
      <c r="E281" s="219" t="s">
        <v>618</v>
      </c>
      <c r="F281" s="189">
        <v>495</v>
      </c>
      <c r="G281" s="219"/>
      <c r="H281" s="219">
        <v>595</v>
      </c>
      <c r="I281" s="221">
        <v>590</v>
      </c>
      <c r="J281" s="191" t="s">
        <v>852</v>
      </c>
      <c r="K281" s="192">
        <f>H281-F281</f>
        <v>100</v>
      </c>
      <c r="L281" s="193">
        <f>K281/F281</f>
        <v>0.20202020202020202</v>
      </c>
      <c r="M281" s="188" t="s">
        <v>587</v>
      </c>
      <c r="N281" s="194">
        <v>44589</v>
      </c>
      <c r="O281" s="1"/>
      <c r="P281" s="1"/>
      <c r="R281" s="6" t="s">
        <v>779</v>
      </c>
    </row>
    <row r="282" spans="1:26" ht="12.75" customHeight="1">
      <c r="A282" s="216">
        <v>163</v>
      </c>
      <c r="B282" s="217">
        <v>44274</v>
      </c>
      <c r="C282" s="217"/>
      <c r="D282" s="218" t="s">
        <v>341</v>
      </c>
      <c r="E282" s="219" t="s">
        <v>618</v>
      </c>
      <c r="F282" s="189">
        <v>355</v>
      </c>
      <c r="G282" s="219"/>
      <c r="H282" s="219">
        <v>422.5</v>
      </c>
      <c r="I282" s="221">
        <v>420</v>
      </c>
      <c r="J282" s="191" t="s">
        <v>809</v>
      </c>
      <c r="K282" s="192">
        <f>H282-F282</f>
        <v>67.5</v>
      </c>
      <c r="L282" s="193">
        <f>K282/F282</f>
        <v>0.19014084507042253</v>
      </c>
      <c r="M282" s="188" t="s">
        <v>587</v>
      </c>
      <c r="N282" s="194">
        <v>44361</v>
      </c>
      <c r="O282" s="1"/>
      <c r="R282" s="243" t="s">
        <v>779</v>
      </c>
    </row>
    <row r="283" spans="1:26" ht="12.75" customHeight="1">
      <c r="A283" s="216">
        <v>164</v>
      </c>
      <c r="B283" s="217">
        <v>44295</v>
      </c>
      <c r="C283" s="217"/>
      <c r="D283" s="218" t="s">
        <v>810</v>
      </c>
      <c r="E283" s="219" t="s">
        <v>618</v>
      </c>
      <c r="F283" s="189">
        <v>555</v>
      </c>
      <c r="G283" s="219"/>
      <c r="H283" s="219">
        <v>663</v>
      </c>
      <c r="I283" s="221">
        <v>663</v>
      </c>
      <c r="J283" s="191" t="s">
        <v>811</v>
      </c>
      <c r="K283" s="192">
        <f>H283-F283</f>
        <v>108</v>
      </c>
      <c r="L283" s="193">
        <f>K283/F283</f>
        <v>0.19459459459459461</v>
      </c>
      <c r="M283" s="188" t="s">
        <v>587</v>
      </c>
      <c r="N283" s="194">
        <v>44321</v>
      </c>
      <c r="O283" s="1"/>
      <c r="P283" s="1"/>
      <c r="Q283" s="1"/>
      <c r="R283" s="243" t="s">
        <v>779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16">
        <v>165</v>
      </c>
      <c r="B284" s="217">
        <v>44308</v>
      </c>
      <c r="C284" s="217"/>
      <c r="D284" s="218" t="s">
        <v>374</v>
      </c>
      <c r="E284" s="219" t="s">
        <v>618</v>
      </c>
      <c r="F284" s="189">
        <v>126.5</v>
      </c>
      <c r="G284" s="219"/>
      <c r="H284" s="219">
        <v>155</v>
      </c>
      <c r="I284" s="221">
        <v>155</v>
      </c>
      <c r="J284" s="191" t="s">
        <v>676</v>
      </c>
      <c r="K284" s="192">
        <f>H284-F284</f>
        <v>28.5</v>
      </c>
      <c r="L284" s="193">
        <f>K284/F284</f>
        <v>0.22529644268774704</v>
      </c>
      <c r="M284" s="188" t="s">
        <v>587</v>
      </c>
      <c r="N284" s="194">
        <v>44362</v>
      </c>
      <c r="O284" s="1"/>
      <c r="R284" s="243" t="s">
        <v>779</v>
      </c>
    </row>
    <row r="285" spans="1:26" ht="12.75" customHeight="1">
      <c r="A285" s="286">
        <v>166</v>
      </c>
      <c r="B285" s="287">
        <v>44368</v>
      </c>
      <c r="C285" s="287"/>
      <c r="D285" s="288" t="s">
        <v>392</v>
      </c>
      <c r="E285" s="289" t="s">
        <v>618</v>
      </c>
      <c r="F285" s="290">
        <v>287.5</v>
      </c>
      <c r="G285" s="289"/>
      <c r="H285" s="289">
        <v>245</v>
      </c>
      <c r="I285" s="291">
        <v>344</v>
      </c>
      <c r="J285" s="201" t="s">
        <v>847</v>
      </c>
      <c r="K285" s="202">
        <f>H285-F285</f>
        <v>-42.5</v>
      </c>
      <c r="L285" s="203">
        <f>K285/F285</f>
        <v>-0.14782608695652175</v>
      </c>
      <c r="M285" s="199" t="s">
        <v>599</v>
      </c>
      <c r="N285" s="196">
        <v>44508</v>
      </c>
      <c r="O285" s="1"/>
      <c r="R285" s="243" t="s">
        <v>779</v>
      </c>
    </row>
    <row r="286" spans="1:26" ht="12.75" customHeight="1">
      <c r="A286" s="242">
        <v>167</v>
      </c>
      <c r="B286" s="235">
        <v>44368</v>
      </c>
      <c r="C286" s="235"/>
      <c r="D286" s="236" t="s">
        <v>480</v>
      </c>
      <c r="E286" s="53" t="s">
        <v>618</v>
      </c>
      <c r="F286" s="237" t="s">
        <v>812</v>
      </c>
      <c r="G286" s="53"/>
      <c r="H286" s="53"/>
      <c r="I286" s="238">
        <v>320</v>
      </c>
      <c r="J286" s="234" t="s">
        <v>590</v>
      </c>
      <c r="K286" s="242"/>
      <c r="L286" s="235"/>
      <c r="M286" s="235"/>
      <c r="N286" s="236"/>
      <c r="O286" s="41"/>
      <c r="R286" s="243" t="s">
        <v>779</v>
      </c>
    </row>
    <row r="287" spans="1:26" ht="12.75" customHeight="1">
      <c r="A287" s="216">
        <v>168</v>
      </c>
      <c r="B287" s="217">
        <v>44406</v>
      </c>
      <c r="C287" s="217"/>
      <c r="D287" s="218" t="s">
        <v>374</v>
      </c>
      <c r="E287" s="219" t="s">
        <v>618</v>
      </c>
      <c r="F287" s="189">
        <v>162.5</v>
      </c>
      <c r="G287" s="219"/>
      <c r="H287" s="219">
        <v>200</v>
      </c>
      <c r="I287" s="221">
        <v>200</v>
      </c>
      <c r="J287" s="191" t="s">
        <v>676</v>
      </c>
      <c r="K287" s="192">
        <f>H287-F287</f>
        <v>37.5</v>
      </c>
      <c r="L287" s="193">
        <f>K287/F287</f>
        <v>0.23076923076923078</v>
      </c>
      <c r="M287" s="188" t="s">
        <v>587</v>
      </c>
      <c r="N287" s="194">
        <v>44571</v>
      </c>
      <c r="O287" s="1"/>
      <c r="R287" s="243" t="s">
        <v>779</v>
      </c>
    </row>
    <row r="288" spans="1:26" ht="12.75" customHeight="1">
      <c r="A288" s="216">
        <v>169</v>
      </c>
      <c r="B288" s="217">
        <v>44462</v>
      </c>
      <c r="C288" s="217"/>
      <c r="D288" s="218" t="s">
        <v>817</v>
      </c>
      <c r="E288" s="219" t="s">
        <v>618</v>
      </c>
      <c r="F288" s="189">
        <v>1235</v>
      </c>
      <c r="G288" s="219"/>
      <c r="H288" s="219">
        <v>1505</v>
      </c>
      <c r="I288" s="221">
        <v>1500</v>
      </c>
      <c r="J288" s="191" t="s">
        <v>676</v>
      </c>
      <c r="K288" s="192">
        <f>H288-F288</f>
        <v>270</v>
      </c>
      <c r="L288" s="193">
        <f>K288/F288</f>
        <v>0.21862348178137653</v>
      </c>
      <c r="M288" s="188" t="s">
        <v>587</v>
      </c>
      <c r="N288" s="194">
        <v>44564</v>
      </c>
      <c r="O288" s="1"/>
      <c r="R288" s="243" t="s">
        <v>779</v>
      </c>
    </row>
    <row r="289" spans="1:18" ht="12.75" customHeight="1">
      <c r="A289" s="258">
        <v>170</v>
      </c>
      <c r="B289" s="259">
        <v>44480</v>
      </c>
      <c r="C289" s="259"/>
      <c r="D289" s="260" t="s">
        <v>819</v>
      </c>
      <c r="E289" s="261" t="s">
        <v>618</v>
      </c>
      <c r="F289" s="262" t="s">
        <v>824</v>
      </c>
      <c r="G289" s="261"/>
      <c r="H289" s="261"/>
      <c r="I289" s="261">
        <v>145</v>
      </c>
      <c r="J289" s="263" t="s">
        <v>590</v>
      </c>
      <c r="K289" s="258"/>
      <c r="L289" s="259"/>
      <c r="M289" s="259"/>
      <c r="N289" s="260"/>
      <c r="O289" s="41"/>
      <c r="R289" s="243" t="s">
        <v>779</v>
      </c>
    </row>
    <row r="290" spans="1:18" ht="12.75" customHeight="1">
      <c r="A290" s="264">
        <v>171</v>
      </c>
      <c r="B290" s="265">
        <v>44481</v>
      </c>
      <c r="C290" s="265"/>
      <c r="D290" s="266" t="s">
        <v>260</v>
      </c>
      <c r="E290" s="267" t="s">
        <v>618</v>
      </c>
      <c r="F290" s="268" t="s">
        <v>821</v>
      </c>
      <c r="G290" s="267"/>
      <c r="H290" s="267"/>
      <c r="I290" s="267">
        <v>380</v>
      </c>
      <c r="J290" s="269" t="s">
        <v>590</v>
      </c>
      <c r="K290" s="264"/>
      <c r="L290" s="265"/>
      <c r="M290" s="265"/>
      <c r="N290" s="266"/>
      <c r="O290" s="41"/>
      <c r="R290" s="243" t="s">
        <v>779</v>
      </c>
    </row>
    <row r="291" spans="1:18" ht="12.75" customHeight="1">
      <c r="A291" s="264">
        <v>172</v>
      </c>
      <c r="B291" s="265">
        <v>44481</v>
      </c>
      <c r="C291" s="265"/>
      <c r="D291" s="266" t="s">
        <v>400</v>
      </c>
      <c r="E291" s="267" t="s">
        <v>618</v>
      </c>
      <c r="F291" s="268" t="s">
        <v>822</v>
      </c>
      <c r="G291" s="267"/>
      <c r="H291" s="267"/>
      <c r="I291" s="267">
        <v>56</v>
      </c>
      <c r="J291" s="269" t="s">
        <v>590</v>
      </c>
      <c r="K291" s="264"/>
      <c r="L291" s="265"/>
      <c r="M291" s="265"/>
      <c r="N291" s="266"/>
      <c r="O291" s="41"/>
      <c r="R291" s="243"/>
    </row>
    <row r="292" spans="1:18" ht="12.75" customHeight="1">
      <c r="A292" s="216">
        <v>173</v>
      </c>
      <c r="B292" s="217">
        <v>44551</v>
      </c>
      <c r="C292" s="217"/>
      <c r="D292" s="218" t="s">
        <v>118</v>
      </c>
      <c r="E292" s="219" t="s">
        <v>618</v>
      </c>
      <c r="F292" s="189">
        <v>2300</v>
      </c>
      <c r="G292" s="219"/>
      <c r="H292" s="219">
        <f>(2820+2200)/2</f>
        <v>2510</v>
      </c>
      <c r="I292" s="221">
        <v>3000</v>
      </c>
      <c r="J292" s="191" t="s">
        <v>863</v>
      </c>
      <c r="K292" s="192">
        <f>H292-F292</f>
        <v>210</v>
      </c>
      <c r="L292" s="193">
        <f>K292/F292</f>
        <v>9.1304347826086957E-2</v>
      </c>
      <c r="M292" s="188" t="s">
        <v>587</v>
      </c>
      <c r="N292" s="194">
        <v>44649</v>
      </c>
      <c r="O292" s="1"/>
      <c r="R292" s="243"/>
    </row>
    <row r="293" spans="1:18" ht="12.75" customHeight="1">
      <c r="A293" s="270">
        <v>174</v>
      </c>
      <c r="B293" s="265">
        <v>44606</v>
      </c>
      <c r="C293" s="270"/>
      <c r="D293" s="270" t="s">
        <v>426</v>
      </c>
      <c r="E293" s="267" t="s">
        <v>618</v>
      </c>
      <c r="F293" s="267" t="s">
        <v>855</v>
      </c>
      <c r="G293" s="267"/>
      <c r="H293" s="267"/>
      <c r="I293" s="267">
        <v>764</v>
      </c>
      <c r="J293" s="267" t="s">
        <v>590</v>
      </c>
      <c r="K293" s="267"/>
      <c r="L293" s="267"/>
      <c r="M293" s="267"/>
      <c r="N293" s="270"/>
      <c r="O293" s="41"/>
      <c r="R293" s="243"/>
    </row>
    <row r="294" spans="1:18" ht="12.75" customHeight="1">
      <c r="A294" s="270">
        <v>175</v>
      </c>
      <c r="B294" s="265">
        <v>44613</v>
      </c>
      <c r="C294" s="270"/>
      <c r="D294" s="270" t="s">
        <v>817</v>
      </c>
      <c r="E294" s="267" t="s">
        <v>618</v>
      </c>
      <c r="F294" s="267" t="s">
        <v>856</v>
      </c>
      <c r="G294" s="267"/>
      <c r="H294" s="267"/>
      <c r="I294" s="267">
        <v>1510</v>
      </c>
      <c r="J294" s="267" t="s">
        <v>590</v>
      </c>
      <c r="K294" s="267"/>
      <c r="L294" s="267"/>
      <c r="M294" s="267"/>
      <c r="N294" s="270"/>
      <c r="O294" s="41"/>
      <c r="R294" s="243"/>
    </row>
    <row r="295" spans="1:18" ht="12.75" customHeight="1">
      <c r="A295">
        <v>176</v>
      </c>
      <c r="B295" s="265">
        <v>44670</v>
      </c>
      <c r="C295" s="265"/>
      <c r="D295" s="270" t="s">
        <v>551</v>
      </c>
      <c r="E295" s="372" t="s">
        <v>618</v>
      </c>
      <c r="F295" s="267" t="s">
        <v>872</v>
      </c>
      <c r="G295" s="267"/>
      <c r="H295" s="267"/>
      <c r="I295" s="267">
        <v>553</v>
      </c>
      <c r="J295" s="267" t="s">
        <v>590</v>
      </c>
      <c r="K295" s="267"/>
      <c r="L295" s="267"/>
      <c r="M295" s="267"/>
      <c r="N295" s="267"/>
      <c r="O295" s="41"/>
      <c r="R295" s="243"/>
    </row>
    <row r="296" spans="1:18" ht="12.75" customHeight="1">
      <c r="A296" s="242"/>
      <c r="F296" s="56"/>
      <c r="G296" s="56"/>
      <c r="H296" s="56"/>
      <c r="I296" s="56"/>
      <c r="J296" s="41"/>
      <c r="K296" s="56"/>
      <c r="L296" s="56"/>
      <c r="M296" s="56"/>
      <c r="O296" s="41"/>
      <c r="R296" s="243"/>
    </row>
    <row r="297" spans="1:18" ht="12.75" customHeight="1">
      <c r="F297" s="56"/>
      <c r="G297" s="56"/>
      <c r="H297" s="56"/>
      <c r="I297" s="56"/>
      <c r="J297" s="41"/>
      <c r="K297" s="56"/>
      <c r="L297" s="56"/>
      <c r="M297" s="56"/>
      <c r="O297" s="41"/>
      <c r="R297" s="56"/>
    </row>
    <row r="298" spans="1:18" ht="12.75" customHeight="1">
      <c r="F298" s="56"/>
      <c r="G298" s="56"/>
      <c r="H298" s="56"/>
      <c r="I298" s="56"/>
      <c r="J298" s="41"/>
      <c r="K298" s="56"/>
      <c r="L298" s="56"/>
      <c r="M298" s="56"/>
      <c r="O298" s="41"/>
      <c r="R298" s="56"/>
    </row>
    <row r="299" spans="1:18" ht="12.75" customHeight="1">
      <c r="B299" s="244" t="s">
        <v>813</v>
      </c>
      <c r="F299" s="56"/>
      <c r="G299" s="56"/>
      <c r="H299" s="56"/>
      <c r="I299" s="56"/>
      <c r="J299" s="41"/>
      <c r="K299" s="56"/>
      <c r="L299" s="56"/>
      <c r="M299" s="56"/>
      <c r="O299" s="41"/>
      <c r="R299" s="56"/>
    </row>
    <row r="300" spans="1:18" ht="12.75" customHeight="1">
      <c r="F300" s="56"/>
      <c r="G300" s="56"/>
      <c r="H300" s="56"/>
      <c r="I300" s="56"/>
      <c r="J300" s="41"/>
      <c r="K300" s="56"/>
      <c r="L300" s="56"/>
      <c r="M300" s="56"/>
      <c r="O300" s="41"/>
      <c r="R300" s="56"/>
    </row>
    <row r="301" spans="1:18" ht="12.75" customHeight="1">
      <c r="F301" s="56"/>
      <c r="G301" s="56"/>
      <c r="H301" s="56"/>
      <c r="I301" s="56"/>
      <c r="J301" s="41"/>
      <c r="K301" s="56"/>
      <c r="L301" s="56"/>
      <c r="M301" s="56"/>
      <c r="O301" s="41"/>
      <c r="R301" s="56"/>
    </row>
    <row r="302" spans="1:18" ht="12.75" customHeight="1">
      <c r="F302" s="56"/>
      <c r="G302" s="56"/>
      <c r="H302" s="56"/>
      <c r="I302" s="56"/>
      <c r="J302" s="41"/>
      <c r="K302" s="56"/>
      <c r="L302" s="56"/>
      <c r="M302" s="56"/>
      <c r="O302" s="41"/>
      <c r="R302" s="56"/>
    </row>
    <row r="303" spans="1:18" ht="12.75" customHeight="1">
      <c r="F303" s="56"/>
      <c r="G303" s="56"/>
      <c r="H303" s="56"/>
      <c r="I303" s="56"/>
      <c r="J303" s="41"/>
      <c r="K303" s="56"/>
      <c r="L303" s="56"/>
      <c r="M303" s="56"/>
      <c r="O303" s="41"/>
      <c r="R303" s="56"/>
    </row>
    <row r="304" spans="1:18" ht="12.75" customHeight="1">
      <c r="F304" s="56"/>
      <c r="G304" s="56"/>
      <c r="H304" s="56"/>
      <c r="I304" s="56"/>
      <c r="J304" s="41"/>
      <c r="K304" s="56"/>
      <c r="L304" s="56"/>
      <c r="M304" s="56"/>
      <c r="O304" s="41"/>
      <c r="R304" s="56"/>
    </row>
    <row r="305" spans="1:18" ht="12.75" customHeight="1">
      <c r="F305" s="56"/>
      <c r="G305" s="56"/>
      <c r="H305" s="56"/>
      <c r="I305" s="56"/>
      <c r="J305" s="41"/>
      <c r="K305" s="56"/>
      <c r="L305" s="56"/>
      <c r="M305" s="56"/>
      <c r="O305" s="41"/>
      <c r="R305" s="56"/>
    </row>
    <row r="306" spans="1:18" ht="12.75" customHeight="1">
      <c r="A306" s="245"/>
      <c r="F306" s="56"/>
      <c r="G306" s="56"/>
      <c r="H306" s="56"/>
      <c r="I306" s="56"/>
      <c r="J306" s="41"/>
      <c r="K306" s="56"/>
      <c r="L306" s="56"/>
      <c r="M306" s="56"/>
      <c r="O306" s="41"/>
      <c r="R306" s="56"/>
    </row>
    <row r="307" spans="1:18" ht="12.75" customHeight="1">
      <c r="A307" s="245"/>
      <c r="F307" s="56"/>
      <c r="G307" s="56"/>
      <c r="H307" s="56"/>
      <c r="I307" s="56"/>
      <c r="J307" s="41"/>
      <c r="K307" s="56"/>
      <c r="L307" s="56"/>
      <c r="M307" s="56"/>
      <c r="O307" s="41"/>
      <c r="R307" s="56"/>
    </row>
    <row r="308" spans="1:18" ht="12.75" customHeight="1">
      <c r="A308" s="53"/>
      <c r="F308" s="56"/>
      <c r="G308" s="56"/>
      <c r="H308" s="56"/>
      <c r="I308" s="56"/>
      <c r="J308" s="41"/>
      <c r="K308" s="56"/>
      <c r="L308" s="56"/>
      <c r="M308" s="56"/>
      <c r="O308" s="41"/>
      <c r="R308" s="56"/>
    </row>
    <row r="309" spans="1:18" ht="12.75" customHeight="1">
      <c r="F309" s="56"/>
      <c r="G309" s="56"/>
      <c r="H309" s="56"/>
      <c r="I309" s="56"/>
      <c r="J309" s="41"/>
      <c r="K309" s="56"/>
      <c r="L309" s="56"/>
      <c r="M309" s="56"/>
      <c r="O309" s="41"/>
      <c r="R309" s="56"/>
    </row>
    <row r="310" spans="1:18" ht="12.75" customHeight="1">
      <c r="F310" s="56"/>
      <c r="G310" s="56"/>
      <c r="H310" s="56"/>
      <c r="I310" s="56"/>
      <c r="J310" s="41"/>
      <c r="K310" s="56"/>
      <c r="L310" s="56"/>
      <c r="M310" s="56"/>
      <c r="O310" s="41"/>
      <c r="R310" s="56"/>
    </row>
    <row r="311" spans="1:18" ht="12.75" customHeight="1">
      <c r="F311" s="56"/>
      <c r="G311" s="56"/>
      <c r="H311" s="56"/>
      <c r="I311" s="56"/>
      <c r="J311" s="41"/>
      <c r="K311" s="56"/>
      <c r="L311" s="56"/>
      <c r="M311" s="56"/>
      <c r="O311" s="41"/>
      <c r="R311" s="56"/>
    </row>
    <row r="312" spans="1:18" ht="12.75" customHeight="1">
      <c r="F312" s="56"/>
      <c r="G312" s="56"/>
      <c r="H312" s="56"/>
      <c r="I312" s="56"/>
      <c r="J312" s="41"/>
      <c r="K312" s="56"/>
      <c r="L312" s="56"/>
      <c r="M312" s="56"/>
      <c r="O312" s="41"/>
      <c r="R312" s="56"/>
    </row>
    <row r="313" spans="1:18" ht="12.75" customHeight="1">
      <c r="F313" s="56"/>
      <c r="G313" s="56"/>
      <c r="H313" s="56"/>
      <c r="I313" s="56"/>
      <c r="J313" s="41"/>
      <c r="K313" s="56"/>
      <c r="L313" s="56"/>
      <c r="M313" s="56"/>
      <c r="O313" s="41"/>
      <c r="R313" s="56"/>
    </row>
    <row r="314" spans="1:18" ht="12.75" customHeight="1">
      <c r="F314" s="56"/>
      <c r="G314" s="56"/>
      <c r="H314" s="56"/>
      <c r="I314" s="56"/>
      <c r="J314" s="41"/>
      <c r="K314" s="56"/>
      <c r="L314" s="56"/>
      <c r="M314" s="56"/>
      <c r="O314" s="41"/>
      <c r="R314" s="56"/>
    </row>
    <row r="315" spans="1:18" ht="12.75" customHeight="1">
      <c r="F315" s="56"/>
      <c r="G315" s="56"/>
      <c r="H315" s="56"/>
      <c r="I315" s="56"/>
      <c r="J315" s="41"/>
      <c r="K315" s="56"/>
      <c r="L315" s="56"/>
      <c r="M315" s="56"/>
      <c r="O315" s="41"/>
      <c r="R315" s="56"/>
    </row>
    <row r="316" spans="1:18" ht="12.75" customHeight="1">
      <c r="F316" s="56"/>
      <c r="G316" s="56"/>
      <c r="H316" s="56"/>
      <c r="I316" s="56"/>
      <c r="J316" s="41"/>
      <c r="K316" s="56"/>
      <c r="L316" s="56"/>
      <c r="M316" s="56"/>
      <c r="O316" s="41"/>
      <c r="R316" s="56"/>
    </row>
    <row r="317" spans="1:18" ht="12.75" customHeight="1">
      <c r="F317" s="56"/>
      <c r="G317" s="56"/>
      <c r="H317" s="56"/>
      <c r="I317" s="56"/>
      <c r="J317" s="41"/>
      <c r="K317" s="56"/>
      <c r="L317" s="56"/>
      <c r="M317" s="56"/>
      <c r="O317" s="41"/>
      <c r="R317" s="56"/>
    </row>
    <row r="318" spans="1:18" ht="12.75" customHeight="1">
      <c r="F318" s="56"/>
      <c r="G318" s="56"/>
      <c r="H318" s="56"/>
      <c r="I318" s="56"/>
      <c r="J318" s="41"/>
      <c r="K318" s="56"/>
      <c r="L318" s="56"/>
      <c r="M318" s="56"/>
      <c r="O318" s="41"/>
      <c r="R318" s="56"/>
    </row>
    <row r="319" spans="1:18" ht="12.75" customHeight="1">
      <c r="F319" s="56"/>
      <c r="G319" s="56"/>
      <c r="H319" s="56"/>
      <c r="I319" s="56"/>
      <c r="J319" s="41"/>
      <c r="K319" s="56"/>
      <c r="L319" s="56"/>
      <c r="M319" s="56"/>
      <c r="O319" s="41"/>
      <c r="R319" s="56"/>
    </row>
    <row r="320" spans="1:18" ht="12.75" customHeight="1">
      <c r="F320" s="56"/>
      <c r="G320" s="56"/>
      <c r="H320" s="56"/>
      <c r="I320" s="56"/>
      <c r="J320" s="41"/>
      <c r="K320" s="56"/>
      <c r="L320" s="56"/>
      <c r="M320" s="56"/>
      <c r="O320" s="41"/>
      <c r="R320" s="56"/>
    </row>
    <row r="321" spans="6:18" ht="12.75" customHeight="1">
      <c r="F321" s="56"/>
      <c r="G321" s="56"/>
      <c r="H321" s="56"/>
      <c r="I321" s="56"/>
      <c r="J321" s="41"/>
      <c r="K321" s="56"/>
      <c r="L321" s="56"/>
      <c r="M321" s="56"/>
      <c r="O321" s="41"/>
      <c r="R321" s="56"/>
    </row>
    <row r="322" spans="6:18" ht="12.75" customHeight="1">
      <c r="F322" s="56"/>
      <c r="G322" s="56"/>
      <c r="H322" s="56"/>
      <c r="I322" s="56"/>
      <c r="J322" s="41"/>
      <c r="K322" s="56"/>
      <c r="L322" s="56"/>
      <c r="M322" s="56"/>
      <c r="O322" s="41"/>
      <c r="R322" s="56"/>
    </row>
    <row r="323" spans="6:18" ht="12.75" customHeight="1">
      <c r="F323" s="56"/>
      <c r="G323" s="56"/>
      <c r="H323" s="56"/>
      <c r="I323" s="56"/>
      <c r="J323" s="41"/>
      <c r="K323" s="56"/>
      <c r="L323" s="56"/>
      <c r="M323" s="56"/>
      <c r="O323" s="41"/>
      <c r="R323" s="56"/>
    </row>
    <row r="324" spans="6:18" ht="12.75" customHeight="1">
      <c r="F324" s="56"/>
      <c r="G324" s="56"/>
      <c r="H324" s="56"/>
      <c r="I324" s="56"/>
      <c r="J324" s="41"/>
      <c r="K324" s="56"/>
      <c r="L324" s="56"/>
      <c r="M324" s="56"/>
      <c r="O324" s="41"/>
      <c r="R324" s="56"/>
    </row>
    <row r="325" spans="6:18" ht="12.75" customHeight="1">
      <c r="F325" s="56"/>
      <c r="G325" s="56"/>
      <c r="H325" s="56"/>
      <c r="I325" s="56"/>
      <c r="J325" s="41"/>
      <c r="K325" s="56"/>
      <c r="L325" s="56"/>
      <c r="M325" s="56"/>
      <c r="O325" s="41"/>
      <c r="R325" s="56"/>
    </row>
    <row r="326" spans="6:18" ht="12.75" customHeight="1">
      <c r="F326" s="56"/>
      <c r="G326" s="56"/>
      <c r="H326" s="56"/>
      <c r="I326" s="56"/>
      <c r="J326" s="41"/>
      <c r="K326" s="56"/>
      <c r="L326" s="56"/>
      <c r="M326" s="56"/>
      <c r="O326" s="41"/>
      <c r="R326" s="56"/>
    </row>
    <row r="327" spans="6:18" ht="12.75" customHeight="1">
      <c r="F327" s="56"/>
      <c r="G327" s="56"/>
      <c r="H327" s="56"/>
      <c r="I327" s="56"/>
      <c r="J327" s="41"/>
      <c r="K327" s="56"/>
      <c r="L327" s="56"/>
      <c r="M327" s="56"/>
      <c r="O327" s="41"/>
      <c r="R327" s="56"/>
    </row>
    <row r="328" spans="6:18" ht="12.75" customHeight="1">
      <c r="F328" s="56"/>
      <c r="G328" s="56"/>
      <c r="H328" s="56"/>
      <c r="I328" s="56"/>
      <c r="J328" s="41"/>
      <c r="K328" s="56"/>
      <c r="L328" s="56"/>
      <c r="M328" s="56"/>
      <c r="O328" s="41"/>
      <c r="R328" s="56"/>
    </row>
    <row r="329" spans="6:18" ht="12.75" customHeight="1">
      <c r="F329" s="56"/>
      <c r="G329" s="56"/>
      <c r="H329" s="56"/>
      <c r="I329" s="56"/>
      <c r="J329" s="41"/>
      <c r="K329" s="56"/>
      <c r="L329" s="56"/>
      <c r="M329" s="56"/>
      <c r="O329" s="41"/>
      <c r="R329" s="56"/>
    </row>
    <row r="330" spans="6:18" ht="12.75" customHeight="1">
      <c r="F330" s="56"/>
      <c r="G330" s="56"/>
      <c r="H330" s="56"/>
      <c r="I330" s="56"/>
      <c r="J330" s="41"/>
      <c r="K330" s="56"/>
      <c r="L330" s="56"/>
      <c r="M330" s="56"/>
      <c r="O330" s="41"/>
      <c r="R330" s="56"/>
    </row>
    <row r="331" spans="6:18" ht="12.75" customHeight="1">
      <c r="F331" s="56"/>
      <c r="G331" s="56"/>
      <c r="H331" s="56"/>
      <c r="I331" s="56"/>
      <c r="J331" s="41"/>
      <c r="K331" s="56"/>
      <c r="L331" s="56"/>
      <c r="M331" s="56"/>
      <c r="O331" s="41"/>
      <c r="R331" s="56"/>
    </row>
    <row r="332" spans="6:18" ht="12.75" customHeight="1">
      <c r="F332" s="56"/>
      <c r="G332" s="56"/>
      <c r="H332" s="56"/>
      <c r="I332" s="56"/>
      <c r="J332" s="41"/>
      <c r="K332" s="56"/>
      <c r="L332" s="56"/>
      <c r="M332" s="56"/>
      <c r="O332" s="41"/>
      <c r="R332" s="56"/>
    </row>
    <row r="333" spans="6:18" ht="12.75" customHeight="1">
      <c r="F333" s="56"/>
      <c r="G333" s="56"/>
      <c r="H333" s="56"/>
      <c r="I333" s="56"/>
      <c r="J333" s="41"/>
      <c r="K333" s="56"/>
      <c r="L333" s="56"/>
      <c r="M333" s="56"/>
      <c r="O333" s="41"/>
      <c r="R333" s="56"/>
    </row>
    <row r="334" spans="6:18" ht="12.75" customHeight="1">
      <c r="F334" s="56"/>
      <c r="G334" s="56"/>
      <c r="H334" s="56"/>
      <c r="I334" s="56"/>
      <c r="J334" s="41"/>
      <c r="K334" s="56"/>
      <c r="L334" s="56"/>
      <c r="M334" s="56"/>
      <c r="O334" s="41"/>
      <c r="R334" s="56"/>
    </row>
    <row r="335" spans="6:18" ht="12.75" customHeight="1">
      <c r="F335" s="56"/>
      <c r="G335" s="56"/>
      <c r="H335" s="56"/>
      <c r="I335" s="56"/>
      <c r="J335" s="41"/>
      <c r="K335" s="56"/>
      <c r="L335" s="56"/>
      <c r="M335" s="56"/>
      <c r="O335" s="41"/>
      <c r="R335" s="56"/>
    </row>
    <row r="336" spans="6:18" ht="12.75" customHeight="1">
      <c r="F336" s="56"/>
      <c r="G336" s="56"/>
      <c r="H336" s="56"/>
      <c r="I336" s="56"/>
      <c r="J336" s="41"/>
      <c r="K336" s="56"/>
      <c r="L336" s="56"/>
      <c r="M336" s="56"/>
      <c r="O336" s="41"/>
      <c r="R336" s="56"/>
    </row>
    <row r="337" spans="6:18" ht="12.75" customHeight="1">
      <c r="F337" s="56"/>
      <c r="G337" s="56"/>
      <c r="H337" s="56"/>
      <c r="I337" s="56"/>
      <c r="J337" s="41"/>
      <c r="K337" s="56"/>
      <c r="L337" s="56"/>
      <c r="M337" s="56"/>
      <c r="O337" s="41"/>
      <c r="R337" s="56"/>
    </row>
    <row r="338" spans="6:18" ht="12.75" customHeight="1">
      <c r="F338" s="56"/>
      <c r="G338" s="56"/>
      <c r="H338" s="56"/>
      <c r="I338" s="56"/>
      <c r="J338" s="41"/>
      <c r="K338" s="56"/>
      <c r="L338" s="56"/>
      <c r="M338" s="56"/>
      <c r="O338" s="41"/>
      <c r="R338" s="56"/>
    </row>
    <row r="339" spans="6:18" ht="12.75" customHeight="1">
      <c r="F339" s="56"/>
      <c r="G339" s="56"/>
      <c r="H339" s="56"/>
      <c r="I339" s="56"/>
      <c r="J339" s="41"/>
      <c r="K339" s="56"/>
      <c r="L339" s="56"/>
      <c r="M339" s="56"/>
      <c r="O339" s="41"/>
      <c r="R339" s="56"/>
    </row>
    <row r="340" spans="6:18" ht="12.75" customHeight="1">
      <c r="F340" s="56"/>
      <c r="G340" s="56"/>
      <c r="H340" s="56"/>
      <c r="I340" s="56"/>
      <c r="J340" s="41"/>
      <c r="K340" s="56"/>
      <c r="L340" s="56"/>
      <c r="M340" s="56"/>
      <c r="O340" s="41"/>
      <c r="R340" s="56"/>
    </row>
    <row r="341" spans="6:18" ht="12.75" customHeight="1">
      <c r="F341" s="56"/>
      <c r="G341" s="56"/>
      <c r="H341" s="56"/>
      <c r="I341" s="56"/>
      <c r="J341" s="41"/>
      <c r="K341" s="56"/>
      <c r="L341" s="56"/>
      <c r="M341" s="56"/>
      <c r="O341" s="41"/>
      <c r="R341" s="56"/>
    </row>
    <row r="342" spans="6:18" ht="12.75" customHeight="1">
      <c r="F342" s="56"/>
      <c r="G342" s="56"/>
      <c r="H342" s="56"/>
      <c r="I342" s="56"/>
      <c r="J342" s="41"/>
      <c r="K342" s="56"/>
      <c r="L342" s="56"/>
      <c r="M342" s="56"/>
      <c r="O342" s="41"/>
      <c r="R342" s="56"/>
    </row>
    <row r="343" spans="6:18" ht="12.75" customHeight="1">
      <c r="F343" s="56"/>
      <c r="G343" s="56"/>
      <c r="H343" s="56"/>
      <c r="I343" s="56"/>
      <c r="J343" s="41"/>
      <c r="K343" s="56"/>
      <c r="L343" s="56"/>
      <c r="M343" s="56"/>
      <c r="O343" s="41"/>
      <c r="R343" s="56"/>
    </row>
    <row r="344" spans="6:18" ht="12.75" customHeight="1">
      <c r="F344" s="56"/>
      <c r="G344" s="56"/>
      <c r="H344" s="56"/>
      <c r="I344" s="56"/>
      <c r="J344" s="41"/>
      <c r="K344" s="56"/>
      <c r="L344" s="56"/>
      <c r="M344" s="56"/>
      <c r="O344" s="41"/>
      <c r="R344" s="56"/>
    </row>
    <row r="345" spans="6:18" ht="12.75" customHeight="1">
      <c r="F345" s="56"/>
      <c r="G345" s="56"/>
      <c r="H345" s="56"/>
      <c r="I345" s="56"/>
      <c r="J345" s="41"/>
      <c r="K345" s="56"/>
      <c r="L345" s="56"/>
      <c r="M345" s="56"/>
      <c r="O345" s="41"/>
      <c r="R345" s="56"/>
    </row>
    <row r="346" spans="6:18" ht="12.75" customHeight="1">
      <c r="F346" s="56"/>
      <c r="G346" s="56"/>
      <c r="H346" s="56"/>
      <c r="I346" s="56"/>
      <c r="J346" s="41"/>
      <c r="K346" s="56"/>
      <c r="L346" s="56"/>
      <c r="M346" s="56"/>
      <c r="O346" s="41"/>
      <c r="R346" s="56"/>
    </row>
    <row r="347" spans="6:18" ht="12.75" customHeight="1">
      <c r="F347" s="56"/>
      <c r="G347" s="56"/>
      <c r="H347" s="56"/>
      <c r="I347" s="56"/>
      <c r="J347" s="41"/>
      <c r="K347" s="56"/>
      <c r="L347" s="56"/>
      <c r="M347" s="56"/>
      <c r="O347" s="41"/>
      <c r="R347" s="56"/>
    </row>
    <row r="348" spans="6:18" ht="12.75" customHeight="1">
      <c r="F348" s="56"/>
      <c r="G348" s="56"/>
      <c r="H348" s="56"/>
      <c r="I348" s="56"/>
      <c r="J348" s="41"/>
      <c r="K348" s="56"/>
      <c r="L348" s="56"/>
      <c r="M348" s="56"/>
      <c r="O348" s="41"/>
      <c r="R348" s="56"/>
    </row>
    <row r="349" spans="6:18" ht="12.75" customHeight="1">
      <c r="F349" s="56"/>
      <c r="G349" s="56"/>
      <c r="H349" s="56"/>
      <c r="I349" s="56"/>
      <c r="J349" s="41"/>
      <c r="K349" s="56"/>
      <c r="L349" s="56"/>
      <c r="M349" s="56"/>
      <c r="O349" s="41"/>
      <c r="R349" s="56"/>
    </row>
    <row r="350" spans="6:18" ht="12.75" customHeight="1">
      <c r="F350" s="56"/>
      <c r="G350" s="56"/>
      <c r="H350" s="56"/>
      <c r="I350" s="56"/>
      <c r="J350" s="41"/>
      <c r="K350" s="56"/>
      <c r="L350" s="56"/>
      <c r="M350" s="56"/>
      <c r="O350" s="41"/>
      <c r="R350" s="56"/>
    </row>
    <row r="351" spans="6:18" ht="12.75" customHeight="1">
      <c r="F351" s="56"/>
      <c r="G351" s="56"/>
      <c r="H351" s="56"/>
      <c r="I351" s="56"/>
      <c r="J351" s="41"/>
      <c r="K351" s="56"/>
      <c r="L351" s="56"/>
      <c r="M351" s="56"/>
      <c r="O351" s="41"/>
      <c r="R351" s="56"/>
    </row>
    <row r="352" spans="6:18" ht="12.75" customHeight="1">
      <c r="F352" s="56"/>
      <c r="G352" s="56"/>
      <c r="H352" s="56"/>
      <c r="I352" s="56"/>
      <c r="J352" s="41"/>
      <c r="K352" s="56"/>
      <c r="L352" s="56"/>
      <c r="M352" s="56"/>
      <c r="O352" s="41"/>
      <c r="R352" s="56"/>
    </row>
    <row r="353" spans="6:18" ht="12.75" customHeight="1">
      <c r="F353" s="56"/>
      <c r="G353" s="56"/>
      <c r="H353" s="56"/>
      <c r="I353" s="56"/>
      <c r="J353" s="41"/>
      <c r="K353" s="56"/>
      <c r="L353" s="56"/>
      <c r="M353" s="56"/>
      <c r="O353" s="41"/>
      <c r="R353" s="56"/>
    </row>
    <row r="354" spans="6:18" ht="12.75" customHeight="1">
      <c r="F354" s="56"/>
      <c r="G354" s="56"/>
      <c r="H354" s="56"/>
      <c r="I354" s="56"/>
      <c r="J354" s="41"/>
      <c r="K354" s="56"/>
      <c r="L354" s="56"/>
      <c r="M354" s="56"/>
      <c r="O354" s="41"/>
      <c r="R354" s="56"/>
    </row>
    <row r="355" spans="6:18" ht="12.75" customHeight="1">
      <c r="F355" s="56"/>
      <c r="G355" s="56"/>
      <c r="H355" s="56"/>
      <c r="I355" s="56"/>
      <c r="J355" s="41"/>
      <c r="K355" s="56"/>
      <c r="L355" s="56"/>
      <c r="M355" s="56"/>
      <c r="O355" s="41"/>
      <c r="R355" s="56"/>
    </row>
    <row r="356" spans="6:18" ht="12.75" customHeight="1">
      <c r="F356" s="56"/>
      <c r="G356" s="56"/>
      <c r="H356" s="56"/>
      <c r="I356" s="56"/>
      <c r="J356" s="41"/>
      <c r="K356" s="56"/>
      <c r="L356" s="56"/>
      <c r="M356" s="56"/>
      <c r="O356" s="41"/>
      <c r="R356" s="56"/>
    </row>
    <row r="357" spans="6:18" ht="12.75" customHeight="1">
      <c r="F357" s="56"/>
      <c r="G357" s="56"/>
      <c r="H357" s="56"/>
      <c r="I357" s="56"/>
      <c r="J357" s="41"/>
      <c r="K357" s="56"/>
      <c r="L357" s="56"/>
      <c r="M357" s="56"/>
      <c r="O357" s="41"/>
      <c r="R357" s="56"/>
    </row>
    <row r="358" spans="6:18" ht="12.75" customHeight="1">
      <c r="F358" s="56"/>
      <c r="G358" s="56"/>
      <c r="H358" s="56"/>
      <c r="I358" s="56"/>
      <c r="J358" s="41"/>
      <c r="K358" s="56"/>
      <c r="L358" s="56"/>
      <c r="M358" s="56"/>
      <c r="O358" s="41"/>
      <c r="R358" s="56"/>
    </row>
    <row r="359" spans="6:18" ht="12.75" customHeight="1">
      <c r="F359" s="56"/>
      <c r="G359" s="56"/>
      <c r="H359" s="56"/>
      <c r="I359" s="56"/>
      <c r="J359" s="41"/>
      <c r="K359" s="56"/>
      <c r="L359" s="56"/>
      <c r="M359" s="56"/>
      <c r="O359" s="41"/>
      <c r="R359" s="56"/>
    </row>
    <row r="360" spans="6:18" ht="12.75" customHeight="1">
      <c r="F360" s="56"/>
      <c r="G360" s="56"/>
      <c r="H360" s="56"/>
      <c r="I360" s="56"/>
      <c r="J360" s="41"/>
      <c r="K360" s="56"/>
      <c r="L360" s="56"/>
      <c r="M360" s="56"/>
      <c r="O360" s="41"/>
      <c r="R360" s="56"/>
    </row>
    <row r="361" spans="6:18" ht="12.75" customHeight="1">
      <c r="F361" s="56"/>
      <c r="G361" s="56"/>
      <c r="H361" s="56"/>
      <c r="I361" s="56"/>
      <c r="J361" s="41"/>
      <c r="K361" s="56"/>
      <c r="L361" s="56"/>
      <c r="M361" s="56"/>
      <c r="O361" s="41"/>
      <c r="R361" s="56"/>
    </row>
    <row r="362" spans="6:18" ht="12.75" customHeight="1">
      <c r="F362" s="56"/>
      <c r="G362" s="56"/>
      <c r="H362" s="56"/>
      <c r="I362" s="56"/>
      <c r="J362" s="41"/>
      <c r="K362" s="56"/>
      <c r="L362" s="56"/>
      <c r="M362" s="56"/>
      <c r="O362" s="41"/>
      <c r="R362" s="56"/>
    </row>
    <row r="363" spans="6:18" ht="12.75" customHeight="1">
      <c r="F363" s="56"/>
      <c r="G363" s="56"/>
      <c r="H363" s="56"/>
      <c r="I363" s="56"/>
      <c r="J363" s="41"/>
      <c r="K363" s="56"/>
      <c r="L363" s="56"/>
      <c r="M363" s="56"/>
      <c r="O363" s="41"/>
      <c r="R363" s="56"/>
    </row>
    <row r="364" spans="6:18" ht="12.75" customHeight="1">
      <c r="F364" s="56"/>
      <c r="G364" s="56"/>
      <c r="H364" s="56"/>
      <c r="I364" s="56"/>
      <c r="J364" s="41"/>
      <c r="K364" s="56"/>
      <c r="L364" s="56"/>
      <c r="M364" s="56"/>
      <c r="O364" s="41"/>
      <c r="R364" s="56"/>
    </row>
    <row r="365" spans="6:18" ht="12.75" customHeight="1">
      <c r="F365" s="56"/>
      <c r="G365" s="56"/>
      <c r="H365" s="56"/>
      <c r="I365" s="56"/>
      <c r="J365" s="41"/>
      <c r="K365" s="56"/>
      <c r="L365" s="56"/>
      <c r="M365" s="56"/>
      <c r="O365" s="41"/>
      <c r="R365" s="56"/>
    </row>
    <row r="366" spans="6:18" ht="12.75" customHeight="1">
      <c r="F366" s="56"/>
      <c r="G366" s="56"/>
      <c r="H366" s="56"/>
      <c r="I366" s="56"/>
      <c r="J366" s="41"/>
      <c r="K366" s="56"/>
      <c r="L366" s="56"/>
      <c r="M366" s="56"/>
      <c r="O366" s="41"/>
      <c r="R366" s="56"/>
    </row>
    <row r="367" spans="6:18" ht="12.75" customHeight="1">
      <c r="F367" s="56"/>
      <c r="G367" s="56"/>
      <c r="H367" s="56"/>
      <c r="I367" s="56"/>
      <c r="J367" s="41"/>
      <c r="K367" s="56"/>
      <c r="L367" s="56"/>
      <c r="M367" s="56"/>
      <c r="O367" s="41"/>
      <c r="R367" s="56"/>
    </row>
    <row r="368" spans="6:18" ht="12.75" customHeight="1">
      <c r="F368" s="56"/>
      <c r="G368" s="56"/>
      <c r="H368" s="56"/>
      <c r="I368" s="56"/>
      <c r="J368" s="41"/>
      <c r="K368" s="56"/>
      <c r="L368" s="56"/>
      <c r="M368" s="56"/>
      <c r="O368" s="41"/>
      <c r="R368" s="56"/>
    </row>
    <row r="369" spans="6:18" ht="12.75" customHeight="1">
      <c r="F369" s="56"/>
      <c r="G369" s="56"/>
      <c r="H369" s="56"/>
      <c r="I369" s="56"/>
      <c r="J369" s="41"/>
      <c r="K369" s="56"/>
      <c r="L369" s="56"/>
      <c r="M369" s="56"/>
      <c r="O369" s="41"/>
      <c r="R369" s="56"/>
    </row>
    <row r="370" spans="6:18" ht="12.75" customHeight="1">
      <c r="F370" s="56"/>
      <c r="G370" s="56"/>
      <c r="H370" s="56"/>
      <c r="I370" s="56"/>
      <c r="J370" s="41"/>
      <c r="K370" s="56"/>
      <c r="L370" s="56"/>
      <c r="M370" s="56"/>
      <c r="O370" s="41"/>
      <c r="R370" s="56"/>
    </row>
    <row r="371" spans="6:18" ht="12.75" customHeight="1">
      <c r="F371" s="56"/>
      <c r="G371" s="56"/>
      <c r="H371" s="56"/>
      <c r="I371" s="56"/>
      <c r="J371" s="41"/>
      <c r="K371" s="56"/>
      <c r="L371" s="56"/>
      <c r="M371" s="56"/>
      <c r="O371" s="41"/>
      <c r="R371" s="56"/>
    </row>
    <row r="372" spans="6:18" ht="12.75" customHeight="1">
      <c r="F372" s="56"/>
      <c r="G372" s="56"/>
      <c r="H372" s="56"/>
      <c r="I372" s="56"/>
      <c r="J372" s="41"/>
      <c r="K372" s="56"/>
      <c r="L372" s="56"/>
      <c r="M372" s="56"/>
      <c r="O372" s="41"/>
      <c r="R372" s="56"/>
    </row>
    <row r="373" spans="6:18" ht="12.75" customHeight="1">
      <c r="F373" s="56"/>
      <c r="G373" s="56"/>
      <c r="H373" s="56"/>
      <c r="I373" s="56"/>
      <c r="J373" s="41"/>
      <c r="K373" s="56"/>
      <c r="L373" s="56"/>
      <c r="M373" s="56"/>
      <c r="O373" s="41"/>
      <c r="R373" s="56"/>
    </row>
    <row r="374" spans="6:18" ht="12.75" customHeight="1">
      <c r="F374" s="56"/>
      <c r="G374" s="56"/>
      <c r="H374" s="56"/>
      <c r="I374" s="56"/>
      <c r="J374" s="41"/>
      <c r="K374" s="56"/>
      <c r="L374" s="56"/>
      <c r="M374" s="56"/>
      <c r="O374" s="41"/>
      <c r="R374" s="56"/>
    </row>
    <row r="375" spans="6:18" ht="12.75" customHeight="1">
      <c r="F375" s="56"/>
      <c r="G375" s="56"/>
      <c r="H375" s="56"/>
      <c r="I375" s="56"/>
      <c r="J375" s="41"/>
      <c r="K375" s="56"/>
      <c r="L375" s="56"/>
      <c r="M375" s="56"/>
      <c r="O375" s="41"/>
      <c r="R375" s="56"/>
    </row>
    <row r="376" spans="6:18" ht="12.75" customHeight="1">
      <c r="F376" s="56"/>
      <c r="G376" s="56"/>
      <c r="H376" s="56"/>
      <c r="I376" s="56"/>
      <c r="J376" s="41"/>
      <c r="K376" s="56"/>
      <c r="L376" s="56"/>
      <c r="M376" s="56"/>
      <c r="O376" s="41"/>
      <c r="R376" s="56"/>
    </row>
    <row r="377" spans="6:18" ht="12.75" customHeight="1">
      <c r="F377" s="56"/>
      <c r="G377" s="56"/>
      <c r="H377" s="56"/>
      <c r="I377" s="56"/>
      <c r="J377" s="41"/>
      <c r="K377" s="56"/>
      <c r="L377" s="56"/>
      <c r="M377" s="56"/>
      <c r="O377" s="41"/>
      <c r="R377" s="56"/>
    </row>
    <row r="378" spans="6:18" ht="12.75" customHeight="1">
      <c r="F378" s="56"/>
      <c r="G378" s="56"/>
      <c r="H378" s="56"/>
      <c r="I378" s="56"/>
      <c r="J378" s="41"/>
      <c r="K378" s="56"/>
      <c r="L378" s="56"/>
      <c r="M378" s="56"/>
      <c r="O378" s="41"/>
      <c r="R378" s="56"/>
    </row>
    <row r="379" spans="6:18" ht="12.75" customHeight="1">
      <c r="F379" s="56"/>
      <c r="G379" s="56"/>
      <c r="H379" s="56"/>
      <c r="I379" s="56"/>
      <c r="J379" s="41"/>
      <c r="K379" s="56"/>
      <c r="L379" s="56"/>
      <c r="M379" s="56"/>
      <c r="O379" s="41"/>
      <c r="R379" s="56"/>
    </row>
    <row r="380" spans="6:18" ht="12.75" customHeight="1">
      <c r="F380" s="56"/>
      <c r="G380" s="56"/>
      <c r="H380" s="56"/>
      <c r="I380" s="56"/>
      <c r="J380" s="41"/>
      <c r="K380" s="56"/>
      <c r="L380" s="56"/>
      <c r="M380" s="56"/>
      <c r="O380" s="41"/>
      <c r="R380" s="56"/>
    </row>
    <row r="381" spans="6:18" ht="12.75" customHeight="1">
      <c r="F381" s="56"/>
      <c r="G381" s="56"/>
      <c r="H381" s="56"/>
      <c r="I381" s="56"/>
      <c r="J381" s="41"/>
      <c r="K381" s="56"/>
      <c r="L381" s="56"/>
      <c r="M381" s="56"/>
      <c r="O381" s="41"/>
      <c r="R381" s="56"/>
    </row>
    <row r="382" spans="6:18" ht="12.75" customHeight="1">
      <c r="F382" s="56"/>
      <c r="G382" s="56"/>
      <c r="H382" s="56"/>
      <c r="I382" s="56"/>
      <c r="J382" s="41"/>
      <c r="K382" s="56"/>
      <c r="L382" s="56"/>
      <c r="M382" s="56"/>
      <c r="O382" s="41"/>
      <c r="R382" s="56"/>
    </row>
    <row r="383" spans="6:18" ht="12.75" customHeight="1">
      <c r="F383" s="56"/>
      <c r="G383" s="56"/>
      <c r="H383" s="56"/>
      <c r="I383" s="56"/>
      <c r="J383" s="41"/>
      <c r="K383" s="56"/>
      <c r="L383" s="56"/>
      <c r="M383" s="56"/>
      <c r="O383" s="41"/>
      <c r="R383" s="56"/>
    </row>
    <row r="384" spans="6:18" ht="12.75" customHeight="1">
      <c r="F384" s="56"/>
      <c r="G384" s="56"/>
      <c r="H384" s="56"/>
      <c r="I384" s="56"/>
      <c r="J384" s="41"/>
      <c r="K384" s="56"/>
      <c r="L384" s="56"/>
      <c r="M384" s="56"/>
      <c r="O384" s="41"/>
      <c r="R384" s="56"/>
    </row>
    <row r="385" spans="6:18" ht="12.75" customHeight="1">
      <c r="F385" s="56"/>
      <c r="G385" s="56"/>
      <c r="H385" s="56"/>
      <c r="I385" s="56"/>
      <c r="J385" s="41"/>
      <c r="K385" s="56"/>
      <c r="L385" s="56"/>
      <c r="M385" s="56"/>
      <c r="O385" s="41"/>
      <c r="R385" s="56"/>
    </row>
    <row r="386" spans="6:18" ht="12.75" customHeight="1">
      <c r="F386" s="56"/>
      <c r="G386" s="56"/>
      <c r="H386" s="56"/>
      <c r="I386" s="56"/>
      <c r="J386" s="41"/>
      <c r="K386" s="56"/>
      <c r="L386" s="56"/>
      <c r="M386" s="56"/>
      <c r="O386" s="41"/>
      <c r="R386" s="56"/>
    </row>
    <row r="387" spans="6:18" ht="12.75" customHeight="1">
      <c r="F387" s="56"/>
      <c r="G387" s="56"/>
      <c r="H387" s="56"/>
      <c r="I387" s="56"/>
      <c r="J387" s="41"/>
      <c r="K387" s="56"/>
      <c r="L387" s="56"/>
      <c r="M387" s="56"/>
      <c r="O387" s="41"/>
      <c r="R387" s="56"/>
    </row>
    <row r="388" spans="6:18" ht="12.75" customHeight="1">
      <c r="F388" s="56"/>
      <c r="G388" s="56"/>
      <c r="H388" s="56"/>
      <c r="I388" s="56"/>
      <c r="J388" s="41"/>
      <c r="K388" s="56"/>
      <c r="L388" s="56"/>
      <c r="M388" s="56"/>
      <c r="O388" s="41"/>
      <c r="R388" s="56"/>
    </row>
    <row r="389" spans="6:18" ht="12.75" customHeight="1">
      <c r="F389" s="56"/>
      <c r="G389" s="56"/>
      <c r="H389" s="56"/>
      <c r="I389" s="56"/>
      <c r="J389" s="41"/>
      <c r="K389" s="56"/>
      <c r="L389" s="56"/>
      <c r="M389" s="56"/>
      <c r="O389" s="41"/>
      <c r="R389" s="56"/>
    </row>
    <row r="390" spans="6:18" ht="12.75" customHeight="1">
      <c r="F390" s="56"/>
      <c r="G390" s="56"/>
      <c r="H390" s="56"/>
      <c r="I390" s="56"/>
      <c r="J390" s="41"/>
      <c r="K390" s="56"/>
      <c r="L390" s="56"/>
      <c r="M390" s="56"/>
      <c r="O390" s="41"/>
      <c r="R390" s="56"/>
    </row>
    <row r="391" spans="6:18" ht="12.75" customHeight="1">
      <c r="F391" s="56"/>
      <c r="G391" s="56"/>
      <c r="H391" s="56"/>
      <c r="I391" s="56"/>
      <c r="J391" s="41"/>
      <c r="K391" s="56"/>
      <c r="L391" s="56"/>
      <c r="M391" s="56"/>
      <c r="O391" s="41"/>
      <c r="R391" s="56"/>
    </row>
    <row r="392" spans="6:18" ht="12.75" customHeight="1">
      <c r="F392" s="56"/>
      <c r="G392" s="56"/>
      <c r="H392" s="56"/>
      <c r="I392" s="56"/>
      <c r="J392" s="41"/>
      <c r="K392" s="56"/>
      <c r="L392" s="56"/>
      <c r="M392" s="56"/>
      <c r="O392" s="41"/>
      <c r="R392" s="56"/>
    </row>
    <row r="393" spans="6:18" ht="12.75" customHeight="1">
      <c r="F393" s="56"/>
      <c r="G393" s="56"/>
      <c r="H393" s="56"/>
      <c r="I393" s="56"/>
      <c r="J393" s="41"/>
      <c r="K393" s="56"/>
      <c r="L393" s="56"/>
      <c r="M393" s="56"/>
      <c r="O393" s="41"/>
      <c r="R393" s="56"/>
    </row>
    <row r="394" spans="6:18" ht="12.75" customHeight="1">
      <c r="F394" s="56"/>
      <c r="G394" s="56"/>
      <c r="H394" s="56"/>
      <c r="I394" s="56"/>
      <c r="J394" s="41"/>
      <c r="K394" s="56"/>
      <c r="L394" s="56"/>
      <c r="M394" s="56"/>
      <c r="O394" s="41"/>
      <c r="R394" s="56"/>
    </row>
    <row r="395" spans="6:18" ht="12.75" customHeight="1">
      <c r="F395" s="56"/>
      <c r="G395" s="56"/>
      <c r="H395" s="56"/>
      <c r="I395" s="56"/>
      <c r="J395" s="41"/>
      <c r="K395" s="56"/>
      <c r="L395" s="56"/>
      <c r="M395" s="56"/>
      <c r="O395" s="41"/>
      <c r="R395" s="56"/>
    </row>
    <row r="396" spans="6:18" ht="12.75" customHeight="1">
      <c r="F396" s="56"/>
      <c r="G396" s="56"/>
      <c r="H396" s="56"/>
      <c r="I396" s="56"/>
      <c r="J396" s="41"/>
      <c r="K396" s="56"/>
      <c r="L396" s="56"/>
      <c r="M396" s="56"/>
      <c r="O396" s="41"/>
      <c r="R396" s="56"/>
    </row>
    <row r="397" spans="6:18" ht="12.75" customHeight="1">
      <c r="F397" s="56"/>
      <c r="G397" s="56"/>
      <c r="H397" s="56"/>
      <c r="I397" s="56"/>
      <c r="J397" s="41"/>
      <c r="K397" s="56"/>
      <c r="L397" s="56"/>
      <c r="M397" s="56"/>
      <c r="O397" s="41"/>
      <c r="R397" s="56"/>
    </row>
    <row r="398" spans="6:18" ht="12.75" customHeight="1">
      <c r="F398" s="56"/>
      <c r="G398" s="56"/>
      <c r="H398" s="56"/>
      <c r="I398" s="56"/>
      <c r="J398" s="41"/>
      <c r="K398" s="56"/>
      <c r="L398" s="56"/>
      <c r="M398" s="56"/>
      <c r="O398" s="41"/>
      <c r="R398" s="56"/>
    </row>
    <row r="399" spans="6:18" ht="12.75" customHeight="1">
      <c r="F399" s="56"/>
      <c r="G399" s="56"/>
      <c r="H399" s="56"/>
      <c r="I399" s="56"/>
      <c r="J399" s="41"/>
      <c r="K399" s="56"/>
      <c r="L399" s="56"/>
      <c r="M399" s="56"/>
      <c r="O399" s="41"/>
      <c r="R399" s="56"/>
    </row>
    <row r="400" spans="6:18" ht="12.75" customHeight="1">
      <c r="F400" s="56"/>
      <c r="G400" s="56"/>
      <c r="H400" s="56"/>
      <c r="I400" s="56"/>
      <c r="J400" s="41"/>
      <c r="K400" s="56"/>
      <c r="L400" s="56"/>
      <c r="M400" s="56"/>
      <c r="O400" s="41"/>
      <c r="R400" s="56"/>
    </row>
    <row r="401" spans="6:18" ht="12.75" customHeight="1">
      <c r="F401" s="56"/>
      <c r="G401" s="56"/>
      <c r="H401" s="56"/>
      <c r="I401" s="56"/>
      <c r="J401" s="41"/>
      <c r="K401" s="56"/>
      <c r="L401" s="56"/>
      <c r="M401" s="56"/>
      <c r="O401" s="41"/>
      <c r="R401" s="56"/>
    </row>
    <row r="402" spans="6:18" ht="12.75" customHeight="1">
      <c r="F402" s="56"/>
      <c r="G402" s="56"/>
      <c r="H402" s="56"/>
      <c r="I402" s="56"/>
      <c r="J402" s="41"/>
      <c r="K402" s="56"/>
      <c r="L402" s="56"/>
      <c r="M402" s="56"/>
      <c r="O402" s="41"/>
      <c r="R402" s="56"/>
    </row>
    <row r="403" spans="6:18" ht="12.75" customHeight="1">
      <c r="F403" s="56"/>
      <c r="G403" s="56"/>
      <c r="H403" s="56"/>
      <c r="I403" s="56"/>
      <c r="J403" s="41"/>
      <c r="K403" s="56"/>
      <c r="L403" s="56"/>
      <c r="M403" s="56"/>
      <c r="O403" s="41"/>
      <c r="R403" s="56"/>
    </row>
    <row r="404" spans="6:18" ht="12.75" customHeight="1">
      <c r="F404" s="56"/>
      <c r="G404" s="56"/>
      <c r="H404" s="56"/>
      <c r="I404" s="56"/>
      <c r="J404" s="41"/>
      <c r="K404" s="56"/>
      <c r="L404" s="56"/>
      <c r="M404" s="56"/>
      <c r="O404" s="41"/>
      <c r="R404" s="56"/>
    </row>
    <row r="405" spans="6:18" ht="12.75" customHeight="1">
      <c r="F405" s="56"/>
      <c r="G405" s="56"/>
      <c r="H405" s="56"/>
      <c r="I405" s="56"/>
      <c r="J405" s="41"/>
      <c r="K405" s="56"/>
      <c r="L405" s="56"/>
      <c r="M405" s="56"/>
      <c r="O405" s="41"/>
      <c r="R405" s="56"/>
    </row>
    <row r="406" spans="6:18" ht="12.75" customHeight="1">
      <c r="F406" s="56"/>
      <c r="G406" s="56"/>
      <c r="H406" s="56"/>
      <c r="I406" s="56"/>
      <c r="J406" s="41"/>
      <c r="K406" s="56"/>
      <c r="L406" s="56"/>
      <c r="M406" s="56"/>
      <c r="O406" s="41"/>
      <c r="R406" s="56"/>
    </row>
    <row r="407" spans="6:18" ht="12.75" customHeight="1">
      <c r="F407" s="56"/>
      <c r="G407" s="56"/>
      <c r="H407" s="56"/>
      <c r="I407" s="56"/>
      <c r="J407" s="41"/>
      <c r="K407" s="56"/>
      <c r="L407" s="56"/>
      <c r="M407" s="56"/>
      <c r="O407" s="41"/>
      <c r="R407" s="56"/>
    </row>
    <row r="408" spans="6:18" ht="12.75" customHeight="1">
      <c r="F408" s="56"/>
      <c r="G408" s="56"/>
      <c r="H408" s="56"/>
      <c r="I408" s="56"/>
      <c r="J408" s="41"/>
      <c r="K408" s="56"/>
      <c r="L408" s="56"/>
      <c r="M408" s="56"/>
      <c r="O408" s="41"/>
      <c r="R408" s="56"/>
    </row>
    <row r="409" spans="6:18" ht="12.75" customHeight="1">
      <c r="F409" s="56"/>
      <c r="G409" s="56"/>
      <c r="H409" s="56"/>
      <c r="I409" s="56"/>
      <c r="J409" s="41"/>
      <c r="K409" s="56"/>
      <c r="L409" s="56"/>
      <c r="M409" s="56"/>
      <c r="O409" s="41"/>
      <c r="R409" s="56"/>
    </row>
    <row r="410" spans="6:18" ht="12.75" customHeight="1">
      <c r="F410" s="56"/>
      <c r="G410" s="56"/>
      <c r="H410" s="56"/>
      <c r="I410" s="56"/>
      <c r="J410" s="41"/>
      <c r="K410" s="56"/>
      <c r="L410" s="56"/>
      <c r="M410" s="56"/>
      <c r="O410" s="41"/>
      <c r="R410" s="56"/>
    </row>
    <row r="411" spans="6:18" ht="12.75" customHeight="1">
      <c r="F411" s="56"/>
      <c r="G411" s="56"/>
      <c r="H411" s="56"/>
      <c r="I411" s="56"/>
      <c r="J411" s="41"/>
      <c r="K411" s="56"/>
      <c r="L411" s="56"/>
      <c r="M411" s="56"/>
      <c r="O411" s="41"/>
      <c r="R411" s="56"/>
    </row>
    <row r="412" spans="6:18" ht="12.75" customHeight="1">
      <c r="F412" s="56"/>
      <c r="G412" s="56"/>
      <c r="H412" s="56"/>
      <c r="I412" s="56"/>
      <c r="J412" s="41"/>
      <c r="K412" s="56"/>
      <c r="L412" s="56"/>
      <c r="M412" s="56"/>
      <c r="O412" s="41"/>
      <c r="R412" s="56"/>
    </row>
    <row r="413" spans="6:18" ht="12.75" customHeight="1">
      <c r="F413" s="56"/>
      <c r="G413" s="56"/>
      <c r="H413" s="56"/>
      <c r="I413" s="56"/>
      <c r="J413" s="41"/>
      <c r="K413" s="56"/>
      <c r="L413" s="56"/>
      <c r="M413" s="56"/>
      <c r="O413" s="41"/>
      <c r="R413" s="56"/>
    </row>
    <row r="414" spans="6:18" ht="12.75" customHeight="1">
      <c r="F414" s="56"/>
      <c r="G414" s="56"/>
      <c r="H414" s="56"/>
      <c r="I414" s="56"/>
      <c r="J414" s="41"/>
      <c r="K414" s="56"/>
      <c r="L414" s="56"/>
      <c r="M414" s="56"/>
      <c r="O414" s="41"/>
      <c r="R414" s="56"/>
    </row>
    <row r="415" spans="6:18" ht="12.75" customHeight="1">
      <c r="F415" s="56"/>
      <c r="G415" s="56"/>
      <c r="H415" s="56"/>
      <c r="I415" s="56"/>
      <c r="J415" s="41"/>
      <c r="K415" s="56"/>
      <c r="L415" s="56"/>
      <c r="M415" s="56"/>
      <c r="O415" s="41"/>
      <c r="R415" s="56"/>
    </row>
    <row r="416" spans="6:18" ht="12.75" customHeight="1">
      <c r="F416" s="56"/>
      <c r="G416" s="56"/>
      <c r="H416" s="56"/>
      <c r="I416" s="56"/>
      <c r="J416" s="41"/>
      <c r="K416" s="56"/>
      <c r="L416" s="56"/>
      <c r="M416" s="56"/>
      <c r="O416" s="41"/>
      <c r="R416" s="56"/>
    </row>
    <row r="417" spans="6:18" ht="12.75" customHeight="1">
      <c r="F417" s="56"/>
      <c r="G417" s="56"/>
      <c r="H417" s="56"/>
      <c r="I417" s="56"/>
      <c r="J417" s="41"/>
      <c r="K417" s="56"/>
      <c r="L417" s="56"/>
      <c r="M417" s="56"/>
      <c r="O417" s="41"/>
      <c r="R417" s="56"/>
    </row>
    <row r="418" spans="6:18" ht="12.75" customHeight="1">
      <c r="F418" s="56"/>
      <c r="G418" s="56"/>
      <c r="H418" s="56"/>
      <c r="I418" s="56"/>
      <c r="J418" s="41"/>
      <c r="K418" s="56"/>
      <c r="L418" s="56"/>
      <c r="M418" s="56"/>
      <c r="O418" s="41"/>
      <c r="R418" s="56"/>
    </row>
    <row r="419" spans="6:18" ht="12.75" customHeight="1">
      <c r="F419" s="56"/>
      <c r="G419" s="56"/>
      <c r="H419" s="56"/>
      <c r="I419" s="56"/>
      <c r="J419" s="41"/>
      <c r="K419" s="56"/>
      <c r="L419" s="56"/>
      <c r="M419" s="56"/>
      <c r="O419" s="41"/>
      <c r="R419" s="56"/>
    </row>
    <row r="420" spans="6:18" ht="12.75" customHeight="1">
      <c r="F420" s="56"/>
      <c r="G420" s="56"/>
      <c r="H420" s="56"/>
      <c r="I420" s="56"/>
      <c r="J420" s="41"/>
      <c r="K420" s="56"/>
      <c r="L420" s="56"/>
      <c r="M420" s="56"/>
      <c r="O420" s="41"/>
      <c r="R420" s="56"/>
    </row>
    <row r="421" spans="6:18" ht="12.75" customHeight="1">
      <c r="F421" s="56"/>
      <c r="G421" s="56"/>
      <c r="H421" s="56"/>
      <c r="I421" s="56"/>
      <c r="J421" s="41"/>
      <c r="K421" s="56"/>
      <c r="L421" s="56"/>
      <c r="M421" s="56"/>
      <c r="O421" s="41"/>
      <c r="R421" s="56"/>
    </row>
    <row r="422" spans="6:18" ht="12.75" customHeight="1">
      <c r="F422" s="56"/>
      <c r="G422" s="56"/>
      <c r="H422" s="56"/>
      <c r="I422" s="56"/>
      <c r="J422" s="41"/>
      <c r="K422" s="56"/>
      <c r="L422" s="56"/>
      <c r="M422" s="56"/>
      <c r="O422" s="41"/>
      <c r="R422" s="56"/>
    </row>
    <row r="423" spans="6:18" ht="12.75" customHeight="1">
      <c r="F423" s="56"/>
      <c r="G423" s="56"/>
      <c r="H423" s="56"/>
      <c r="I423" s="56"/>
      <c r="J423" s="41"/>
      <c r="K423" s="56"/>
      <c r="L423" s="56"/>
      <c r="M423" s="56"/>
      <c r="O423" s="41"/>
      <c r="R423" s="56"/>
    </row>
    <row r="424" spans="6:18" ht="12.75" customHeight="1">
      <c r="F424" s="56"/>
      <c r="G424" s="56"/>
      <c r="H424" s="56"/>
      <c r="I424" s="56"/>
      <c r="J424" s="41"/>
      <c r="K424" s="56"/>
      <c r="L424" s="56"/>
      <c r="M424" s="56"/>
      <c r="O424" s="41"/>
      <c r="R424" s="56"/>
    </row>
    <row r="425" spans="6:18" ht="12.75" customHeight="1">
      <c r="F425" s="56"/>
      <c r="G425" s="56"/>
      <c r="H425" s="56"/>
      <c r="I425" s="56"/>
      <c r="J425" s="41"/>
      <c r="K425" s="56"/>
      <c r="L425" s="56"/>
      <c r="M425" s="56"/>
      <c r="O425" s="41"/>
      <c r="R425" s="56"/>
    </row>
    <row r="426" spans="6:18" ht="12.75" customHeight="1">
      <c r="F426" s="56"/>
      <c r="G426" s="56"/>
      <c r="H426" s="56"/>
      <c r="I426" s="56"/>
      <c r="J426" s="41"/>
      <c r="K426" s="56"/>
      <c r="L426" s="56"/>
      <c r="M426" s="56"/>
      <c r="O426" s="41"/>
      <c r="R426" s="56"/>
    </row>
    <row r="427" spans="6:18" ht="12.75" customHeight="1">
      <c r="F427" s="56"/>
      <c r="G427" s="56"/>
      <c r="H427" s="56"/>
      <c r="I427" s="56"/>
      <c r="J427" s="41"/>
      <c r="K427" s="56"/>
      <c r="L427" s="56"/>
      <c r="M427" s="56"/>
      <c r="O427" s="41"/>
      <c r="R427" s="56"/>
    </row>
    <row r="428" spans="6:18" ht="12.75" customHeight="1">
      <c r="F428" s="56"/>
      <c r="G428" s="56"/>
      <c r="H428" s="56"/>
      <c r="I428" s="56"/>
      <c r="J428" s="41"/>
      <c r="K428" s="56"/>
      <c r="L428" s="56"/>
      <c r="M428" s="56"/>
      <c r="O428" s="41"/>
      <c r="R428" s="56"/>
    </row>
    <row r="429" spans="6:18" ht="12.75" customHeight="1">
      <c r="F429" s="56"/>
      <c r="G429" s="56"/>
      <c r="H429" s="56"/>
      <c r="I429" s="56"/>
      <c r="J429" s="41"/>
      <c r="K429" s="56"/>
      <c r="L429" s="56"/>
      <c r="M429" s="56"/>
      <c r="O429" s="41"/>
      <c r="R429" s="56"/>
    </row>
    <row r="430" spans="6:18" ht="12.75" customHeight="1">
      <c r="F430" s="56"/>
      <c r="G430" s="56"/>
      <c r="H430" s="56"/>
      <c r="I430" s="56"/>
      <c r="J430" s="41"/>
      <c r="K430" s="56"/>
      <c r="L430" s="56"/>
      <c r="M430" s="56"/>
      <c r="O430" s="41"/>
      <c r="R430" s="56"/>
    </row>
    <row r="431" spans="6:18" ht="12.75" customHeight="1">
      <c r="F431" s="56"/>
      <c r="G431" s="56"/>
      <c r="H431" s="56"/>
      <c r="I431" s="56"/>
      <c r="J431" s="41"/>
      <c r="K431" s="56"/>
      <c r="L431" s="56"/>
      <c r="M431" s="56"/>
      <c r="O431" s="41"/>
      <c r="R431" s="56"/>
    </row>
    <row r="432" spans="6:18" ht="12.75" customHeight="1">
      <c r="F432" s="56"/>
      <c r="G432" s="56"/>
      <c r="H432" s="56"/>
      <c r="I432" s="56"/>
      <c r="J432" s="41"/>
      <c r="K432" s="56"/>
      <c r="L432" s="56"/>
      <c r="M432" s="56"/>
      <c r="O432" s="41"/>
      <c r="R432" s="56"/>
    </row>
    <row r="433" spans="6:18" ht="12.75" customHeight="1">
      <c r="F433" s="56"/>
      <c r="G433" s="56"/>
      <c r="H433" s="56"/>
      <c r="I433" s="56"/>
      <c r="J433" s="41"/>
      <c r="K433" s="56"/>
      <c r="L433" s="56"/>
      <c r="M433" s="56"/>
      <c r="O433" s="41"/>
      <c r="R433" s="56"/>
    </row>
    <row r="434" spans="6:18" ht="12.75" customHeight="1">
      <c r="F434" s="56"/>
      <c r="G434" s="56"/>
      <c r="H434" s="56"/>
      <c r="I434" s="56"/>
      <c r="J434" s="41"/>
      <c r="K434" s="56"/>
      <c r="L434" s="56"/>
      <c r="M434" s="56"/>
      <c r="O434" s="41"/>
      <c r="R434" s="56"/>
    </row>
    <row r="435" spans="6:18" ht="12.75" customHeight="1">
      <c r="F435" s="56"/>
      <c r="G435" s="56"/>
      <c r="H435" s="56"/>
      <c r="I435" s="56"/>
      <c r="J435" s="41"/>
      <c r="K435" s="56"/>
      <c r="L435" s="56"/>
      <c r="M435" s="56"/>
      <c r="O435" s="41"/>
      <c r="R435" s="56"/>
    </row>
    <row r="436" spans="6:18" ht="12.75" customHeight="1">
      <c r="F436" s="56"/>
      <c r="G436" s="56"/>
      <c r="H436" s="56"/>
      <c r="I436" s="56"/>
      <c r="J436" s="41"/>
      <c r="K436" s="56"/>
      <c r="L436" s="56"/>
      <c r="M436" s="56"/>
      <c r="O436" s="41"/>
      <c r="R436" s="56"/>
    </row>
    <row r="437" spans="6:18" ht="12.75" customHeight="1">
      <c r="F437" s="56"/>
      <c r="G437" s="56"/>
      <c r="H437" s="56"/>
      <c r="I437" s="56"/>
      <c r="J437" s="41"/>
      <c r="K437" s="56"/>
      <c r="L437" s="56"/>
      <c r="M437" s="56"/>
      <c r="O437" s="41"/>
      <c r="R437" s="56"/>
    </row>
    <row r="438" spans="6:18" ht="12.75" customHeight="1">
      <c r="F438" s="56"/>
      <c r="G438" s="56"/>
      <c r="H438" s="56"/>
      <c r="I438" s="56"/>
      <c r="J438" s="41"/>
      <c r="K438" s="56"/>
      <c r="L438" s="56"/>
      <c r="M438" s="56"/>
      <c r="O438" s="41"/>
      <c r="R438" s="56"/>
    </row>
    <row r="439" spans="6:18" ht="12.75" customHeight="1">
      <c r="F439" s="56"/>
      <c r="G439" s="56"/>
      <c r="H439" s="56"/>
      <c r="I439" s="56"/>
      <c r="J439" s="41"/>
      <c r="K439" s="56"/>
      <c r="L439" s="56"/>
      <c r="M439" s="56"/>
      <c r="O439" s="41"/>
      <c r="R439" s="56"/>
    </row>
    <row r="440" spans="6:18" ht="12.75" customHeight="1">
      <c r="F440" s="56"/>
      <c r="G440" s="56"/>
      <c r="H440" s="56"/>
      <c r="I440" s="56"/>
      <c r="J440" s="41"/>
      <c r="K440" s="56"/>
      <c r="L440" s="56"/>
      <c r="M440" s="56"/>
      <c r="O440" s="41"/>
      <c r="R440" s="56"/>
    </row>
    <row r="441" spans="6:18" ht="12.75" customHeight="1">
      <c r="F441" s="56"/>
      <c r="G441" s="56"/>
      <c r="H441" s="56"/>
      <c r="I441" s="56"/>
      <c r="J441" s="41"/>
      <c r="K441" s="56"/>
      <c r="L441" s="56"/>
      <c r="M441" s="56"/>
      <c r="O441" s="41"/>
      <c r="R441" s="56"/>
    </row>
    <row r="442" spans="6:18" ht="12.75" customHeight="1">
      <c r="F442" s="56"/>
      <c r="G442" s="56"/>
      <c r="H442" s="56"/>
      <c r="I442" s="56"/>
      <c r="J442" s="41"/>
      <c r="K442" s="56"/>
      <c r="L442" s="56"/>
      <c r="M442" s="56"/>
      <c r="O442" s="41"/>
      <c r="R442" s="56"/>
    </row>
    <row r="443" spans="6:18" ht="12.75" customHeight="1">
      <c r="F443" s="56"/>
      <c r="G443" s="56"/>
      <c r="H443" s="56"/>
      <c r="I443" s="56"/>
      <c r="J443" s="41"/>
      <c r="K443" s="56"/>
      <c r="L443" s="56"/>
      <c r="M443" s="56"/>
      <c r="O443" s="41"/>
      <c r="R443" s="56"/>
    </row>
    <row r="444" spans="6:18" ht="12.75" customHeight="1">
      <c r="F444" s="56"/>
      <c r="G444" s="56"/>
      <c r="H444" s="56"/>
      <c r="I444" s="56"/>
      <c r="J444" s="41"/>
      <c r="K444" s="56"/>
      <c r="L444" s="56"/>
      <c r="M444" s="56"/>
      <c r="O444" s="41"/>
      <c r="R444" s="56"/>
    </row>
    <row r="445" spans="6:18" ht="12.75" customHeight="1">
      <c r="F445" s="56"/>
      <c r="G445" s="56"/>
      <c r="H445" s="56"/>
      <c r="I445" s="56"/>
      <c r="J445" s="41"/>
      <c r="K445" s="56"/>
      <c r="L445" s="56"/>
      <c r="M445" s="56"/>
      <c r="O445" s="41"/>
      <c r="R445" s="56"/>
    </row>
    <row r="446" spans="6:18" ht="12.75" customHeight="1">
      <c r="F446" s="56"/>
      <c r="G446" s="56"/>
      <c r="H446" s="56"/>
      <c r="I446" s="56"/>
      <c r="J446" s="41"/>
      <c r="K446" s="56"/>
      <c r="L446" s="56"/>
      <c r="M446" s="56"/>
      <c r="O446" s="41"/>
      <c r="R446" s="56"/>
    </row>
    <row r="447" spans="6:18" ht="12.75" customHeight="1">
      <c r="F447" s="56"/>
      <c r="G447" s="56"/>
      <c r="H447" s="56"/>
      <c r="I447" s="56"/>
      <c r="J447" s="41"/>
      <c r="K447" s="56"/>
      <c r="L447" s="56"/>
      <c r="M447" s="56"/>
      <c r="O447" s="41"/>
      <c r="R447" s="56"/>
    </row>
    <row r="448" spans="6:18" ht="12.75" customHeight="1">
      <c r="F448" s="56"/>
      <c r="G448" s="56"/>
      <c r="H448" s="56"/>
      <c r="I448" s="56"/>
      <c r="J448" s="41"/>
      <c r="K448" s="56"/>
      <c r="L448" s="56"/>
      <c r="M448" s="56"/>
      <c r="O448" s="41"/>
      <c r="R448" s="56"/>
    </row>
    <row r="449" spans="6:18" ht="12.75" customHeight="1">
      <c r="F449" s="56"/>
      <c r="G449" s="56"/>
      <c r="H449" s="56"/>
      <c r="I449" s="56"/>
      <c r="J449" s="41"/>
      <c r="K449" s="56"/>
      <c r="L449" s="56"/>
      <c r="M449" s="56"/>
      <c r="O449" s="41"/>
      <c r="R449" s="56"/>
    </row>
    <row r="450" spans="6:18" ht="12.75" customHeight="1">
      <c r="F450" s="56"/>
      <c r="G450" s="56"/>
      <c r="H450" s="56"/>
      <c r="I450" s="56"/>
      <c r="J450" s="41"/>
      <c r="K450" s="56"/>
      <c r="L450" s="56"/>
      <c r="M450" s="56"/>
      <c r="O450" s="41"/>
      <c r="R450" s="56"/>
    </row>
    <row r="451" spans="6:18" ht="12.75" customHeight="1">
      <c r="F451" s="56"/>
      <c r="G451" s="56"/>
      <c r="H451" s="56"/>
      <c r="I451" s="56"/>
      <c r="J451" s="41"/>
      <c r="K451" s="56"/>
      <c r="L451" s="56"/>
      <c r="M451" s="56"/>
      <c r="O451" s="41"/>
      <c r="R451" s="56"/>
    </row>
    <row r="452" spans="6:18" ht="12.75" customHeight="1">
      <c r="F452" s="56"/>
      <c r="G452" s="56"/>
      <c r="H452" s="56"/>
      <c r="I452" s="56"/>
      <c r="J452" s="41"/>
      <c r="K452" s="56"/>
      <c r="L452" s="56"/>
      <c r="M452" s="56"/>
      <c r="O452" s="41"/>
      <c r="R452" s="56"/>
    </row>
    <row r="453" spans="6:18" ht="12.75" customHeight="1">
      <c r="F453" s="56"/>
      <c r="G453" s="56"/>
      <c r="H453" s="56"/>
      <c r="I453" s="56"/>
      <c r="J453" s="41"/>
      <c r="K453" s="56"/>
      <c r="L453" s="56"/>
      <c r="M453" s="56"/>
      <c r="O453" s="41"/>
      <c r="R453" s="56"/>
    </row>
    <row r="454" spans="6:18" ht="12.75" customHeight="1">
      <c r="F454" s="56"/>
      <c r="G454" s="56"/>
      <c r="H454" s="56"/>
      <c r="I454" s="56"/>
      <c r="J454" s="41"/>
      <c r="K454" s="56"/>
      <c r="L454" s="56"/>
      <c r="M454" s="56"/>
      <c r="O454" s="41"/>
      <c r="R454" s="56"/>
    </row>
    <row r="455" spans="6:18" ht="12.75" customHeight="1">
      <c r="F455" s="56"/>
      <c r="G455" s="56"/>
      <c r="H455" s="56"/>
      <c r="I455" s="56"/>
      <c r="J455" s="41"/>
      <c r="K455" s="56"/>
      <c r="L455" s="56"/>
      <c r="M455" s="56"/>
      <c r="O455" s="41"/>
      <c r="R455" s="56"/>
    </row>
    <row r="456" spans="6:18" ht="12.75" customHeight="1">
      <c r="F456" s="56"/>
      <c r="G456" s="56"/>
      <c r="H456" s="56"/>
      <c r="I456" s="56"/>
      <c r="J456" s="41"/>
      <c r="K456" s="56"/>
      <c r="L456" s="56"/>
      <c r="M456" s="56"/>
      <c r="O456" s="41"/>
      <c r="R456" s="56"/>
    </row>
    <row r="457" spans="6:18" ht="12.75" customHeight="1">
      <c r="F457" s="56"/>
      <c r="G457" s="56"/>
      <c r="H457" s="56"/>
      <c r="I457" s="56"/>
      <c r="J457" s="41"/>
      <c r="K457" s="56"/>
      <c r="L457" s="56"/>
      <c r="M457" s="56"/>
      <c r="O457" s="41"/>
      <c r="R457" s="56"/>
    </row>
    <row r="458" spans="6:18" ht="12.75" customHeight="1">
      <c r="F458" s="56"/>
      <c r="G458" s="56"/>
      <c r="H458" s="56"/>
      <c r="I458" s="56"/>
      <c r="J458" s="41"/>
      <c r="K458" s="56"/>
      <c r="L458" s="56"/>
      <c r="M458" s="56"/>
      <c r="O458" s="41"/>
      <c r="R458" s="56"/>
    </row>
    <row r="459" spans="6:18" ht="12.75" customHeight="1">
      <c r="F459" s="56"/>
      <c r="G459" s="56"/>
      <c r="H459" s="56"/>
      <c r="I459" s="56"/>
      <c r="J459" s="41"/>
      <c r="K459" s="56"/>
      <c r="L459" s="56"/>
      <c r="M459" s="56"/>
      <c r="O459" s="41"/>
      <c r="R459" s="56"/>
    </row>
    <row r="460" spans="6:18" ht="12.75" customHeight="1">
      <c r="F460" s="56"/>
      <c r="G460" s="56"/>
      <c r="H460" s="56"/>
      <c r="I460" s="56"/>
      <c r="J460" s="41"/>
      <c r="K460" s="56"/>
      <c r="L460" s="56"/>
      <c r="M460" s="56"/>
      <c r="O460" s="41"/>
      <c r="R460" s="56"/>
    </row>
    <row r="461" spans="6:18" ht="12.75" customHeight="1">
      <c r="F461" s="56"/>
      <c r="G461" s="56"/>
      <c r="H461" s="56"/>
      <c r="I461" s="56"/>
      <c r="J461" s="41"/>
      <c r="K461" s="56"/>
      <c r="L461" s="56"/>
      <c r="M461" s="56"/>
      <c r="O461" s="41"/>
      <c r="R461" s="56"/>
    </row>
    <row r="462" spans="6:18" ht="12.75" customHeight="1">
      <c r="F462" s="56"/>
      <c r="G462" s="56"/>
      <c r="H462" s="56"/>
      <c r="I462" s="56"/>
      <c r="J462" s="41"/>
      <c r="K462" s="56"/>
      <c r="L462" s="56"/>
      <c r="M462" s="56"/>
      <c r="O462" s="41"/>
      <c r="R462" s="56"/>
    </row>
    <row r="463" spans="6:18" ht="12.75" customHeight="1">
      <c r="F463" s="56"/>
      <c r="G463" s="56"/>
      <c r="H463" s="56"/>
      <c r="I463" s="56"/>
      <c r="J463" s="41"/>
      <c r="K463" s="56"/>
      <c r="L463" s="56"/>
      <c r="M463" s="56"/>
      <c r="O463" s="41"/>
      <c r="R463" s="56"/>
    </row>
    <row r="464" spans="6:18" ht="12.75" customHeight="1">
      <c r="F464" s="56"/>
      <c r="G464" s="56"/>
      <c r="H464" s="56"/>
      <c r="I464" s="56"/>
      <c r="J464" s="41"/>
      <c r="K464" s="56"/>
      <c r="L464" s="56"/>
      <c r="M464" s="56"/>
      <c r="O464" s="41"/>
      <c r="R464" s="56"/>
    </row>
    <row r="465" spans="6:18" ht="12.75" customHeight="1">
      <c r="F465" s="56"/>
      <c r="G465" s="56"/>
      <c r="H465" s="56"/>
      <c r="I465" s="56"/>
      <c r="J465" s="41"/>
      <c r="K465" s="56"/>
      <c r="L465" s="56"/>
      <c r="M465" s="56"/>
      <c r="O465" s="41"/>
      <c r="R465" s="56"/>
    </row>
    <row r="466" spans="6:18" ht="12.75" customHeight="1">
      <c r="F466" s="56"/>
      <c r="G466" s="56"/>
      <c r="H466" s="56"/>
      <c r="I466" s="56"/>
      <c r="J466" s="41"/>
      <c r="K466" s="56"/>
      <c r="L466" s="56"/>
      <c r="M466" s="56"/>
      <c r="O466" s="41"/>
      <c r="R466" s="56"/>
    </row>
    <row r="467" spans="6:18" ht="12.75" customHeight="1">
      <c r="F467" s="56"/>
      <c r="G467" s="56"/>
      <c r="H467" s="56"/>
      <c r="I467" s="56"/>
      <c r="J467" s="41"/>
      <c r="K467" s="56"/>
      <c r="L467" s="56"/>
      <c r="M467" s="56"/>
      <c r="O467" s="41"/>
      <c r="R467" s="56"/>
    </row>
    <row r="468" spans="6:18" ht="12.75" customHeight="1">
      <c r="F468" s="56"/>
      <c r="G468" s="56"/>
      <c r="H468" s="56"/>
      <c r="I468" s="56"/>
      <c r="J468" s="41"/>
      <c r="K468" s="56"/>
      <c r="L468" s="56"/>
      <c r="M468" s="56"/>
      <c r="O468" s="41"/>
      <c r="R468" s="56"/>
    </row>
    <row r="469" spans="6:18" ht="12.75" customHeight="1">
      <c r="F469" s="56"/>
      <c r="G469" s="56"/>
      <c r="H469" s="56"/>
      <c r="I469" s="56"/>
      <c r="J469" s="41"/>
      <c r="K469" s="56"/>
      <c r="L469" s="56"/>
      <c r="M469" s="56"/>
      <c r="O469" s="41"/>
      <c r="R469" s="56"/>
    </row>
    <row r="470" spans="6:18" ht="12.75" customHeight="1">
      <c r="F470" s="56"/>
      <c r="G470" s="56"/>
      <c r="H470" s="56"/>
      <c r="I470" s="56"/>
      <c r="J470" s="41"/>
      <c r="K470" s="56"/>
      <c r="L470" s="56"/>
      <c r="M470" s="56"/>
      <c r="O470" s="41"/>
      <c r="R470" s="56"/>
    </row>
    <row r="471" spans="6:18" ht="12.75" customHeight="1">
      <c r="F471" s="56"/>
      <c r="G471" s="56"/>
      <c r="H471" s="56"/>
      <c r="I471" s="56"/>
      <c r="J471" s="41"/>
      <c r="K471" s="56"/>
      <c r="L471" s="56"/>
      <c r="M471" s="56"/>
      <c r="O471" s="41"/>
      <c r="R471" s="56"/>
    </row>
    <row r="472" spans="6:18" ht="12.75" customHeight="1">
      <c r="F472" s="56"/>
      <c r="G472" s="56"/>
      <c r="H472" s="56"/>
      <c r="I472" s="56"/>
      <c r="J472" s="41"/>
      <c r="K472" s="56"/>
      <c r="L472" s="56"/>
      <c r="M472" s="56"/>
      <c r="O472" s="41"/>
      <c r="R472" s="56"/>
    </row>
    <row r="473" spans="6:18" ht="12.75" customHeight="1">
      <c r="F473" s="56"/>
      <c r="G473" s="56"/>
      <c r="H473" s="56"/>
      <c r="I473" s="56"/>
      <c r="J473" s="41"/>
      <c r="K473" s="56"/>
      <c r="L473" s="56"/>
      <c r="M473" s="56"/>
      <c r="O473" s="41"/>
      <c r="R473" s="56"/>
    </row>
    <row r="474" spans="6:18" ht="12.75" customHeight="1">
      <c r="F474" s="56"/>
      <c r="G474" s="56"/>
      <c r="H474" s="56"/>
      <c r="I474" s="56"/>
      <c r="J474" s="41"/>
      <c r="K474" s="56"/>
      <c r="L474" s="56"/>
      <c r="M474" s="56"/>
      <c r="O474" s="41"/>
      <c r="R474" s="56"/>
    </row>
    <row r="475" spans="6:18" ht="12.75" customHeight="1">
      <c r="F475" s="56"/>
      <c r="G475" s="56"/>
      <c r="H475" s="56"/>
      <c r="I475" s="56"/>
      <c r="J475" s="41"/>
      <c r="K475" s="56"/>
      <c r="L475" s="56"/>
      <c r="M475" s="56"/>
      <c r="O475" s="41"/>
      <c r="R475" s="56"/>
    </row>
    <row r="476" spans="6:18" ht="12.75" customHeight="1">
      <c r="F476" s="56"/>
      <c r="G476" s="56"/>
      <c r="H476" s="56"/>
      <c r="I476" s="56"/>
      <c r="J476" s="41"/>
      <c r="K476" s="56"/>
      <c r="L476" s="56"/>
      <c r="M476" s="56"/>
      <c r="O476" s="41"/>
      <c r="R476" s="56"/>
    </row>
    <row r="477" spans="6:18" ht="12.75" customHeight="1">
      <c r="F477" s="56"/>
      <c r="G477" s="56"/>
      <c r="H477" s="56"/>
      <c r="I477" s="56"/>
      <c r="J477" s="41"/>
      <c r="K477" s="56"/>
      <c r="L477" s="56"/>
      <c r="M477" s="56"/>
      <c r="O477" s="41"/>
      <c r="R477" s="56"/>
    </row>
    <row r="478" spans="6:18" ht="12.75" customHeight="1">
      <c r="F478" s="56"/>
      <c r="G478" s="56"/>
      <c r="H478" s="56"/>
      <c r="I478" s="56"/>
      <c r="J478" s="41"/>
      <c r="K478" s="56"/>
      <c r="L478" s="56"/>
      <c r="M478" s="56"/>
      <c r="O478" s="41"/>
      <c r="R478" s="56"/>
    </row>
    <row r="479" spans="6:18" ht="12.75" customHeight="1">
      <c r="F479" s="56"/>
      <c r="G479" s="56"/>
      <c r="H479" s="56"/>
      <c r="I479" s="56"/>
      <c r="J479" s="41"/>
      <c r="K479" s="56"/>
      <c r="L479" s="56"/>
      <c r="M479" s="56"/>
      <c r="O479" s="41"/>
      <c r="R479" s="56"/>
    </row>
    <row r="480" spans="6:18" ht="12.75" customHeight="1">
      <c r="F480" s="56"/>
      <c r="G480" s="56"/>
      <c r="H480" s="56"/>
      <c r="I480" s="56"/>
      <c r="J480" s="41"/>
      <c r="K480" s="56"/>
      <c r="L480" s="56"/>
      <c r="M480" s="56"/>
      <c r="O480" s="41"/>
      <c r="R480" s="56"/>
    </row>
    <row r="481" spans="6:18" ht="12.75" customHeight="1">
      <c r="F481" s="56"/>
      <c r="G481" s="56"/>
      <c r="H481" s="56"/>
      <c r="I481" s="56"/>
      <c r="J481" s="41"/>
      <c r="K481" s="56"/>
      <c r="L481" s="56"/>
      <c r="M481" s="56"/>
      <c r="O481" s="41"/>
      <c r="R481" s="56"/>
    </row>
  </sheetData>
  <autoFilter ref="R1:R304"/>
  <hyperlinks>
    <hyperlink ref="M5" location="Main!A1" display="Back To Main Pag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2022-05-16T02:41:23Z</dcterms:modified>
</cp:coreProperties>
</file>