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0FEB4903-900A-4A80-93FD-A92CAC7AFC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F&amp;O)'!$R$1:$R$305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2" i="6" l="1"/>
  <c r="M62" i="6" s="1"/>
  <c r="K99" i="6"/>
  <c r="M99" i="6" s="1"/>
  <c r="K104" i="6"/>
  <c r="M104" i="6" s="1"/>
  <c r="K105" i="6"/>
  <c r="M105" i="6" s="1"/>
  <c r="K103" i="6"/>
  <c r="M103" i="6" s="1"/>
  <c r="K102" i="6"/>
  <c r="M102" i="6" s="1"/>
  <c r="L35" i="6"/>
  <c r="K35" i="6"/>
  <c r="M35" i="6" s="1"/>
  <c r="L18" i="6"/>
  <c r="F18" i="6"/>
  <c r="K18" i="6" s="1"/>
  <c r="M18" i="6" s="1"/>
  <c r="K101" i="6" l="1"/>
  <c r="M101" i="6" s="1"/>
  <c r="K100" i="6"/>
  <c r="M100" i="6" s="1"/>
  <c r="K96" i="6"/>
  <c r="M96" i="6" s="1"/>
  <c r="K95" i="6"/>
  <c r="M95" i="6" s="1"/>
  <c r="K97" i="6"/>
  <c r="M97" i="6" s="1"/>
  <c r="K98" i="6" l="1"/>
  <c r="M98" i="6" s="1"/>
  <c r="K94" i="6"/>
  <c r="M94" i="6" s="1"/>
  <c r="K93" i="6"/>
  <c r="M93" i="6" s="1"/>
  <c r="K58" i="6"/>
  <c r="M58" i="6" s="1"/>
  <c r="L41" i="6"/>
  <c r="K41" i="6"/>
  <c r="M41" i="6" s="1"/>
  <c r="K90" i="6"/>
  <c r="M90" i="6" s="1"/>
  <c r="L39" i="6" l="1"/>
  <c r="K39" i="6"/>
  <c r="M39" i="6" s="1"/>
  <c r="K92" i="6"/>
  <c r="M92" i="6" s="1"/>
  <c r="K91" i="6"/>
  <c r="M91" i="6" s="1"/>
  <c r="K89" i="6"/>
  <c r="M89" i="6" s="1"/>
  <c r="K85" i="6"/>
  <c r="M85" i="6" s="1"/>
  <c r="K81" i="6"/>
  <c r="M81" i="6" s="1"/>
  <c r="K78" i="6"/>
  <c r="M78" i="6" s="1"/>
  <c r="L38" i="6" l="1"/>
  <c r="K38" i="6"/>
  <c r="M38" i="6" s="1"/>
  <c r="K88" i="6"/>
  <c r="M88" i="6" s="1"/>
  <c r="M86" i="6"/>
  <c r="K86" i="6"/>
  <c r="K84" i="6"/>
  <c r="M84" i="6" s="1"/>
  <c r="K83" i="6"/>
  <c r="M83" i="6" s="1"/>
  <c r="K82" i="6" l="1"/>
  <c r="M82" i="6" s="1"/>
  <c r="K79" i="6"/>
  <c r="M79" i="6" s="1"/>
  <c r="K80" i="6" l="1"/>
  <c r="M80" i="6" s="1"/>
  <c r="L37" i="6"/>
  <c r="K37" i="6"/>
  <c r="M37" i="6" s="1"/>
  <c r="K56" i="6"/>
  <c r="M56" i="6" s="1"/>
  <c r="K55" i="6"/>
  <c r="M55" i="6" s="1"/>
  <c r="K53" i="6"/>
  <c r="M53" i="6" s="1"/>
  <c r="L20" i="6"/>
  <c r="K20" i="6"/>
  <c r="L17" i="6"/>
  <c r="K17" i="6"/>
  <c r="M17" i="6" l="1"/>
  <c r="M20" i="6"/>
  <c r="K77" i="6"/>
  <c r="M77" i="6" s="1"/>
  <c r="K76" i="6"/>
  <c r="M76" i="6" s="1"/>
  <c r="K70" i="6"/>
  <c r="M70" i="6" s="1"/>
  <c r="K57" i="6"/>
  <c r="M57" i="6" s="1"/>
  <c r="K74" i="6"/>
  <c r="M74" i="6" s="1"/>
  <c r="L36" i="6"/>
  <c r="K36" i="6"/>
  <c r="M36" i="6" l="1"/>
  <c r="K73" i="6"/>
  <c r="M73" i="6" s="1"/>
  <c r="K75" i="6" l="1"/>
  <c r="M75" i="6" s="1"/>
  <c r="L10" i="6" l="1"/>
  <c r="K10" i="6"/>
  <c r="M10" i="6" l="1"/>
  <c r="L12" i="6" l="1"/>
  <c r="K12" i="6"/>
  <c r="M12" i="6" l="1"/>
  <c r="K291" i="6" l="1"/>
  <c r="L291" i="6" s="1"/>
  <c r="K297" i="6" l="1"/>
  <c r="L297" i="6" s="1"/>
  <c r="K280" i="6" l="1"/>
  <c r="L280" i="6" s="1"/>
  <c r="K294" i="6" l="1"/>
  <c r="L294" i="6" s="1"/>
  <c r="K286" i="6" l="1"/>
  <c r="L286" i="6" s="1"/>
  <c r="K296" i="6" l="1"/>
  <c r="L296" i="6" s="1"/>
  <c r="H292" i="6" l="1"/>
  <c r="K292" i="6" l="1"/>
  <c r="L292" i="6" s="1"/>
  <c r="K281" i="6"/>
  <c r="L281" i="6" s="1"/>
  <c r="K271" i="6"/>
  <c r="L271" i="6" s="1"/>
  <c r="K287" i="6" l="1"/>
  <c r="L287" i="6" s="1"/>
  <c r="K288" i="6" l="1"/>
  <c r="L288" i="6" s="1"/>
  <c r="K285" i="6" l="1"/>
  <c r="L285" i="6" s="1"/>
  <c r="K264" i="6"/>
  <c r="L264" i="6" s="1"/>
  <c r="K284" i="6"/>
  <c r="L284" i="6" s="1"/>
  <c r="K283" i="6"/>
  <c r="L283" i="6" s="1"/>
  <c r="K282" i="6"/>
  <c r="L282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3" i="6"/>
  <c r="L263" i="6" s="1"/>
  <c r="K262" i="6"/>
  <c r="L262" i="6" s="1"/>
  <c r="K261" i="6"/>
  <c r="L261" i="6" s="1"/>
  <c r="F260" i="6"/>
  <c r="K260" i="6" s="1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F254" i="6"/>
  <c r="K254" i="6" s="1"/>
  <c r="L254" i="6" s="1"/>
  <c r="F253" i="6"/>
  <c r="K253" i="6" s="1"/>
  <c r="L253" i="6" s="1"/>
  <c r="K252" i="6"/>
  <c r="L252" i="6" s="1"/>
  <c r="F251" i="6"/>
  <c r="K251" i="6" s="1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5" i="6"/>
  <c r="L235" i="6" s="1"/>
  <c r="K233" i="6"/>
  <c r="L233" i="6" s="1"/>
  <c r="K232" i="6"/>
  <c r="L232" i="6" s="1"/>
  <c r="F231" i="6"/>
  <c r="K231" i="6" s="1"/>
  <c r="L231" i="6" s="1"/>
  <c r="K230" i="6"/>
  <c r="L230" i="6" s="1"/>
  <c r="K227" i="6"/>
  <c r="L227" i="6" s="1"/>
  <c r="K226" i="6"/>
  <c r="L226" i="6" s="1"/>
  <c r="K225" i="6"/>
  <c r="L225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5" i="6"/>
  <c r="L205" i="6" s="1"/>
  <c r="K203" i="6"/>
  <c r="L203" i="6" s="1"/>
  <c r="K201" i="6"/>
  <c r="L201" i="6" s="1"/>
  <c r="K199" i="6"/>
  <c r="L199" i="6" s="1"/>
  <c r="K198" i="6"/>
  <c r="L198" i="6" s="1"/>
  <c r="K197" i="6"/>
  <c r="L197" i="6" s="1"/>
  <c r="K195" i="6"/>
  <c r="L195" i="6" s="1"/>
  <c r="K194" i="6"/>
  <c r="L194" i="6" s="1"/>
  <c r="K193" i="6"/>
  <c r="L193" i="6" s="1"/>
  <c r="K192" i="6"/>
  <c r="K191" i="6"/>
  <c r="L191" i="6" s="1"/>
  <c r="K190" i="6"/>
  <c r="L190" i="6" s="1"/>
  <c r="K188" i="6"/>
  <c r="L188" i="6" s="1"/>
  <c r="K187" i="6"/>
  <c r="L187" i="6" s="1"/>
  <c r="K186" i="6"/>
  <c r="L186" i="6" s="1"/>
  <c r="K185" i="6"/>
  <c r="L185" i="6" s="1"/>
  <c r="K184" i="6"/>
  <c r="L184" i="6" s="1"/>
  <c r="F183" i="6"/>
  <c r="K183" i="6" s="1"/>
  <c r="L183" i="6" s="1"/>
  <c r="H182" i="6"/>
  <c r="K182" i="6" s="1"/>
  <c r="L182" i="6" s="1"/>
  <c r="K179" i="6"/>
  <c r="L179" i="6" s="1"/>
  <c r="K178" i="6"/>
  <c r="L178" i="6" s="1"/>
  <c r="K177" i="6"/>
  <c r="L177" i="6" s="1"/>
  <c r="K176" i="6"/>
  <c r="L176" i="6" s="1"/>
  <c r="K175" i="6"/>
  <c r="L175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H148" i="6"/>
  <c r="K148" i="6" s="1"/>
  <c r="L148" i="6" s="1"/>
  <c r="F147" i="6"/>
  <c r="K147" i="6" s="1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<sst xmlns="http://schemas.openxmlformats.org/spreadsheetml/2006/main" count="2839" uniqueCount="1139">
  <si>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</si>
  <si>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</si>
  <si>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</si>
  <si>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</si>
  <si>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</si>
  <si>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</si>
  <si>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</si>
  <si>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</si>
  <si>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</si>
  <si>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</si>
  <si>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</si>
  <si>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</si>
  <si>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</si>
  <si>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</si>
  <si>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</si>
  <si>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</si>
  <si>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</si>
  <si>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</si>
  <si>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</si>
  <si>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</si>
  <si>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</si>
  <si>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</si>
  <si>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</si>
  <si>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</si>
  <si>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</si>
  <si>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</si>
  <si>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</si>
  <si>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</si>
  <si>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</si>
  <si>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</si>
  <si>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</si>
  <si>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</si>
  <si>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</si>
  <si>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</si>
  <si>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</si>
  <si>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</si>
  <si>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</si>
  <si>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</si>
  <si>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</si>
  <si>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</si>
  <si>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</si>
  <si>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</si>
  <si>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</si>
  <si>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</si>
  <si>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</si>
  <si>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</si>
  <si>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</si>
  <si>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</si>
  <si>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</si>
  <si>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</si>
  <si>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</si>
  <si>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</si>
  <si>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</si>
  <si>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</si>
  <si>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</si>
  <si>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</si>
  <si>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</si>
  <si>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</si>
  <si>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</si>
  <si>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</si>
  <si>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</si>
  <si>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</si>
  <si>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</si>
  <si>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</si>
  <si>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</si>
  <si>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</si>
  <si>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</si>
  <si>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</si>
  <si>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</si>
  <si>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</si>
  <si>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</si>
  <si>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</si>
  <si>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</si>
  <si>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</si>
  <si>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</si>
  <si>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</si>
  <si>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</si>
  <si>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</si>
  <si>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</si>
  <si>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</si>
  <si>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</si>
  <si>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</si>
  <si>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</si>
  <si>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</si>
  <si>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</si>
  <si>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</si>
  <si>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</si>
  <si>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</si>
  <si>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</si>
  <si>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</si>
  <si>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</si>
  <si>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</si>
  <si>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</si>
  <si>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</si>
  <si>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</si>
  <si>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</si>
  <si>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</si>
  <si>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</si>
  <si>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</si>
  <si>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</si>
  <si>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</si>
  <si>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</si>
  <si>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</si>
  <si>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</si>
  <si>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</si>
  <si>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</si>
  <si>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</si>
  <si>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</si>
  <si>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</si>
  <si>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</si>
  <si>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</si>
  <si>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</si>
  <si>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</si>
  <si>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</si>
  <si>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</si>
  <si>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</si>
  <si>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</si>
  <si>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</si>
  <si>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</si>
  <si>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</si>
  <si>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</si>
  <si>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</si>
  <si>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</si>
  <si>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</si>
  <si>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</si>
  <si>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</si>
  <si>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</si>
  <si>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</si>
  <si>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</si>
  <si>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</si>
  <si>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</si>
  <si>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</si>
  <si>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</si>
  <si>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</si>
  <si>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</si>
  <si>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</si>
  <si>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</si>
  <si>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</si>
  <si>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</si>
  <si>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</si>
  <si>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</si>
  <si>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</si>
  <si>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</si>
  <si>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</si>
  <si>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</si>
  <si>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</si>
  <si>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</si>
  <si>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</si>
  <si>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</si>
  <si>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</si>
  <si>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</si>
  <si>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</si>
  <si>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</si>
  <si>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</si>
  <si>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</si>
  <si>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</si>
  <si>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</si>
  <si>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</si>
  <si>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</si>
  <si>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</si>
  <si>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</si>
  <si>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</si>
  <si>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</si>
  <si>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</si>
  <si>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</si>
  <si>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</si>
  <si>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</si>
  <si>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</si>
  <si>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</si>
  <si>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</si>
  <si>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</si>
  <si>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</si>
  <si>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</si>
  <si>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</si>
  <si>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</si>
  <si>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</si>
  <si>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</si>
  <si>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</si>
  <si>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</si>
  <si>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</si>
  <si>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</si>
  <si>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</si>
  <si>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</si>
  <si>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</si>
  <si>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</si>
  <si>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</si>
  <si>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</si>
  <si>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</si>
  <si>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</si>
  <si>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</si>
  <si>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</si>
  <si>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</si>
  <si>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</si>
  <si>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</si>
  <si>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</si>
  <si>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</si>
  <si>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</si>
  <si>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</si>
  <si>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</si>
  <si>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</si>
  <si>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</si>
  <si>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</si>
  <si>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</si>
  <si>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</si>
  <si>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</si>
  <si>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</si>
  <si>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</si>
  <si>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</si>
  <si>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</si>
  <si>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</si>
  <si>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</si>
  <si>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</si>
  <si>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</si>
  <si>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</si>
  <si>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</si>
  <si>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</si>
  <si>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</si>
  <si>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</si>
  <si>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</si>
  <si>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</si>
  <si>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</si>
  <si>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</si>
  <si>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</si>
  <si>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</si>
  <si>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</si>
  <si>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</si>
  <si>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</si>
  <si>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</si>
  <si>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</si>
  <si>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</si>
  <si>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</si>
  <si>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</si>
  <si>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</si>
  <si>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</si>
  <si>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</si>
  <si>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</si>
  <si>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</si>
  <si>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</si>
  <si>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</si>
  <si>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</si>
  <si>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</si>
  <si>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</si>
  <si>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</si>
  <si>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</si>
  <si>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</si>
  <si>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</si>
  <si>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</si>
  <si>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</si>
  <si>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</si>
  <si>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</si>
  <si>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</si>
  <si>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</si>
  <si>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</si>
  <si>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</si>
  <si>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</si>
  <si>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</si>
  <si>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</si>
  <si>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</si>
  <si>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</si>
  <si>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</si>
  <si>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</si>
  <si>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</si>
  <si>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</si>
  <si>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</si>
  <si>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</si>
  <si>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</si>
  <si>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</si>
  <si>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</si>
  <si>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</si>
  <si>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</si>
  <si>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</si>
  <si>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</si>
  <si>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</si>
  <si>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</si>
  <si>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</si>
  <si>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</si>
  <si>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</si>
  <si>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</si>
  <si>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</si>
  <si>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</si>
  <si>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</si>
  <si>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</si>
  <si>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</si>
  <si>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</si>
  <si>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</si>
  <si>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</si>
  <si>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</si>
  <si>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</si>
  <si>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</si>
  <si>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</si>
  <si>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</si>
  <si>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</si>
  <si>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</si>
  <si>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</si>
  <si>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</si>
  <si>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</si>
  <si>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</si>
  <si>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</si>
  <si>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</si>
  <si>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</si>
  <si>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</si>
  <si>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</si>
  <si>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</si>
  <si>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</si>
  <si>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</si>
  <si>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</si>
  <si>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</si>
  <si>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</si>
  <si>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</si>
  <si>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</si>
  <si>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</si>
  <si>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</si>
  <si>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</si>
  <si>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</si>
  <si>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</si>
  <si>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</si>
  <si>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</si>
  <si>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</si>
  <si>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</si>
  <si>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</si>
  <si>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</si>
  <si>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</si>
  <si>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</si>
  <si>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</si>
  <si>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</si>
  <si>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</si>
  <si>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</si>
  <si>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</si>
  <si>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</si>
  <si>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</si>
  <si>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</si>
  <si>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</si>
  <si>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</si>
  <si>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</si>
  <si>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</si>
  <si>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</si>
  <si>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</si>
  <si>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</si>
  <si>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</si>
  <si>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</si>
  <si>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</si>
  <si>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</si>
  <si>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</si>
  <si>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</si>
  <si>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</si>
  <si>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</si>
  <si>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</si>
  <si>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</si>
  <si>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</si>
  <si>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</si>
  <si>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</si>
  <si>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</si>
  <si>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</si>
  <si>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</si>
  <si>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</si>
  <si>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</si>
  <si>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</si>
  <si>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</si>
  <si>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</si>
  <si>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</si>
  <si>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</si>
  <si>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</si>
  <si>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</si>
  <si>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</si>
  <si>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</si>
  <si>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</si>
  <si>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</si>
  <si>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</si>
  <si>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</si>
  <si>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</si>
  <si>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</si>
  <si>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</si>
  <si>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</si>
  <si>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</si>
  <si>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</si>
  <si>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</si>
  <si>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</si>
  <si>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</si>
  <si>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</si>
  <si>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</si>
  <si>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</si>
  <si>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</si>
  <si>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</si>
  <si>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</si>
  <si>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</si>
  <si>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</si>
  <si>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</si>
  <si>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</si>
  <si>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</si>
  <si>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</si>
  <si>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</si>
  <si>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</si>
  <si>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</si>
  <si>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</si>
  <si>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</si>
  <si>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</si>
  <si>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</si>
  <si>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</si>
  <si>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</si>
  <si>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</si>
  <si>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</si>
  <si>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</si>
  <si>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</si>
  <si>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</si>
  <si>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</si>
  <si>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</si>
  <si>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</si>
  <si>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</si>
  <si>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</si>
  <si>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</si>
  <si>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</si>
  <si>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</si>
  <si>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</si>
  <si>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</si>
  <si>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</si>
  <si>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</si>
  <si>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</si>
  <si>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</si>
  <si>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</si>
  <si>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</si>
  <si>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</si>
  <si>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</si>
  <si>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</si>
  <si>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</si>
  <si>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</si>
  <si>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</si>
  <si>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</si>
  <si>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</si>
  <si>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</si>
  <si>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</si>
  <si>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</si>
  <si>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</si>
  <si>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</si>
  <si>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</si>
  <si>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</si>
  <si>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</si>
  <si>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</si>
  <si>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</si>
  <si>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</si>
  <si>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</si>
  <si>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</si>
  <si>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</si>
  <si>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</si>
  <si>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</si>
  <si>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</si>
  <si>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</si>
  <si>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</si>
  <si>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</si>
  <si>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</si>
  <si>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</si>
  <si>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</si>
  <si>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</si>
  <si>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</si>
  <si>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</si>
  <si>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</si>
  <si>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</si>
  <si>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</si>
  <si>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</si>
  <si>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</si>
  <si>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</si>
  <si>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</si>
  <si>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</si>
  <si>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</si>
  <si>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</si>
  <si>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</si>
  <si>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</si>
  <si>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</si>
  <si>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</si>
  <si>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</si>
  <si>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</si>
  <si>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</si>
  <si>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</si>
  <si>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</si>
  <si>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</si>
  <si>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</si>
  <si>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</si>
  <si>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</si>
  <si>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</si>
  <si>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</si>
  <si>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</si>
  <si>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</si>
  <si>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</si>
  <si>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</si>
  <si>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</si>
  <si>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</si>
  <si>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</si>
  <si>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</si>
  <si>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</si>
  <si>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</si>
  <si>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</si>
  <si>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</si>
  <si>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</si>
  <si>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</si>
  <si>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</si>
  <si>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</si>
  <si>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</si>
  <si>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</si>
  <si>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</si>
  <si>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</si>
  <si>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</si>
  <si>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</si>
  <si>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</si>
  <si>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</si>
  <si>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</si>
  <si>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</si>
  <si>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</si>
  <si>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</si>
  <si>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</si>
  <si>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</si>
  <si>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</si>
  <si>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</si>
  <si>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</si>
  <si>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</si>
  <si>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</si>
  <si>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</si>
  <si>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</si>
  <si>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</si>
  <si>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</si>
  <si>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</si>
  <si>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</si>
  <si>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</si>
  <si>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</si>
  <si>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</si>
  <si>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</si>
  <si>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</si>
  <si>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</si>
  <si>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</si>
  <si>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</si>
  <si>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</si>
  <si>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</si>
  <si>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</si>
  <si>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</si>
  <si>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</si>
  <si>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</si>
  <si>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</si>
  <si>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</si>
  <si>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</si>
  <si>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</si>
  <si>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</si>
  <si>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</si>
  <si>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</si>
  <si>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</si>
  <si>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</si>
  <si>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</si>
  <si>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</si>
  <si>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</si>
  <si>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</si>
  <si>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</si>
  <si>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</si>
  <si>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</si>
  <si>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</si>
  <si>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</si>
  <si>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</si>
  <si>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</si>
  <si>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</si>
  <si>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</si>
  <si>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</si>
  <si>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</si>
  <si>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</si>
  <si>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</si>
  <si>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</si>
  <si>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</si>
  <si>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</si>
  <si>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</si>
  <si>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</si>
  <si>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</si>
  <si>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</si>
  <si>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</si>
  <si>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</si>
  <si>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</si>
  <si>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</si>
  <si>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</si>
  <si>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</si>
  <si>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</si>
  <si>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</si>
  <si>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</si>
  <si>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</si>
  <si>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</si>
  <si>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</si>
  <si>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</si>
  <si>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</si>
  <si>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</si>
  <si>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</si>
  <si>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</si>
  <si>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</si>
  <si>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</si>
  <si>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</si>
  <si>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</si>
  <si>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</si>
  <si>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</si>
  <si>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</si>
  <si>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</si>
  <si>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</si>
  <si>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</si>
  <si>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</si>
  <si>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</si>
  <si>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</si>
  <si>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</si>
  <si>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</si>
  <si>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</si>
  <si>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</si>
  <si>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</si>
  <si>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</si>
  <si>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</si>
  <si>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</si>
  <si>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</si>
  <si>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</si>
  <si>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</si>
  <si>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</si>
  <si>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</si>
  <si>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</si>
  <si>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</si>
  <si>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</si>
  <si>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</si>
  <si>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</si>
  <si>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</si>
  <si>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</si>
  <si>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</si>
  <si>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</si>
  <si>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</si>
  <si>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</si>
  <si>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</si>
  <si>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</si>
  <si>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</si>
  <si>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</si>
  <si>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</si>
  <si>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</si>
  <si>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</si>
  <si>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</si>
  <si>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</si>
  <si>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</si>
  <si>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</si>
  <si>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</si>
  <si>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</si>
  <si>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</si>
  <si>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</si>
  <si>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</si>
  <si>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</si>
  <si>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</si>
  <si>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</si>
  <si>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</si>
  <si>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</si>
  <si>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</si>
  <si>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</si>
  <si>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</si>
  <si>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</si>
  <si>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</si>
  <si>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</si>
  <si>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</si>
  <si>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</si>
  <si>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</si>
  <si>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</si>
  <si>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</si>
  <si>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</si>
  <si>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</si>
  <si>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</si>
  <si>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</si>
  <si>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</si>
  <si>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</si>
  <si>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</si>
  <si>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</si>
  <si>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</si>
  <si>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</si>
  <si>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</si>
  <si>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</si>
  <si>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</si>
  <si>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</si>
  <si>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</si>
  <si>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</si>
  <si>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</si>
  <si>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</si>
  <si>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</si>
  <si>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</si>
  <si>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</si>
  <si>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</si>
  <si>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</si>
  <si>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</si>
  <si>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</si>
  <si>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</si>
  <si>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</si>
  <si>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</si>
  <si>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</si>
  <si>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</si>
  <si>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</si>
  <si>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</si>
  <si>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</si>
  <si>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</si>
  <si>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</si>
  <si>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</si>
  <si>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</si>
  <si>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</si>
  <si>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</si>
  <si>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</si>
  <si>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</si>
  <si>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</si>
  <si>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</si>
  <si>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</si>
  <si>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</si>
  <si>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</si>
  <si>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</si>
  <si>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</si>
  <si>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</si>
  <si>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</si>
  <si>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</si>
  <si>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</si>
  <si>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</si>
  <si>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</si>
  <si>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</si>
  <si>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</si>
  <si>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</si>
  <si>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</si>
  <si>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</si>
  <si>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</si>
  <si>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</si>
  <si>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</si>
  <si>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</si>
  <si>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</si>
  <si>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</si>
  <si>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</si>
  <si>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</si>
  <si>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</si>
  <si>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</si>
  <si>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</si>
  <si>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</si>
  <si>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</si>
  <si>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</si>
  <si>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</si>
  <si>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</si>
  <si>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</si>
  <si>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</si>
  <si>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</si>
  <si>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</si>
  <si>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</si>
  <si>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</si>
  <si>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</si>
  <si>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</si>
  <si>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</si>
  <si>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</si>
  <si>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</si>
  <si>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</si>
  <si>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</si>
  <si>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</si>
  <si>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</si>
  <si>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</si>
  <si>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</si>
  <si>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</si>
  <si>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</si>
  <si>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</si>
  <si>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</si>
  <si>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</si>
  <si>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</si>
  <si>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</si>
  <si>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</si>
  <si>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</si>
  <si>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</si>
  <si>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</si>
  <si>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</si>
  <si>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</si>
  <si>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</si>
  <si>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</si>
  <si>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</si>
  <si>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</si>
  <si>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</si>
  <si>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</si>
  <si>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</si>
  <si>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</si>
  <si>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</si>
  <si>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</si>
  <si>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</si>
  <si>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</si>
  <si>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</si>
  <si>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</si>
  <si>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</si>
  <si>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</si>
  <si>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</si>
  <si>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</si>
  <si>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</si>
  <si>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</si>
  <si>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</si>
  <si>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</si>
  <si>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</si>
  <si>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</si>
  <si>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</si>
  <si>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</si>
  <si>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</si>
  <si>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</si>
  <si>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</si>
  <si>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</si>
  <si>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</si>
  <si>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</si>
  <si>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</si>
  <si>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</si>
  <si>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</si>
  <si>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</si>
  <si>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</si>
  <si>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</si>
  <si>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</si>
  <si>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</si>
  <si>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</si>
  <si>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</si>
  <si>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</si>
  <si>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</si>
  <si>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</si>
  <si>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</si>
  <si>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</si>
  <si>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</si>
  <si>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</si>
  <si>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</si>
  <si>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</si>
  <si>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</si>
  <si>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</si>
  <si>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</si>
  <si>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</si>
  <si>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</si>
  <si>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</si>
  <si>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</si>
  <si>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</si>
  <si>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</si>
  <si>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</si>
  <si>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</si>
  <si>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</si>
  <si>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</si>
  <si>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</si>
  <si>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</si>
  <si>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</si>
  <si>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</si>
  <si>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</si>
  <si>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</si>
  <si>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</si>
  <si>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</si>
  <si>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</si>
  <si>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</si>
  <si>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</si>
  <si>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</si>
  <si>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</si>
  <si>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</si>
  <si>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</si>
  <si>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</si>
  <si>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</si>
  <si>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</si>
  <si>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</si>
  <si>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</si>
  <si>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</si>
  <si>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</si>
  <si>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</si>
  <si>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</si>
  <si>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</si>
  <si>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</si>
  <si>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</si>
  <si>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</si>
  <si>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</si>
  <si>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</si>
  <si>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</si>
  <si>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</si>
  <si>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</si>
  <si>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</si>
  <si>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</si>
  <si>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</si>
  <si>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</si>
  <si>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</si>
  <si>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</si>
  <si>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</si>
  <si>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3800-4000</t>
  </si>
  <si>
    <t>550-560</t>
  </si>
  <si>
    <t>Profiit of Rs.11/-</t>
  </si>
  <si>
    <t>LTIM</t>
  </si>
  <si>
    <t>SHRIRAMFIN</t>
  </si>
  <si>
    <t>NSE</t>
  </si>
  <si>
    <t>780-800</t>
  </si>
  <si>
    <t>870-900</t>
  </si>
  <si>
    <t>Buy&lt;&gt;</t>
  </si>
  <si>
    <t>3300-3400</t>
  </si>
  <si>
    <t>1580-1650</t>
  </si>
  <si>
    <t>360ONE</t>
  </si>
  <si>
    <t>Part Profit of Rs.77.5/-</t>
  </si>
  <si>
    <t>825-850</t>
  </si>
  <si>
    <t>900-950</t>
  </si>
  <si>
    <t>570-600</t>
  </si>
  <si>
    <t xml:space="preserve">JSWSTEEL </t>
  </si>
  <si>
    <t>770-800</t>
  </si>
  <si>
    <t>Profit of Rs.20/-</t>
  </si>
  <si>
    <t>Part profit of Rs.185/-</t>
  </si>
  <si>
    <t>695-717.5</t>
  </si>
  <si>
    <t>2250-2310</t>
  </si>
  <si>
    <t>2450-2500</t>
  </si>
  <si>
    <t>520-550</t>
  </si>
  <si>
    <t>Sell</t>
  </si>
  <si>
    <t>452.5-472.5</t>
  </si>
  <si>
    <t>315-335</t>
  </si>
  <si>
    <t>HAPPIESTMNDS</t>
  </si>
  <si>
    <t>960-1000</t>
  </si>
  <si>
    <t>IGL MAR FUT</t>
  </si>
  <si>
    <t>455-463</t>
  </si>
  <si>
    <t>BATAINDIA MAR FUT</t>
  </si>
  <si>
    <t>1420-1425</t>
  </si>
  <si>
    <t>1470-1480</t>
  </si>
  <si>
    <t xml:space="preserve">REDINGTON </t>
  </si>
  <si>
    <t>50-60</t>
  </si>
  <si>
    <t>180-185</t>
  </si>
  <si>
    <t>3110-3010</t>
  </si>
  <si>
    <t>1650-1700</t>
  </si>
  <si>
    <t>LT 2160 CE MAR</t>
  </si>
  <si>
    <t>60-70</t>
  </si>
  <si>
    <t>RELIANCE 2400 CE MAR</t>
  </si>
  <si>
    <t>RELIANCE 2460 CE MAR</t>
  </si>
  <si>
    <t>38-40</t>
  </si>
  <si>
    <t>19-21</t>
  </si>
  <si>
    <t>ACC 1900 CE MAR</t>
  </si>
  <si>
    <t xml:space="preserve">LT MAR FUT </t>
  </si>
  <si>
    <t>2170-2200</t>
  </si>
  <si>
    <t>585-595</t>
  </si>
  <si>
    <t>169.5-165</t>
  </si>
  <si>
    <t>325-330</t>
  </si>
  <si>
    <t>1150-1170</t>
  </si>
  <si>
    <t>NIFTY 17400 CE 2-MAR</t>
  </si>
  <si>
    <t>110-140</t>
  </si>
  <si>
    <t>BHARTIARTL MAR FUT</t>
  </si>
  <si>
    <t>770-780</t>
  </si>
  <si>
    <t>Retail Research Technical Calls &amp; Fundamental Performance Report for the month of Mar-2023</t>
  </si>
  <si>
    <t>Profit of Rs.6.5/-</t>
  </si>
  <si>
    <t>Profit of Rs.15.5/-</t>
  </si>
  <si>
    <t>Profit of Rs.7/-</t>
  </si>
  <si>
    <t>SIEMENS MAR FUT</t>
  </si>
  <si>
    <t>3260-3290</t>
  </si>
  <si>
    <t>Profit of Rs.7.5/-</t>
  </si>
  <si>
    <t>Loss of Rs.19/-</t>
  </si>
  <si>
    <t>BANKNIFTY 40400 CE 2-MAR</t>
  </si>
  <si>
    <t>150-200</t>
  </si>
  <si>
    <t>Loss of Rs.47.5/-</t>
  </si>
  <si>
    <t>Profit of Rs.19/-</t>
  </si>
  <si>
    <t>Loss of Rs.10.50/-</t>
  </si>
  <si>
    <t>Profit of Rs.32/-</t>
  </si>
  <si>
    <t>1320-1350</t>
  </si>
  <si>
    <t>Profit of Rs.9.50/-</t>
  </si>
  <si>
    <t>707-713</t>
  </si>
  <si>
    <t>740-750</t>
  </si>
  <si>
    <t>POLYCAB 3200 CE MAR</t>
  </si>
  <si>
    <t>Profit of Rs.31.50/-</t>
  </si>
  <si>
    <t>Profit of Rs.8.5/-</t>
  </si>
  <si>
    <t>NIFTY 18000 CE 29-MAR</t>
  </si>
  <si>
    <t>20.0-5</t>
  </si>
  <si>
    <t>40-5</t>
  </si>
  <si>
    <t>NIFTY 17750 PE 9-MAR</t>
  </si>
  <si>
    <t>100-130</t>
  </si>
  <si>
    <t xml:space="preserve">STARHEALTH </t>
  </si>
  <si>
    <t>600-615</t>
  </si>
  <si>
    <t>Profit of Rs.23/-</t>
  </si>
  <si>
    <t>IGL 460 CE MAR</t>
  </si>
  <si>
    <t>16-18</t>
  </si>
  <si>
    <t>BATAINDIA 1420 CE MAR</t>
  </si>
  <si>
    <t>45-50</t>
  </si>
  <si>
    <t>BANKNIFTY 41500 CE 9-MAR</t>
  </si>
  <si>
    <t>RELIANCE 2380 CE MAR</t>
  </si>
  <si>
    <t>80-90</t>
  </si>
  <si>
    <t>NIFTY 17650 CE 9-MAR</t>
  </si>
  <si>
    <t>90-110</t>
  </si>
  <si>
    <t>Profit of Rs.22/-</t>
  </si>
  <si>
    <t>BATAINDIA 1440 CE MAR</t>
  </si>
  <si>
    <t>27-28</t>
  </si>
  <si>
    <t>45-60</t>
  </si>
  <si>
    <t>BANKNIFTY 41400 CE 9-MAR</t>
  </si>
  <si>
    <t>80-100</t>
  </si>
  <si>
    <t>Loss of Rs.46.5/-</t>
  </si>
  <si>
    <t>Loss of Rs.45/-</t>
  </si>
  <si>
    <t>Profit of Rs.16/-</t>
  </si>
  <si>
    <t>Loss of Rs.20/-</t>
  </si>
  <si>
    <t>NIFTY 17500 CE 16-MAR</t>
  </si>
  <si>
    <t>Profit of Rs.1.5/-</t>
  </si>
  <si>
    <t>60-75</t>
  </si>
  <si>
    <t>MARUTI 8600 CE MAR</t>
  </si>
  <si>
    <t>180-220</t>
  </si>
  <si>
    <t>Profit of Rs.25.5/-</t>
  </si>
  <si>
    <t>170-200</t>
  </si>
  <si>
    <t>RELIANCE MAR FUT</t>
  </si>
  <si>
    <t>2390-2420</t>
  </si>
  <si>
    <t>Loss of Rs.36/-</t>
  </si>
  <si>
    <t>DML</t>
  </si>
  <si>
    <t>UTWANI VEENA</t>
  </si>
  <si>
    <t>SCAPDVR</t>
  </si>
  <si>
    <t>Stampede Capital Limited</t>
  </si>
  <si>
    <t>ACHINTYA SECURITIES PRIVATE LIMITED</t>
  </si>
  <si>
    <t>Profit of Rs.9.5/-</t>
  </si>
  <si>
    <t>Loss of Rs.22/-</t>
  </si>
  <si>
    <t>Loss of Rs.50/-</t>
  </si>
  <si>
    <t>LALPATHLAB 1800 PE MAR</t>
  </si>
  <si>
    <t>50-65</t>
  </si>
  <si>
    <t>TECHM 1180 CE 29-MAR</t>
  </si>
  <si>
    <t>Profit of Rs.6/-</t>
  </si>
  <si>
    <t>ULTRACEMCO 7200 CE MAR</t>
  </si>
  <si>
    <t xml:space="preserve">BANKNIFTY 40100 CE 16-MAR </t>
  </si>
  <si>
    <t>400-500</t>
  </si>
  <si>
    <t>Loss of Rs.120/-</t>
  </si>
  <si>
    <t>DDIL</t>
  </si>
  <si>
    <t>LACHHMAN GHANSHAMDAS UTWANI</t>
  </si>
  <si>
    <t>RESGEN</t>
  </si>
  <si>
    <t>Profit of Rs.4.50/-</t>
  </si>
  <si>
    <t>Loss of Rs.38/-</t>
  </si>
  <si>
    <t>Loss of Rs.28.5/-</t>
  </si>
  <si>
    <t>LUPIN MAR FUT</t>
  </si>
  <si>
    <t>658-660</t>
  </si>
  <si>
    <t>680-690</t>
  </si>
  <si>
    <t>NIFTY MAR FUT</t>
  </si>
  <si>
    <t>17140-17160</t>
  </si>
  <si>
    <t>100-110</t>
  </si>
  <si>
    <t>17400-17500</t>
  </si>
  <si>
    <t xml:space="preserve">SANOFI </t>
  </si>
  <si>
    <t>5625-5725</t>
  </si>
  <si>
    <t>6000-6300</t>
  </si>
  <si>
    <t>3810-3905</t>
  </si>
  <si>
    <t>4200-4300</t>
  </si>
  <si>
    <t>MARUTI 8500 CE MAR</t>
  </si>
  <si>
    <t>200-240</t>
  </si>
  <si>
    <t>ONGC MAR FUT</t>
  </si>
  <si>
    <t>160-162</t>
  </si>
  <si>
    <t xml:space="preserve">NIFTY 17400 CE 29 MAR </t>
  </si>
  <si>
    <t>BANKNIFTY 39600 CE 16 MAR</t>
  </si>
  <si>
    <t>Profit of Rs.18/-</t>
  </si>
  <si>
    <t>INDXTRA</t>
  </si>
  <si>
    <t>KESAR</t>
  </si>
  <si>
    <t>SHREESEC</t>
  </si>
  <si>
    <t>SUPERIOR COMMODEAL PRIVATE LIMITED .</t>
  </si>
  <si>
    <t>SMILE SUPPLIERS PRIVATE LIMITED</t>
  </si>
  <si>
    <t>SRUSTEELS</t>
  </si>
  <si>
    <t>PRABHULAL LALLUBHAI PAREKH</t>
  </si>
  <si>
    <t>FOREST VINCOM PRIVATE LIMITED</t>
  </si>
  <si>
    <t>PLURIS FUND LIMITED</t>
  </si>
  <si>
    <t>VISHAL</t>
  </si>
  <si>
    <t>Vishal Fabrics Limited</t>
  </si>
  <si>
    <t>ANAND JAIKUMAR JAIN</t>
  </si>
  <si>
    <t>SILVERTOSS SHOPPERS PRIVATE LIMITED</t>
  </si>
  <si>
    <t>SUSHMA JAIN</t>
  </si>
  <si>
    <t>Loss of Rs.52/-</t>
  </si>
  <si>
    <t>1160-1170</t>
  </si>
  <si>
    <t>1200-1220</t>
  </si>
  <si>
    <t>BANKNIFTY 39500 CE 16 MAR</t>
  </si>
  <si>
    <t>Loss of Rs.115/-</t>
  </si>
  <si>
    <t>M&amp;M 1180 CE MAR</t>
  </si>
  <si>
    <t>30-35</t>
  </si>
  <si>
    <t>Profit of Rs.4/-</t>
  </si>
  <si>
    <t>Profit of Rs.10/-</t>
  </si>
  <si>
    <t>MCDOWELL-N MAR FUT</t>
  </si>
  <si>
    <t>771-773</t>
  </si>
  <si>
    <t>795-805</t>
  </si>
  <si>
    <t>MPHASIS MAR FUT</t>
  </si>
  <si>
    <t>1900-1910</t>
  </si>
  <si>
    <t>1980-2020</t>
  </si>
  <si>
    <t>BEML</t>
  </si>
  <si>
    <t>LEMONTREE</t>
  </si>
  <si>
    <t>PPLPHARMA</t>
  </si>
  <si>
    <t>RAINBOW</t>
  </si>
  <si>
    <t>UCOBANK</t>
  </si>
  <si>
    <t>ALAN SCOTT</t>
  </si>
  <si>
    <t>VINITA GAUR</t>
  </si>
  <si>
    <t>AVAILFC</t>
  </si>
  <si>
    <t>GEETA CHETAN SHAH</t>
  </si>
  <si>
    <t>SETU SECURITIES PVT LTD</t>
  </si>
  <si>
    <t>MULTIPLIER SHARE AND STOCK ADVISORS PVT LTD</t>
  </si>
  <si>
    <t>CALSOFT</t>
  </si>
  <si>
    <t>SANJAY AGRAWAL</t>
  </si>
  <si>
    <t>MANISH AGRAWAL</t>
  </si>
  <si>
    <t>SALONI LOHIA</t>
  </si>
  <si>
    <t>DHYAANI</t>
  </si>
  <si>
    <t>EUROPLUS ONE REALITY PRIVATE LIMITED</t>
  </si>
  <si>
    <t>SUNIL GIRIDHARILAL RAHEJA</t>
  </si>
  <si>
    <t>MALAY RAJABHAI VAGHAMSHI HUF</t>
  </si>
  <si>
    <t>GARGI</t>
  </si>
  <si>
    <t>ANSHULAGARWAL</t>
  </si>
  <si>
    <t>RONIT CHAMPAKLAL SHAH</t>
  </si>
  <si>
    <t>DIMPALBAHEN HASMUKH JAIN</t>
  </si>
  <si>
    <t>KANCHANBEN KIRTILAL SHAH</t>
  </si>
  <si>
    <t>KASHMIRABEN TARUNKUMAR SHAH</t>
  </si>
  <si>
    <t>SANGEETABEN SHAILESHKUMAR SHAH</t>
  </si>
  <si>
    <t>AG DYNAMIC FUNDS LIMITED</t>
  </si>
  <si>
    <t>TRAPTI GUPTA</t>
  </si>
  <si>
    <t>KIRANSY-B</t>
  </si>
  <si>
    <t>JOY MAHESHBHAI GODIWALA</t>
  </si>
  <si>
    <t>TEJASH RAMESHCHANDRA MODI</t>
  </si>
  <si>
    <t>LELAVOIR</t>
  </si>
  <si>
    <t>ANURADHA KHAN</t>
  </si>
  <si>
    <t>MAHACORP</t>
  </si>
  <si>
    <t>BHAVYA DHIMAN</t>
  </si>
  <si>
    <t>SPOONBILL CONSULTANCY SERVICES PRIVATE LIMITED</t>
  </si>
  <si>
    <t>NILKANTHBALAJIBHOSALE</t>
  </si>
  <si>
    <t>MILEFUR</t>
  </si>
  <si>
    <t>POOJA PANKAJ JAGTAP</t>
  </si>
  <si>
    <t>SANCHARANI CORPORATE SERVICES PVT LTD</t>
  </si>
  <si>
    <t>RAJANIDEVI SURESHCHAND JAIN</t>
  </si>
  <si>
    <t>SALORAINTL</t>
  </si>
  <si>
    <t>NEW MILLENIUM TECHNOLOGY MANAGEMENT PRIVATE LIMITED</t>
  </si>
  <si>
    <t>PRITHVI VINCOM PRIVATE LIMITED</t>
  </si>
  <si>
    <t>SAMPRE</t>
  </si>
  <si>
    <t>SHANKAR NATH</t>
  </si>
  <si>
    <t>ANKITGERA</t>
  </si>
  <si>
    <t>SAMYAKINT</t>
  </si>
  <si>
    <t>MITUL GOPALBHAI SONI</t>
  </si>
  <si>
    <t>SATISH AGARWAL</t>
  </si>
  <si>
    <t>TAPARIA</t>
  </si>
  <si>
    <t>RAMESHCHANDRA DHIRAJLAL DESAI</t>
  </si>
  <si>
    <t>THINKINK</t>
  </si>
  <si>
    <t>BANAS FINANCE LIMITED</t>
  </si>
  <si>
    <t>BCLIND</t>
  </si>
  <si>
    <t>BCL Industries Limited</t>
  </si>
  <si>
    <t>CAPACITE</t>
  </si>
  <si>
    <t>Capacite Infraproject Ltd</t>
  </si>
  <si>
    <t>SARAH FAISAL HAWA</t>
  </si>
  <si>
    <t>ISFT</t>
  </si>
  <si>
    <t>Intrasoft Tech. Ltd</t>
  </si>
  <si>
    <t>ASHOK KUMAR DAMANI</t>
  </si>
  <si>
    <t>KOPRAN</t>
  </si>
  <si>
    <t>Kopran Ltd.</t>
  </si>
  <si>
    <t>URMILADEVI  TAPARIA</t>
  </si>
  <si>
    <t>MANUGRAPH</t>
  </si>
  <si>
    <t>Manugraph India Ltd.</t>
  </si>
  <si>
    <t>SYSTANGO</t>
  </si>
  <si>
    <t>Systango Technologies Ltd</t>
  </si>
  <si>
    <t>MAHALAXMI BROKRAGE INDIA PRIVATE LIMITED</t>
  </si>
  <si>
    <t>PRATEEK JAIN</t>
  </si>
  <si>
    <t>PINKCITY TOURIST VILLAGE P LTD</t>
  </si>
  <si>
    <t>JAIN SONALI GAURAV</t>
  </si>
  <si>
    <t>H C JAIN AND CO (SHRI HEM CHAND JAIN)</t>
  </si>
  <si>
    <t>TREJHARA</t>
  </si>
  <si>
    <t>TREJHARA SOLUTIONS LIMITE</t>
  </si>
  <si>
    <t>BHATIA SURESH HUF</t>
  </si>
  <si>
    <t>UNIINFO</t>
  </si>
  <si>
    <t>Uniinfo Telecom Servi Ltd</t>
  </si>
  <si>
    <t>PUNEET MITTAL HUF</t>
  </si>
  <si>
    <t>VERTEXPLUS</t>
  </si>
  <si>
    <t>Vertexplus Technologies L</t>
  </si>
  <si>
    <t>GOENKA BUSINESS AND FINANCE LIMITED</t>
  </si>
  <si>
    <t>AXITA EXPORTS PRIVATE LIMITED</t>
  </si>
  <si>
    <t>BILKIS ZUBAIR HAWA</t>
  </si>
  <si>
    <t>ANIRUDH  DAMANI</t>
  </si>
  <si>
    <t>ISHAN</t>
  </si>
  <si>
    <t>Ishan International Ltd</t>
  </si>
  <si>
    <t>SUNNY GARG</t>
  </si>
  <si>
    <t>PROVINCIAL FINANCE AND LEASING COMPANY PRIVATE LIMITED</t>
  </si>
  <si>
    <t>RAJASTHAN GLOBAL SECURITIES PVT LTD</t>
  </si>
  <si>
    <t>ALPHA ALTERNATIVES MSAR LLP</t>
  </si>
  <si>
    <t>SURESH BHATIA ASSOCIATES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</si>
</sst>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92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165" fontId="31" fillId="19" borderId="21" xfId="0" applyNumberFormat="1" applyFont="1" applyFill="1" applyBorder="1" applyAlignment="1">
      <alignment horizontal="center" vertical="center"/>
    </xf>
    <xf numFmtId="15" fontId="31" fillId="19" borderId="21" xfId="0" applyNumberFormat="1" applyFont="1" applyFill="1" applyBorder="1" applyAlignment="1">
      <alignment horizontal="center" vertical="center"/>
    </xf>
    <xf numFmtId="0" fontId="32" fillId="19" borderId="21" xfId="0" applyFont="1" applyFill="1" applyBorder="1"/>
    <xf numFmtId="43" fontId="31" fillId="19" borderId="21" xfId="0" applyNumberFormat="1" applyFont="1" applyFill="1" applyBorder="1" applyAlignment="1">
      <alignment horizontal="center" vertical="top"/>
    </xf>
    <xf numFmtId="0" fontId="31" fillId="19" borderId="21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top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6" fontId="37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31" fillId="21" borderId="20" xfId="0" applyFont="1" applyFill="1" applyBorder="1" applyAlignment="1">
      <alignment horizontal="center" vertical="center"/>
    </xf>
    <xf numFmtId="16" fontId="32" fillId="18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15" fontId="31" fillId="19" borderId="20" xfId="0" applyNumberFormat="1" applyFont="1" applyFill="1" applyBorder="1" applyAlignment="1">
      <alignment horizontal="center" vertical="center"/>
    </xf>
    <xf numFmtId="0" fontId="32" fillId="19" borderId="20" xfId="0" applyFont="1" applyFill="1" applyBorder="1"/>
    <xf numFmtId="43" fontId="31" fillId="19" borderId="20" xfId="0" applyNumberFormat="1" applyFont="1" applyFill="1" applyBorder="1" applyAlignment="1">
      <alignment horizontal="center" vertical="top"/>
    </xf>
    <xf numFmtId="0" fontId="31" fillId="19" borderId="20" xfId="0" applyFont="1" applyFill="1" applyBorder="1" applyAlignment="1">
      <alignment horizontal="center" vertical="top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0" fontId="32" fillId="22" borderId="20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" fontId="32" fillId="22" borderId="20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2" fontId="32" fillId="15" borderId="20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2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23" borderId="21" xfId="0" applyNumberFormat="1" applyFont="1" applyFill="1" applyBorder="1" applyAlignment="1">
      <alignment horizontal="center" vertical="center"/>
    </xf>
    <xf numFmtId="0" fontId="0" fillId="11" borderId="20" xfId="0" applyFill="1" applyBorder="1"/>
    <xf numFmtId="0" fontId="31" fillId="24" borderId="20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5" fontId="31" fillId="10" borderId="22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 xr:uid="{00000000-0005-0000-0000-000002000000}"/>
    <cellStyle name="Normal 7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45001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G17" sqref="G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45001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2" t="s">
        <v>16</v>
      </c>
      <c r="B9" s="374" t="s">
        <v>17</v>
      </c>
      <c r="C9" s="374" t="s">
        <v>18</v>
      </c>
      <c r="D9" s="374" t="s">
        <v>19</v>
      </c>
      <c r="E9" s="23" t="s">
        <v>20</v>
      </c>
      <c r="F9" s="23" t="s">
        <v>21</v>
      </c>
      <c r="G9" s="369" t="s">
        <v>22</v>
      </c>
      <c r="H9" s="370"/>
      <c r="I9" s="371"/>
      <c r="J9" s="369" t="s">
        <v>23</v>
      </c>
      <c r="K9" s="370"/>
      <c r="L9" s="371"/>
      <c r="M9" s="23"/>
      <c r="N9" s="24"/>
      <c r="O9" s="24"/>
      <c r="P9" s="24"/>
    </row>
    <row r="10" spans="1:16" ht="59.25" customHeight="1">
      <c r="A10" s="373"/>
      <c r="B10" s="375"/>
      <c r="C10" s="375"/>
      <c r="D10" s="37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45014</v>
      </c>
      <c r="E11" s="32">
        <v>17037.349999999999</v>
      </c>
      <c r="F11" s="32">
        <v>17103.883333333335</v>
      </c>
      <c r="G11" s="33">
        <v>16944.366666666669</v>
      </c>
      <c r="H11" s="33">
        <v>16851.383333333335</v>
      </c>
      <c r="I11" s="33">
        <v>16691.866666666669</v>
      </c>
      <c r="J11" s="33">
        <v>17196.866666666669</v>
      </c>
      <c r="K11" s="33">
        <v>17356.383333333339</v>
      </c>
      <c r="L11" s="33">
        <v>17449.366666666669</v>
      </c>
      <c r="M11" s="34">
        <v>17263.400000000001</v>
      </c>
      <c r="N11" s="34">
        <v>17010.900000000001</v>
      </c>
      <c r="O11" s="35">
        <v>15106250</v>
      </c>
      <c r="P11" s="36">
        <v>9.6748320689770406E-3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45014</v>
      </c>
      <c r="E12" s="37">
        <v>39220.9</v>
      </c>
      <c r="F12" s="37">
        <v>39461.75</v>
      </c>
      <c r="G12" s="38">
        <v>38867.15</v>
      </c>
      <c r="H12" s="38">
        <v>38513.4</v>
      </c>
      <c r="I12" s="38">
        <v>37918.800000000003</v>
      </c>
      <c r="J12" s="38">
        <v>39815.5</v>
      </c>
      <c r="K12" s="38">
        <v>40410.100000000006</v>
      </c>
      <c r="L12" s="38">
        <v>40763.85</v>
      </c>
      <c r="M12" s="28">
        <v>40056.35</v>
      </c>
      <c r="N12" s="28">
        <v>39108</v>
      </c>
      <c r="O12" s="39">
        <v>5595300</v>
      </c>
      <c r="P12" s="40">
        <v>-8.3123604267838786E-3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45013</v>
      </c>
      <c r="E13" s="37">
        <v>17461.8</v>
      </c>
      <c r="F13" s="37">
        <v>17578.516666666666</v>
      </c>
      <c r="G13" s="38">
        <v>17309.183333333334</v>
      </c>
      <c r="H13" s="38">
        <v>17156.566666666669</v>
      </c>
      <c r="I13" s="38">
        <v>16887.233333333337</v>
      </c>
      <c r="J13" s="38">
        <v>17731.133333333331</v>
      </c>
      <c r="K13" s="38">
        <v>18000.466666666667</v>
      </c>
      <c r="L13" s="38">
        <v>18153.083333333328</v>
      </c>
      <c r="M13" s="28">
        <v>17847.849999999999</v>
      </c>
      <c r="N13" s="28">
        <v>17425.900000000001</v>
      </c>
      <c r="O13" s="39">
        <v>34320</v>
      </c>
      <c r="P13" s="40">
        <v>0.19665271966527198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45013</v>
      </c>
      <c r="E14" s="37">
        <v>6992.1</v>
      </c>
      <c r="F14" s="37">
        <v>2330.7000000000003</v>
      </c>
      <c r="G14" s="38">
        <v>4661.4000000000005</v>
      </c>
      <c r="H14" s="38">
        <v>2330.7000000000003</v>
      </c>
      <c r="I14" s="38">
        <v>4661.4000000000005</v>
      </c>
      <c r="J14" s="38">
        <v>4661.4000000000005</v>
      </c>
      <c r="K14" s="38">
        <v>2330.7000000000003</v>
      </c>
      <c r="L14" s="38">
        <v>4661.4000000000005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45014</v>
      </c>
      <c r="E15" s="37">
        <v>516.9</v>
      </c>
      <c r="F15" s="37">
        <v>520.44999999999993</v>
      </c>
      <c r="G15" s="38">
        <v>511.44999999999982</v>
      </c>
      <c r="H15" s="38">
        <v>505.99999999999989</v>
      </c>
      <c r="I15" s="38">
        <v>496.99999999999977</v>
      </c>
      <c r="J15" s="38">
        <v>525.89999999999986</v>
      </c>
      <c r="K15" s="38">
        <v>534.90000000000009</v>
      </c>
      <c r="L15" s="38">
        <v>540.34999999999991</v>
      </c>
      <c r="M15" s="28">
        <v>529.45000000000005</v>
      </c>
      <c r="N15" s="28">
        <v>515</v>
      </c>
      <c r="O15" s="39">
        <v>4289100</v>
      </c>
      <c r="P15" s="40">
        <v>-1.1363636363636364E-2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45014</v>
      </c>
      <c r="E16" s="37">
        <v>3310.05</v>
      </c>
      <c r="F16" s="37">
        <v>3319.6166666666668</v>
      </c>
      <c r="G16" s="38">
        <v>3287.5333333333338</v>
      </c>
      <c r="H16" s="38">
        <v>3265.0166666666669</v>
      </c>
      <c r="I16" s="38">
        <v>3232.9333333333338</v>
      </c>
      <c r="J16" s="38">
        <v>3342.1333333333337</v>
      </c>
      <c r="K16" s="38">
        <v>3374.2166666666667</v>
      </c>
      <c r="L16" s="38">
        <v>3396.7333333333336</v>
      </c>
      <c r="M16" s="28">
        <v>3351.7</v>
      </c>
      <c r="N16" s="28">
        <v>3297.1</v>
      </c>
      <c r="O16" s="39">
        <v>1595000</v>
      </c>
      <c r="P16" s="40">
        <v>-6.2656641604010022E-4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45014</v>
      </c>
      <c r="E17" s="37">
        <v>20493.599999999999</v>
      </c>
      <c r="F17" s="37">
        <v>20472.766666666666</v>
      </c>
      <c r="G17" s="38">
        <v>20361.133333333331</v>
      </c>
      <c r="H17" s="38">
        <v>20228.666666666664</v>
      </c>
      <c r="I17" s="38">
        <v>20117.033333333329</v>
      </c>
      <c r="J17" s="38">
        <v>20605.233333333334</v>
      </c>
      <c r="K17" s="38">
        <v>20716.866666666672</v>
      </c>
      <c r="L17" s="38">
        <v>20849.333333333336</v>
      </c>
      <c r="M17" s="28">
        <v>20584.400000000001</v>
      </c>
      <c r="N17" s="28">
        <v>20340.3</v>
      </c>
      <c r="O17" s="39">
        <v>45200</v>
      </c>
      <c r="P17" s="40">
        <v>1.1638316920322292E-2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45014</v>
      </c>
      <c r="E18" s="37">
        <v>146.44999999999999</v>
      </c>
      <c r="F18" s="37">
        <v>147.54999999999998</v>
      </c>
      <c r="G18" s="38">
        <v>144.79999999999995</v>
      </c>
      <c r="H18" s="38">
        <v>143.14999999999998</v>
      </c>
      <c r="I18" s="38">
        <v>140.39999999999995</v>
      </c>
      <c r="J18" s="38">
        <v>149.19999999999996</v>
      </c>
      <c r="K18" s="38">
        <v>151.95000000000002</v>
      </c>
      <c r="L18" s="38">
        <v>153.59999999999997</v>
      </c>
      <c r="M18" s="28">
        <v>150.30000000000001</v>
      </c>
      <c r="N18" s="28">
        <v>145.9</v>
      </c>
      <c r="O18" s="39">
        <v>32988600</v>
      </c>
      <c r="P18" s="40">
        <v>7.2547403132728772E-3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45014</v>
      </c>
      <c r="E19" s="37">
        <v>215.15</v>
      </c>
      <c r="F19" s="37">
        <v>216.75</v>
      </c>
      <c r="G19" s="38">
        <v>212.6</v>
      </c>
      <c r="H19" s="38">
        <v>210.04999999999998</v>
      </c>
      <c r="I19" s="38">
        <v>205.89999999999998</v>
      </c>
      <c r="J19" s="38">
        <v>219.3</v>
      </c>
      <c r="K19" s="38">
        <v>223.45</v>
      </c>
      <c r="L19" s="38">
        <v>226.00000000000003</v>
      </c>
      <c r="M19" s="28">
        <v>220.9</v>
      </c>
      <c r="N19" s="28">
        <v>214.2</v>
      </c>
      <c r="O19" s="39">
        <v>24083800</v>
      </c>
      <c r="P19" s="40">
        <v>1.9592735277930654E-2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45014</v>
      </c>
      <c r="E20" s="37">
        <v>1747.95</v>
      </c>
      <c r="F20" s="37">
        <v>1745.5333333333335</v>
      </c>
      <c r="G20" s="38">
        <v>1721.166666666667</v>
      </c>
      <c r="H20" s="38">
        <v>1694.3833333333334</v>
      </c>
      <c r="I20" s="38">
        <v>1670.0166666666669</v>
      </c>
      <c r="J20" s="38">
        <v>1772.3166666666671</v>
      </c>
      <c r="K20" s="38">
        <v>1796.6833333333334</v>
      </c>
      <c r="L20" s="38">
        <v>1823.4666666666672</v>
      </c>
      <c r="M20" s="28">
        <v>1769.9</v>
      </c>
      <c r="N20" s="28">
        <v>1718.75</v>
      </c>
      <c r="O20" s="39">
        <v>4955500</v>
      </c>
      <c r="P20" s="40">
        <v>1.2049423057285817E-2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45014</v>
      </c>
      <c r="E21" s="37">
        <v>1846.15</v>
      </c>
      <c r="F21" s="37">
        <v>1826.2</v>
      </c>
      <c r="G21" s="38">
        <v>1752.5500000000002</v>
      </c>
      <c r="H21" s="38">
        <v>1658.95</v>
      </c>
      <c r="I21" s="38">
        <v>1585.3000000000002</v>
      </c>
      <c r="J21" s="38">
        <v>1919.8000000000002</v>
      </c>
      <c r="K21" s="38">
        <v>1993.4500000000003</v>
      </c>
      <c r="L21" s="38">
        <v>2087.0500000000002</v>
      </c>
      <c r="M21" s="28">
        <v>1899.85</v>
      </c>
      <c r="N21" s="28">
        <v>1732.6</v>
      </c>
      <c r="O21" s="39">
        <v>15741250</v>
      </c>
      <c r="P21" s="40">
        <v>1.0430875391157828E-2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45014</v>
      </c>
      <c r="E22" s="37">
        <v>680.4</v>
      </c>
      <c r="F22" s="37">
        <v>676.15</v>
      </c>
      <c r="G22" s="38">
        <v>662.9</v>
      </c>
      <c r="H22" s="38">
        <v>645.4</v>
      </c>
      <c r="I22" s="38">
        <v>632.15</v>
      </c>
      <c r="J22" s="38">
        <v>693.65</v>
      </c>
      <c r="K22" s="38">
        <v>706.9</v>
      </c>
      <c r="L22" s="38">
        <v>724.4</v>
      </c>
      <c r="M22" s="28">
        <v>689.4</v>
      </c>
      <c r="N22" s="28">
        <v>658.65</v>
      </c>
      <c r="O22" s="39">
        <v>40510000</v>
      </c>
      <c r="P22" s="40">
        <v>-1.4635423888092927E-3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45014</v>
      </c>
      <c r="E23" s="37">
        <v>3097.6</v>
      </c>
      <c r="F23" s="37">
        <v>3105.6999999999994</v>
      </c>
      <c r="G23" s="38">
        <v>3082.4499999999989</v>
      </c>
      <c r="H23" s="38">
        <v>3067.2999999999997</v>
      </c>
      <c r="I23" s="38">
        <v>3044.0499999999993</v>
      </c>
      <c r="J23" s="38">
        <v>3120.8499999999985</v>
      </c>
      <c r="K23" s="38">
        <v>3144.0999999999995</v>
      </c>
      <c r="L23" s="38">
        <v>3159.2499999999982</v>
      </c>
      <c r="M23" s="28">
        <v>3128.95</v>
      </c>
      <c r="N23" s="28">
        <v>3090.55</v>
      </c>
      <c r="O23" s="39">
        <v>471600</v>
      </c>
      <c r="P23" s="40">
        <v>1.1149228130360206E-2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45014</v>
      </c>
      <c r="E24" s="37">
        <v>365.85</v>
      </c>
      <c r="F24" s="37">
        <v>360.68333333333334</v>
      </c>
      <c r="G24" s="38">
        <v>353.9666666666667</v>
      </c>
      <c r="H24" s="38">
        <v>342.08333333333337</v>
      </c>
      <c r="I24" s="38">
        <v>335.36666666666673</v>
      </c>
      <c r="J24" s="38">
        <v>372.56666666666666</v>
      </c>
      <c r="K24" s="38">
        <v>379.28333333333325</v>
      </c>
      <c r="L24" s="38">
        <v>391.16666666666663</v>
      </c>
      <c r="M24" s="28">
        <v>367.4</v>
      </c>
      <c r="N24" s="28">
        <v>348.8</v>
      </c>
      <c r="O24" s="39">
        <v>64314000</v>
      </c>
      <c r="P24" s="40">
        <v>-4.0367416001933769E-2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45014</v>
      </c>
      <c r="E25" s="37">
        <v>4343.5</v>
      </c>
      <c r="F25" s="37">
        <v>4351</v>
      </c>
      <c r="G25" s="38">
        <v>4322.5</v>
      </c>
      <c r="H25" s="38">
        <v>4301.5</v>
      </c>
      <c r="I25" s="38">
        <v>4273</v>
      </c>
      <c r="J25" s="38">
        <v>4372</v>
      </c>
      <c r="K25" s="38">
        <v>4400.5</v>
      </c>
      <c r="L25" s="38">
        <v>4421.5</v>
      </c>
      <c r="M25" s="28">
        <v>4379.5</v>
      </c>
      <c r="N25" s="28">
        <v>4330</v>
      </c>
      <c r="O25" s="39">
        <v>1415250</v>
      </c>
      <c r="P25" s="40">
        <v>-1.7869535045107566E-2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45014</v>
      </c>
      <c r="E26" s="37">
        <v>309.75</v>
      </c>
      <c r="F26" s="37">
        <v>310.78333333333336</v>
      </c>
      <c r="G26" s="38">
        <v>307.9666666666667</v>
      </c>
      <c r="H26" s="38">
        <v>306.18333333333334</v>
      </c>
      <c r="I26" s="38">
        <v>303.36666666666667</v>
      </c>
      <c r="J26" s="38">
        <v>312.56666666666672</v>
      </c>
      <c r="K26" s="38">
        <v>315.38333333333344</v>
      </c>
      <c r="L26" s="38">
        <v>317.16666666666674</v>
      </c>
      <c r="M26" s="28">
        <v>313.60000000000002</v>
      </c>
      <c r="N26" s="28">
        <v>309</v>
      </c>
      <c r="O26" s="39">
        <v>13905500</v>
      </c>
      <c r="P26" s="40">
        <v>1.6892756590734578E-2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45014</v>
      </c>
      <c r="E27" s="37">
        <v>138.5</v>
      </c>
      <c r="F27" s="37">
        <v>139.25</v>
      </c>
      <c r="G27" s="38">
        <v>137.30000000000001</v>
      </c>
      <c r="H27" s="38">
        <v>136.10000000000002</v>
      </c>
      <c r="I27" s="38">
        <v>134.15000000000003</v>
      </c>
      <c r="J27" s="38">
        <v>140.44999999999999</v>
      </c>
      <c r="K27" s="38">
        <v>142.39999999999998</v>
      </c>
      <c r="L27" s="38">
        <v>143.59999999999997</v>
      </c>
      <c r="M27" s="28">
        <v>141.19999999999999</v>
      </c>
      <c r="N27" s="28">
        <v>138.05000000000001</v>
      </c>
      <c r="O27" s="39">
        <v>67715000</v>
      </c>
      <c r="P27" s="40">
        <v>1.7582087309339543E-2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45014</v>
      </c>
      <c r="E28" s="37">
        <v>2837.8</v>
      </c>
      <c r="F28" s="37">
        <v>2831.9666666666672</v>
      </c>
      <c r="G28" s="38">
        <v>2785.2833333333342</v>
      </c>
      <c r="H28" s="38">
        <v>2732.7666666666669</v>
      </c>
      <c r="I28" s="38">
        <v>2686.0833333333339</v>
      </c>
      <c r="J28" s="38">
        <v>2884.4833333333345</v>
      </c>
      <c r="K28" s="38">
        <v>2931.166666666667</v>
      </c>
      <c r="L28" s="38">
        <v>2983.6833333333348</v>
      </c>
      <c r="M28" s="28">
        <v>2878.65</v>
      </c>
      <c r="N28" s="28">
        <v>2779.45</v>
      </c>
      <c r="O28" s="39">
        <v>6727600</v>
      </c>
      <c r="P28" s="40">
        <v>-3.5165213400642499E-2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45014</v>
      </c>
      <c r="E29" s="37">
        <v>1352.3</v>
      </c>
      <c r="F29" s="37">
        <v>1373.3166666666666</v>
      </c>
      <c r="G29" s="38">
        <v>1326.5333333333333</v>
      </c>
      <c r="H29" s="38">
        <v>1300.7666666666667</v>
      </c>
      <c r="I29" s="38">
        <v>1253.9833333333333</v>
      </c>
      <c r="J29" s="38">
        <v>1399.0833333333333</v>
      </c>
      <c r="K29" s="38">
        <v>1445.8666666666666</v>
      </c>
      <c r="L29" s="38">
        <v>1471.6333333333332</v>
      </c>
      <c r="M29" s="28">
        <v>1420.1</v>
      </c>
      <c r="N29" s="28">
        <v>1347.55</v>
      </c>
      <c r="O29" s="39">
        <v>2255582</v>
      </c>
      <c r="P29" s="40">
        <v>-7.0196671709531019E-2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45014</v>
      </c>
      <c r="E30" s="37">
        <v>6847.8</v>
      </c>
      <c r="F30" s="37">
        <v>6861</v>
      </c>
      <c r="G30" s="38">
        <v>6804.25</v>
      </c>
      <c r="H30" s="38">
        <v>6760.7</v>
      </c>
      <c r="I30" s="38">
        <v>6703.95</v>
      </c>
      <c r="J30" s="38">
        <v>6904.55</v>
      </c>
      <c r="K30" s="38">
        <v>6961.3</v>
      </c>
      <c r="L30" s="38">
        <v>7004.85</v>
      </c>
      <c r="M30" s="28">
        <v>6917.75</v>
      </c>
      <c r="N30" s="28">
        <v>6817.45</v>
      </c>
      <c r="O30" s="39">
        <v>170325</v>
      </c>
      <c r="P30" s="40">
        <v>8.9731285988483692E-2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45014</v>
      </c>
      <c r="E31" s="37">
        <v>577</v>
      </c>
      <c r="F31" s="37">
        <v>581.11666666666667</v>
      </c>
      <c r="G31" s="38">
        <v>570.33333333333337</v>
      </c>
      <c r="H31" s="38">
        <v>563.66666666666674</v>
      </c>
      <c r="I31" s="38">
        <v>552.88333333333344</v>
      </c>
      <c r="J31" s="38">
        <v>587.7833333333333</v>
      </c>
      <c r="K31" s="38">
        <v>598.56666666666661</v>
      </c>
      <c r="L31" s="38">
        <v>605.23333333333323</v>
      </c>
      <c r="M31" s="28">
        <v>591.9</v>
      </c>
      <c r="N31" s="28">
        <v>574.45000000000005</v>
      </c>
      <c r="O31" s="39">
        <v>15941000</v>
      </c>
      <c r="P31" s="40">
        <v>2.6200592249259688E-2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45014</v>
      </c>
      <c r="E32" s="37">
        <v>460.25</v>
      </c>
      <c r="F32" s="37">
        <v>462.15000000000003</v>
      </c>
      <c r="G32" s="38">
        <v>451.85000000000008</v>
      </c>
      <c r="H32" s="38">
        <v>443.45000000000005</v>
      </c>
      <c r="I32" s="38">
        <v>433.15000000000009</v>
      </c>
      <c r="J32" s="38">
        <v>470.55000000000007</v>
      </c>
      <c r="K32" s="38">
        <v>480.85</v>
      </c>
      <c r="L32" s="38">
        <v>489.25000000000006</v>
      </c>
      <c r="M32" s="28">
        <v>472.45</v>
      </c>
      <c r="N32" s="28">
        <v>453.75</v>
      </c>
      <c r="O32" s="39">
        <v>13987000</v>
      </c>
      <c r="P32" s="40">
        <v>-9.2789346932993337E-3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45014</v>
      </c>
      <c r="E33" s="37">
        <v>825.75</v>
      </c>
      <c r="F33" s="37">
        <v>831.56666666666661</v>
      </c>
      <c r="G33" s="38">
        <v>817.58333333333326</v>
      </c>
      <c r="H33" s="38">
        <v>809.41666666666663</v>
      </c>
      <c r="I33" s="38">
        <v>795.43333333333328</v>
      </c>
      <c r="J33" s="38">
        <v>839.73333333333323</v>
      </c>
      <c r="K33" s="38">
        <v>853.71666666666658</v>
      </c>
      <c r="L33" s="38">
        <v>861.88333333333321</v>
      </c>
      <c r="M33" s="28">
        <v>845.55</v>
      </c>
      <c r="N33" s="28">
        <v>823.4</v>
      </c>
      <c r="O33" s="39">
        <v>50804400</v>
      </c>
      <c r="P33" s="40">
        <v>5.9639785201729793E-3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45014</v>
      </c>
      <c r="E34" s="37">
        <v>3734.95</v>
      </c>
      <c r="F34" s="37">
        <v>3752.1833333333329</v>
      </c>
      <c r="G34" s="38">
        <v>3712.4166666666661</v>
      </c>
      <c r="H34" s="38">
        <v>3689.8833333333332</v>
      </c>
      <c r="I34" s="38">
        <v>3650.1166666666663</v>
      </c>
      <c r="J34" s="38">
        <v>3774.7166666666658</v>
      </c>
      <c r="K34" s="38">
        <v>3814.4833333333331</v>
      </c>
      <c r="L34" s="38">
        <v>3837.0166666666655</v>
      </c>
      <c r="M34" s="28">
        <v>3791.95</v>
      </c>
      <c r="N34" s="28">
        <v>3729.65</v>
      </c>
      <c r="O34" s="39">
        <v>1033500</v>
      </c>
      <c r="P34" s="40">
        <v>-2.9577464788732393E-2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45014</v>
      </c>
      <c r="E35" s="37">
        <v>1285.6500000000001</v>
      </c>
      <c r="F35" s="37">
        <v>1294.0000000000002</v>
      </c>
      <c r="G35" s="38">
        <v>1274.0500000000004</v>
      </c>
      <c r="H35" s="38">
        <v>1262.4500000000003</v>
      </c>
      <c r="I35" s="38">
        <v>1242.5000000000005</v>
      </c>
      <c r="J35" s="38">
        <v>1305.6000000000004</v>
      </c>
      <c r="K35" s="38">
        <v>1325.5500000000002</v>
      </c>
      <c r="L35" s="38">
        <v>1337.1500000000003</v>
      </c>
      <c r="M35" s="28">
        <v>1313.95</v>
      </c>
      <c r="N35" s="28">
        <v>1282.4000000000001</v>
      </c>
      <c r="O35" s="39">
        <v>10255500</v>
      </c>
      <c r="P35" s="40">
        <v>4.5056075224056023E-3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45014</v>
      </c>
      <c r="E36" s="37">
        <v>5748.3</v>
      </c>
      <c r="F36" s="37">
        <v>5774.0166666666673</v>
      </c>
      <c r="G36" s="38">
        <v>5705.633333333335</v>
      </c>
      <c r="H36" s="38">
        <v>5662.9666666666681</v>
      </c>
      <c r="I36" s="38">
        <v>5594.5833333333358</v>
      </c>
      <c r="J36" s="38">
        <v>5816.6833333333343</v>
      </c>
      <c r="K36" s="38">
        <v>5885.0666666666675</v>
      </c>
      <c r="L36" s="38">
        <v>5927.7333333333336</v>
      </c>
      <c r="M36" s="28">
        <v>5842.4</v>
      </c>
      <c r="N36" s="28">
        <v>5731.35</v>
      </c>
      <c r="O36" s="39">
        <v>5459000</v>
      </c>
      <c r="P36" s="40">
        <v>-1.7591217888154046E-2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45014</v>
      </c>
      <c r="E37" s="37">
        <v>1970.25</v>
      </c>
      <c r="F37" s="37">
        <v>1977.5833333333333</v>
      </c>
      <c r="G37" s="38">
        <v>1957.7166666666665</v>
      </c>
      <c r="H37" s="38">
        <v>1945.1833333333332</v>
      </c>
      <c r="I37" s="38">
        <v>1925.3166666666664</v>
      </c>
      <c r="J37" s="38">
        <v>1990.1166666666666</v>
      </c>
      <c r="K37" s="38">
        <v>2009.9833333333333</v>
      </c>
      <c r="L37" s="38">
        <v>2022.5166666666667</v>
      </c>
      <c r="M37" s="28">
        <v>1997.45</v>
      </c>
      <c r="N37" s="28">
        <v>1965.05</v>
      </c>
      <c r="O37" s="39">
        <v>1730400</v>
      </c>
      <c r="P37" s="40">
        <v>4.5280390107976312E-3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45014</v>
      </c>
      <c r="E38" s="37">
        <v>389.6</v>
      </c>
      <c r="F38" s="37">
        <v>389.95</v>
      </c>
      <c r="G38" s="38">
        <v>384.75</v>
      </c>
      <c r="H38" s="38">
        <v>379.90000000000003</v>
      </c>
      <c r="I38" s="38">
        <v>374.70000000000005</v>
      </c>
      <c r="J38" s="38">
        <v>394.79999999999995</v>
      </c>
      <c r="K38" s="38">
        <v>399.99999999999989</v>
      </c>
      <c r="L38" s="38">
        <v>404.84999999999991</v>
      </c>
      <c r="M38" s="28">
        <v>395.15</v>
      </c>
      <c r="N38" s="28">
        <v>385.1</v>
      </c>
      <c r="O38" s="39">
        <v>7030400</v>
      </c>
      <c r="P38" s="40">
        <v>-2.7230462696479964E-2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45014</v>
      </c>
      <c r="E39" s="37">
        <v>206.35</v>
      </c>
      <c r="F39" s="37">
        <v>207.63333333333335</v>
      </c>
      <c r="G39" s="38">
        <v>204.01666666666671</v>
      </c>
      <c r="H39" s="38">
        <v>201.68333333333337</v>
      </c>
      <c r="I39" s="38">
        <v>198.06666666666672</v>
      </c>
      <c r="J39" s="38">
        <v>209.9666666666667</v>
      </c>
      <c r="K39" s="38">
        <v>213.58333333333331</v>
      </c>
      <c r="L39" s="38">
        <v>215.91666666666669</v>
      </c>
      <c r="M39" s="28">
        <v>211.25</v>
      </c>
      <c r="N39" s="28">
        <v>205.3</v>
      </c>
      <c r="O39" s="39">
        <v>44992800</v>
      </c>
      <c r="P39" s="40">
        <v>-1.118925831202046E-3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45014</v>
      </c>
      <c r="E40" s="37">
        <v>160.05000000000001</v>
      </c>
      <c r="F40" s="37">
        <v>161.71666666666667</v>
      </c>
      <c r="G40" s="38">
        <v>157.78333333333333</v>
      </c>
      <c r="H40" s="38">
        <v>155.51666666666665</v>
      </c>
      <c r="I40" s="38">
        <v>151.58333333333331</v>
      </c>
      <c r="J40" s="38">
        <v>163.98333333333335</v>
      </c>
      <c r="K40" s="38">
        <v>167.91666666666669</v>
      </c>
      <c r="L40" s="38">
        <v>170.18333333333337</v>
      </c>
      <c r="M40" s="28">
        <v>165.65</v>
      </c>
      <c r="N40" s="28">
        <v>159.44999999999999</v>
      </c>
      <c r="O40" s="39">
        <v>100222200</v>
      </c>
      <c r="P40" s="40">
        <v>4.6868316529178125E-2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45014</v>
      </c>
      <c r="E41" s="37">
        <v>1414.5</v>
      </c>
      <c r="F41" s="37">
        <v>1412.8833333333332</v>
      </c>
      <c r="G41" s="38">
        <v>1406.7666666666664</v>
      </c>
      <c r="H41" s="38">
        <v>1399.0333333333333</v>
      </c>
      <c r="I41" s="38">
        <v>1392.9166666666665</v>
      </c>
      <c r="J41" s="38">
        <v>1420.6166666666663</v>
      </c>
      <c r="K41" s="38">
        <v>1426.7333333333331</v>
      </c>
      <c r="L41" s="38">
        <v>1434.4666666666662</v>
      </c>
      <c r="M41" s="28">
        <v>1419</v>
      </c>
      <c r="N41" s="28">
        <v>1405.15</v>
      </c>
      <c r="O41" s="39">
        <v>3054425</v>
      </c>
      <c r="P41" s="40">
        <v>6.0688405797101452E-3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45014</v>
      </c>
      <c r="E42" s="37">
        <v>92.25</v>
      </c>
      <c r="F42" s="37">
        <v>92.7</v>
      </c>
      <c r="G42" s="38">
        <v>91.45</v>
      </c>
      <c r="H42" s="38">
        <v>90.65</v>
      </c>
      <c r="I42" s="38">
        <v>89.4</v>
      </c>
      <c r="J42" s="38">
        <v>93.5</v>
      </c>
      <c r="K42" s="38">
        <v>94.75</v>
      </c>
      <c r="L42" s="38">
        <v>95.55</v>
      </c>
      <c r="M42" s="28">
        <v>93.95</v>
      </c>
      <c r="N42" s="28">
        <v>91.9</v>
      </c>
      <c r="O42" s="39">
        <v>111948000</v>
      </c>
      <c r="P42" s="40">
        <v>1.2745347947998981E-3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45014</v>
      </c>
      <c r="E43" s="37">
        <v>586.5</v>
      </c>
      <c r="F43" s="37">
        <v>585.33333333333337</v>
      </c>
      <c r="G43" s="38">
        <v>579.91666666666674</v>
      </c>
      <c r="H43" s="38">
        <v>573.33333333333337</v>
      </c>
      <c r="I43" s="38">
        <v>567.91666666666674</v>
      </c>
      <c r="J43" s="38">
        <v>591.91666666666674</v>
      </c>
      <c r="K43" s="38">
        <v>597.33333333333348</v>
      </c>
      <c r="L43" s="38">
        <v>603.91666666666674</v>
      </c>
      <c r="M43" s="28">
        <v>590.75</v>
      </c>
      <c r="N43" s="28">
        <v>578.75</v>
      </c>
      <c r="O43" s="39">
        <v>8820900</v>
      </c>
      <c r="P43" s="40">
        <v>2.8472489419007312E-2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45014</v>
      </c>
      <c r="E44" s="37">
        <v>794.55</v>
      </c>
      <c r="F44" s="37">
        <v>799.08333333333337</v>
      </c>
      <c r="G44" s="38">
        <v>788.26666666666677</v>
      </c>
      <c r="H44" s="38">
        <v>781.98333333333335</v>
      </c>
      <c r="I44" s="38">
        <v>771.16666666666674</v>
      </c>
      <c r="J44" s="38">
        <v>805.36666666666679</v>
      </c>
      <c r="K44" s="38">
        <v>816.18333333333339</v>
      </c>
      <c r="L44" s="38">
        <v>822.46666666666681</v>
      </c>
      <c r="M44" s="28">
        <v>809.9</v>
      </c>
      <c r="N44" s="28">
        <v>792.8</v>
      </c>
      <c r="O44" s="39">
        <v>7323000</v>
      </c>
      <c r="P44" s="40">
        <v>-1.5990325181402847E-2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45014</v>
      </c>
      <c r="E45" s="37">
        <v>759.55</v>
      </c>
      <c r="F45" s="37">
        <v>761.06666666666661</v>
      </c>
      <c r="G45" s="38">
        <v>753.58333333333326</v>
      </c>
      <c r="H45" s="38">
        <v>747.61666666666667</v>
      </c>
      <c r="I45" s="38">
        <v>740.13333333333333</v>
      </c>
      <c r="J45" s="38">
        <v>767.03333333333319</v>
      </c>
      <c r="K45" s="38">
        <v>774.51666666666654</v>
      </c>
      <c r="L45" s="38">
        <v>780.48333333333312</v>
      </c>
      <c r="M45" s="28">
        <v>768.55</v>
      </c>
      <c r="N45" s="28">
        <v>755.1</v>
      </c>
      <c r="O45" s="39">
        <v>39847750</v>
      </c>
      <c r="P45" s="40">
        <v>-2.4761683329458266E-2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45014</v>
      </c>
      <c r="E46" s="37">
        <v>75.45</v>
      </c>
      <c r="F46" s="37">
        <v>75.733333333333334</v>
      </c>
      <c r="G46" s="38">
        <v>74.816666666666663</v>
      </c>
      <c r="H46" s="38">
        <v>74.183333333333323</v>
      </c>
      <c r="I46" s="38">
        <v>73.266666666666652</v>
      </c>
      <c r="J46" s="38">
        <v>76.366666666666674</v>
      </c>
      <c r="K46" s="38">
        <v>77.283333333333331</v>
      </c>
      <c r="L46" s="38">
        <v>77.916666666666686</v>
      </c>
      <c r="M46" s="28">
        <v>76.650000000000006</v>
      </c>
      <c r="N46" s="28">
        <v>75.099999999999994</v>
      </c>
      <c r="O46" s="39">
        <v>71799000</v>
      </c>
      <c r="P46" s="40">
        <v>-2.0484171322160148E-2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45014</v>
      </c>
      <c r="E47" s="37">
        <v>222.25</v>
      </c>
      <c r="F47" s="37">
        <v>222.26666666666665</v>
      </c>
      <c r="G47" s="38">
        <v>219.18333333333331</v>
      </c>
      <c r="H47" s="38">
        <v>216.11666666666665</v>
      </c>
      <c r="I47" s="38">
        <v>213.0333333333333</v>
      </c>
      <c r="J47" s="38">
        <v>225.33333333333331</v>
      </c>
      <c r="K47" s="38">
        <v>228.41666666666669</v>
      </c>
      <c r="L47" s="38">
        <v>231.48333333333332</v>
      </c>
      <c r="M47" s="28">
        <v>225.35</v>
      </c>
      <c r="N47" s="28">
        <v>219.2</v>
      </c>
      <c r="O47" s="39">
        <v>37959200</v>
      </c>
      <c r="P47" s="40">
        <v>1.942690626517727E-3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45014</v>
      </c>
      <c r="E48" s="37">
        <v>18109.05</v>
      </c>
      <c r="F48" s="37">
        <v>18129.533333333336</v>
      </c>
      <c r="G48" s="38">
        <v>18031.566666666673</v>
      </c>
      <c r="H48" s="38">
        <v>17954.083333333336</v>
      </c>
      <c r="I48" s="38">
        <v>17856.116666666672</v>
      </c>
      <c r="J48" s="38">
        <v>18207.016666666674</v>
      </c>
      <c r="K48" s="38">
        <v>18304.983333333341</v>
      </c>
      <c r="L48" s="38">
        <v>18382.466666666674</v>
      </c>
      <c r="M48" s="28">
        <v>18227.5</v>
      </c>
      <c r="N48" s="28">
        <v>18052.05</v>
      </c>
      <c r="O48" s="39">
        <v>162200</v>
      </c>
      <c r="P48" s="40">
        <v>9.9626400996264009E-3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45014</v>
      </c>
      <c r="E49" s="37">
        <v>331.6</v>
      </c>
      <c r="F49" s="37">
        <v>331.36666666666673</v>
      </c>
      <c r="G49" s="38">
        <v>328.18333333333345</v>
      </c>
      <c r="H49" s="38">
        <v>324.76666666666671</v>
      </c>
      <c r="I49" s="38">
        <v>321.58333333333343</v>
      </c>
      <c r="J49" s="38">
        <v>334.78333333333347</v>
      </c>
      <c r="K49" s="38">
        <v>337.96666666666675</v>
      </c>
      <c r="L49" s="38">
        <v>341.3833333333335</v>
      </c>
      <c r="M49" s="28">
        <v>334.55</v>
      </c>
      <c r="N49" s="28">
        <v>327.95</v>
      </c>
      <c r="O49" s="39">
        <v>14212800</v>
      </c>
      <c r="P49" s="40">
        <v>1.0493985154850269E-2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45014</v>
      </c>
      <c r="E50" s="37">
        <v>4261</v>
      </c>
      <c r="F50" s="37">
        <v>4281.8666666666659</v>
      </c>
      <c r="G50" s="38">
        <v>4230.1833333333316</v>
      </c>
      <c r="H50" s="38">
        <v>4199.3666666666659</v>
      </c>
      <c r="I50" s="38">
        <v>4147.6833333333316</v>
      </c>
      <c r="J50" s="38">
        <v>4312.6833333333316</v>
      </c>
      <c r="K50" s="38">
        <v>4364.3666666666659</v>
      </c>
      <c r="L50" s="38">
        <v>4395.1833333333316</v>
      </c>
      <c r="M50" s="28">
        <v>4333.55</v>
      </c>
      <c r="N50" s="28">
        <v>4251.05</v>
      </c>
      <c r="O50" s="39">
        <v>1284000</v>
      </c>
      <c r="P50" s="40">
        <v>-1.7447199265381085E-2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45014</v>
      </c>
      <c r="E51" s="37">
        <v>275.05</v>
      </c>
      <c r="F51" s="37">
        <v>276.73333333333335</v>
      </c>
      <c r="G51" s="38">
        <v>272.56666666666672</v>
      </c>
      <c r="H51" s="38">
        <v>270.08333333333337</v>
      </c>
      <c r="I51" s="38">
        <v>265.91666666666674</v>
      </c>
      <c r="J51" s="38">
        <v>279.2166666666667</v>
      </c>
      <c r="K51" s="38">
        <v>283.38333333333333</v>
      </c>
      <c r="L51" s="38">
        <v>285.86666666666667</v>
      </c>
      <c r="M51" s="28">
        <v>280.89999999999998</v>
      </c>
      <c r="N51" s="28">
        <v>274.25</v>
      </c>
      <c r="O51" s="39">
        <v>7648000</v>
      </c>
      <c r="P51" s="40">
        <v>-2.0876826722338203E-3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45014</v>
      </c>
      <c r="E52" s="37">
        <v>282.35000000000002</v>
      </c>
      <c r="F52" s="37">
        <v>284.76666666666665</v>
      </c>
      <c r="G52" s="38">
        <v>277.63333333333333</v>
      </c>
      <c r="H52" s="38">
        <v>272.91666666666669</v>
      </c>
      <c r="I52" s="38">
        <v>265.78333333333336</v>
      </c>
      <c r="J52" s="38">
        <v>289.48333333333329</v>
      </c>
      <c r="K52" s="38">
        <v>296.61666666666662</v>
      </c>
      <c r="L52" s="38">
        <v>301.33333333333326</v>
      </c>
      <c r="M52" s="28">
        <v>291.89999999999998</v>
      </c>
      <c r="N52" s="28">
        <v>280.05</v>
      </c>
      <c r="O52" s="39">
        <v>41685300</v>
      </c>
      <c r="P52" s="40">
        <v>-7.0105479804476456E-3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45014</v>
      </c>
      <c r="E53" s="37">
        <v>521.65</v>
      </c>
      <c r="F53" s="37">
        <v>525.6</v>
      </c>
      <c r="G53" s="38">
        <v>514.05000000000007</v>
      </c>
      <c r="H53" s="38">
        <v>506.45000000000005</v>
      </c>
      <c r="I53" s="38">
        <v>494.90000000000009</v>
      </c>
      <c r="J53" s="38">
        <v>533.20000000000005</v>
      </c>
      <c r="K53" s="38">
        <v>544.75</v>
      </c>
      <c r="L53" s="38">
        <v>552.35</v>
      </c>
      <c r="M53" s="28">
        <v>537.15</v>
      </c>
      <c r="N53" s="28">
        <v>518</v>
      </c>
      <c r="O53" s="39">
        <v>3167775</v>
      </c>
      <c r="P53" s="40">
        <v>-3.9852851011649296E-3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45014</v>
      </c>
      <c r="E54" s="37">
        <v>277.55</v>
      </c>
      <c r="F54" s="37">
        <v>278.96666666666664</v>
      </c>
      <c r="G54" s="38">
        <v>274.98333333333329</v>
      </c>
      <c r="H54" s="38">
        <v>272.41666666666663</v>
      </c>
      <c r="I54" s="38">
        <v>268.43333333333328</v>
      </c>
      <c r="J54" s="38">
        <v>281.5333333333333</v>
      </c>
      <c r="K54" s="38">
        <v>285.51666666666665</v>
      </c>
      <c r="L54" s="38">
        <v>288.08333333333331</v>
      </c>
      <c r="M54" s="28">
        <v>282.95</v>
      </c>
      <c r="N54" s="28">
        <v>276.39999999999998</v>
      </c>
      <c r="O54" s="39">
        <v>4755000</v>
      </c>
      <c r="P54" s="40">
        <v>-1.3996889580093312E-2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45014</v>
      </c>
      <c r="E55" s="37">
        <v>748</v>
      </c>
      <c r="F55" s="37">
        <v>751.63333333333333</v>
      </c>
      <c r="G55" s="38">
        <v>741.81666666666661</v>
      </c>
      <c r="H55" s="38">
        <v>735.63333333333333</v>
      </c>
      <c r="I55" s="38">
        <v>725.81666666666661</v>
      </c>
      <c r="J55" s="38">
        <v>757.81666666666661</v>
      </c>
      <c r="K55" s="38">
        <v>767.63333333333344</v>
      </c>
      <c r="L55" s="38">
        <v>773.81666666666661</v>
      </c>
      <c r="M55" s="28">
        <v>761.45</v>
      </c>
      <c r="N55" s="28">
        <v>745.45</v>
      </c>
      <c r="O55" s="39">
        <v>10297500</v>
      </c>
      <c r="P55" s="40">
        <v>-1.1756238003838772E-2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45014</v>
      </c>
      <c r="E56" s="37">
        <v>880.9</v>
      </c>
      <c r="F56" s="37">
        <v>881.2833333333333</v>
      </c>
      <c r="G56" s="38">
        <v>876.61666666666656</v>
      </c>
      <c r="H56" s="38">
        <v>872.33333333333326</v>
      </c>
      <c r="I56" s="38">
        <v>867.66666666666652</v>
      </c>
      <c r="J56" s="38">
        <v>885.56666666666661</v>
      </c>
      <c r="K56" s="38">
        <v>890.23333333333335</v>
      </c>
      <c r="L56" s="38">
        <v>894.51666666666665</v>
      </c>
      <c r="M56" s="28">
        <v>885.95</v>
      </c>
      <c r="N56" s="28">
        <v>877</v>
      </c>
      <c r="O56" s="39">
        <v>15850250</v>
      </c>
      <c r="P56" s="40">
        <v>-3.3514529774798709E-3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45014</v>
      </c>
      <c r="E57" s="37">
        <v>220.95</v>
      </c>
      <c r="F57" s="37">
        <v>221.81666666666669</v>
      </c>
      <c r="G57" s="38">
        <v>219.73333333333338</v>
      </c>
      <c r="H57" s="38">
        <v>218.51666666666668</v>
      </c>
      <c r="I57" s="38">
        <v>216.43333333333337</v>
      </c>
      <c r="J57" s="38">
        <v>223.03333333333339</v>
      </c>
      <c r="K57" s="38">
        <v>225.1166666666667</v>
      </c>
      <c r="L57" s="38">
        <v>226.3333333333334</v>
      </c>
      <c r="M57" s="28">
        <v>223.9</v>
      </c>
      <c r="N57" s="28">
        <v>220.6</v>
      </c>
      <c r="O57" s="39">
        <v>38047800</v>
      </c>
      <c r="P57" s="40">
        <v>2.5469775865972381E-2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45014</v>
      </c>
      <c r="E58" s="37">
        <v>3953.5</v>
      </c>
      <c r="F58" s="37">
        <v>3952.6</v>
      </c>
      <c r="G58" s="38">
        <v>3862.5499999999997</v>
      </c>
      <c r="H58" s="38">
        <v>3771.6</v>
      </c>
      <c r="I58" s="38">
        <v>3681.5499999999997</v>
      </c>
      <c r="J58" s="38">
        <v>4043.5499999999997</v>
      </c>
      <c r="K58" s="38">
        <v>4133.6000000000004</v>
      </c>
      <c r="L58" s="38">
        <v>4224.5499999999993</v>
      </c>
      <c r="M58" s="28">
        <v>4042.65</v>
      </c>
      <c r="N58" s="28">
        <v>3861.65</v>
      </c>
      <c r="O58" s="39">
        <v>818550</v>
      </c>
      <c r="P58" s="40">
        <v>-8.1003704951162006E-2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45014</v>
      </c>
      <c r="E59" s="37">
        <v>1496.15</v>
      </c>
      <c r="F59" s="37">
        <v>1495.3833333333332</v>
      </c>
      <c r="G59" s="38">
        <v>1485.7666666666664</v>
      </c>
      <c r="H59" s="38">
        <v>1475.3833333333332</v>
      </c>
      <c r="I59" s="38">
        <v>1465.7666666666664</v>
      </c>
      <c r="J59" s="38">
        <v>1505.7666666666664</v>
      </c>
      <c r="K59" s="38">
        <v>1515.3833333333332</v>
      </c>
      <c r="L59" s="38">
        <v>1525.7666666666664</v>
      </c>
      <c r="M59" s="28">
        <v>1505</v>
      </c>
      <c r="N59" s="28">
        <v>1485</v>
      </c>
      <c r="O59" s="39">
        <v>1803900</v>
      </c>
      <c r="P59" s="40">
        <v>5.6585365853658535E-3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45014</v>
      </c>
      <c r="E60" s="37">
        <v>591.20000000000005</v>
      </c>
      <c r="F60" s="37">
        <v>589.33333333333337</v>
      </c>
      <c r="G60" s="38">
        <v>585.11666666666679</v>
      </c>
      <c r="H60" s="38">
        <v>579.03333333333342</v>
      </c>
      <c r="I60" s="38">
        <v>574.81666666666683</v>
      </c>
      <c r="J60" s="38">
        <v>595.41666666666674</v>
      </c>
      <c r="K60" s="38">
        <v>599.63333333333321</v>
      </c>
      <c r="L60" s="38">
        <v>605.7166666666667</v>
      </c>
      <c r="M60" s="28">
        <v>593.54999999999995</v>
      </c>
      <c r="N60" s="28">
        <v>583.25</v>
      </c>
      <c r="O60" s="39">
        <v>9470000</v>
      </c>
      <c r="P60" s="40">
        <v>-2.8618319827674633E-2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45014</v>
      </c>
      <c r="E61" s="37">
        <v>875.85</v>
      </c>
      <c r="F61" s="37">
        <v>880.36666666666667</v>
      </c>
      <c r="G61" s="38">
        <v>867.38333333333333</v>
      </c>
      <c r="H61" s="38">
        <v>858.91666666666663</v>
      </c>
      <c r="I61" s="38">
        <v>845.93333333333328</v>
      </c>
      <c r="J61" s="38">
        <v>888.83333333333337</v>
      </c>
      <c r="K61" s="38">
        <v>901.81666666666672</v>
      </c>
      <c r="L61" s="38">
        <v>910.28333333333342</v>
      </c>
      <c r="M61" s="28">
        <v>893.35</v>
      </c>
      <c r="N61" s="28">
        <v>871.9</v>
      </c>
      <c r="O61" s="39">
        <v>1697500</v>
      </c>
      <c r="P61" s="40">
        <v>-1.3826758845058967E-2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45014</v>
      </c>
      <c r="E62" s="37">
        <v>290.85000000000002</v>
      </c>
      <c r="F62" s="37">
        <v>291.68333333333334</v>
      </c>
      <c r="G62" s="38">
        <v>288.76666666666665</v>
      </c>
      <c r="H62" s="38">
        <v>286.68333333333334</v>
      </c>
      <c r="I62" s="38">
        <v>283.76666666666665</v>
      </c>
      <c r="J62" s="38">
        <v>293.76666666666665</v>
      </c>
      <c r="K62" s="38">
        <v>296.68333333333328</v>
      </c>
      <c r="L62" s="38">
        <v>298.76666666666665</v>
      </c>
      <c r="M62" s="28">
        <v>294.60000000000002</v>
      </c>
      <c r="N62" s="28">
        <v>289.60000000000002</v>
      </c>
      <c r="O62" s="39">
        <v>6132000</v>
      </c>
      <c r="P62" s="40">
        <v>-7.63669227293267E-2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45014</v>
      </c>
      <c r="E63" s="37">
        <v>133.15</v>
      </c>
      <c r="F63" s="37">
        <v>134.43333333333331</v>
      </c>
      <c r="G63" s="38">
        <v>131.36666666666662</v>
      </c>
      <c r="H63" s="38">
        <v>129.58333333333331</v>
      </c>
      <c r="I63" s="38">
        <v>126.51666666666662</v>
      </c>
      <c r="J63" s="38">
        <v>136.21666666666661</v>
      </c>
      <c r="K63" s="38">
        <v>139.28333333333327</v>
      </c>
      <c r="L63" s="38">
        <v>141.06666666666661</v>
      </c>
      <c r="M63" s="28">
        <v>137.5</v>
      </c>
      <c r="N63" s="28">
        <v>132.65</v>
      </c>
      <c r="O63" s="39">
        <v>13525000</v>
      </c>
      <c r="P63" s="40">
        <v>-2.5811209439528023E-3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45014</v>
      </c>
      <c r="E64" s="37">
        <v>1684.85</v>
      </c>
      <c r="F64" s="37">
        <v>1685.6000000000001</v>
      </c>
      <c r="G64" s="38">
        <v>1671.2500000000002</v>
      </c>
      <c r="H64" s="38">
        <v>1657.65</v>
      </c>
      <c r="I64" s="38">
        <v>1643.3000000000002</v>
      </c>
      <c r="J64" s="38">
        <v>1699.2000000000003</v>
      </c>
      <c r="K64" s="38">
        <v>1713.5500000000002</v>
      </c>
      <c r="L64" s="38">
        <v>1727.1500000000003</v>
      </c>
      <c r="M64" s="28">
        <v>1699.95</v>
      </c>
      <c r="N64" s="28">
        <v>1672</v>
      </c>
      <c r="O64" s="39">
        <v>3792000</v>
      </c>
      <c r="P64" s="40">
        <v>0.1173974540311174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45014</v>
      </c>
      <c r="E65" s="37">
        <v>523.20000000000005</v>
      </c>
      <c r="F65" s="37">
        <v>524.70000000000005</v>
      </c>
      <c r="G65" s="38">
        <v>520.05000000000007</v>
      </c>
      <c r="H65" s="38">
        <v>516.9</v>
      </c>
      <c r="I65" s="38">
        <v>512.25</v>
      </c>
      <c r="J65" s="38">
        <v>527.85000000000014</v>
      </c>
      <c r="K65" s="38">
        <v>532.50000000000023</v>
      </c>
      <c r="L65" s="38">
        <v>535.6500000000002</v>
      </c>
      <c r="M65" s="28">
        <v>529.35</v>
      </c>
      <c r="N65" s="28">
        <v>521.54999999999995</v>
      </c>
      <c r="O65" s="39">
        <v>11452500</v>
      </c>
      <c r="P65" s="40">
        <v>2.5864964729593549E-2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45014</v>
      </c>
      <c r="E66" s="37">
        <v>1789.25</v>
      </c>
      <c r="F66" s="37">
        <v>1781.8500000000001</v>
      </c>
      <c r="G66" s="38">
        <v>1767.4000000000003</v>
      </c>
      <c r="H66" s="38">
        <v>1745.5500000000002</v>
      </c>
      <c r="I66" s="38">
        <v>1731.1000000000004</v>
      </c>
      <c r="J66" s="38">
        <v>1803.7000000000003</v>
      </c>
      <c r="K66" s="38">
        <v>1818.15</v>
      </c>
      <c r="L66" s="38">
        <v>1840.0000000000002</v>
      </c>
      <c r="M66" s="28">
        <v>1796.3</v>
      </c>
      <c r="N66" s="28">
        <v>1760</v>
      </c>
      <c r="O66" s="39">
        <v>1987000</v>
      </c>
      <c r="P66" s="40">
        <v>7.8620339842759325E-3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45014</v>
      </c>
      <c r="E67" s="37">
        <v>1813.3</v>
      </c>
      <c r="F67" s="37">
        <v>1822.9166666666667</v>
      </c>
      <c r="G67" s="38">
        <v>1793.6833333333334</v>
      </c>
      <c r="H67" s="38">
        <v>1774.0666666666666</v>
      </c>
      <c r="I67" s="38">
        <v>1744.8333333333333</v>
      </c>
      <c r="J67" s="38">
        <v>1842.5333333333335</v>
      </c>
      <c r="K67" s="38">
        <v>1871.7666666666667</v>
      </c>
      <c r="L67" s="38">
        <v>1891.3833333333337</v>
      </c>
      <c r="M67" s="28">
        <v>1852.15</v>
      </c>
      <c r="N67" s="28">
        <v>1803.3</v>
      </c>
      <c r="O67" s="39">
        <v>1795250</v>
      </c>
      <c r="P67" s="40">
        <v>2.4393723252496433E-2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45014</v>
      </c>
      <c r="E68" s="37">
        <v>188.85</v>
      </c>
      <c r="F68" s="37">
        <v>189.88333333333333</v>
      </c>
      <c r="G68" s="38">
        <v>186.56666666666666</v>
      </c>
      <c r="H68" s="38">
        <v>184.28333333333333</v>
      </c>
      <c r="I68" s="38">
        <v>180.96666666666667</v>
      </c>
      <c r="J68" s="38">
        <v>192.16666666666666</v>
      </c>
      <c r="K68" s="38">
        <v>195.48333333333332</v>
      </c>
      <c r="L68" s="38">
        <v>197.76666666666665</v>
      </c>
      <c r="M68" s="28">
        <v>193.2</v>
      </c>
      <c r="N68" s="28">
        <v>187.6</v>
      </c>
      <c r="O68" s="39">
        <v>15324400</v>
      </c>
      <c r="P68" s="40">
        <v>9.1441111923920993E-4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45014</v>
      </c>
      <c r="E69" s="37">
        <v>2789.3</v>
      </c>
      <c r="F69" s="37">
        <v>2790.75</v>
      </c>
      <c r="G69" s="38">
        <v>2763.55</v>
      </c>
      <c r="H69" s="38">
        <v>2737.8</v>
      </c>
      <c r="I69" s="38">
        <v>2710.6000000000004</v>
      </c>
      <c r="J69" s="38">
        <v>2816.5</v>
      </c>
      <c r="K69" s="38">
        <v>2843.7</v>
      </c>
      <c r="L69" s="38">
        <v>2869.45</v>
      </c>
      <c r="M69" s="28">
        <v>2817.95</v>
      </c>
      <c r="N69" s="28">
        <v>2765</v>
      </c>
      <c r="O69" s="39">
        <v>3147900</v>
      </c>
      <c r="P69" s="40">
        <v>-1.0374422333301896E-2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45014</v>
      </c>
      <c r="E70" s="37">
        <v>2837.05</v>
      </c>
      <c r="F70" s="37">
        <v>2844.6333333333337</v>
      </c>
      <c r="G70" s="38">
        <v>2807.4666666666672</v>
      </c>
      <c r="H70" s="38">
        <v>2777.8833333333337</v>
      </c>
      <c r="I70" s="38">
        <v>2740.7166666666672</v>
      </c>
      <c r="J70" s="38">
        <v>2874.2166666666672</v>
      </c>
      <c r="K70" s="38">
        <v>2911.3833333333341</v>
      </c>
      <c r="L70" s="38">
        <v>2940.9666666666672</v>
      </c>
      <c r="M70" s="28">
        <v>2881.8</v>
      </c>
      <c r="N70" s="28">
        <v>2815.05</v>
      </c>
      <c r="O70" s="39">
        <v>721375</v>
      </c>
      <c r="P70" s="40">
        <v>-3.2685216225276564E-2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45014</v>
      </c>
      <c r="E71" s="37">
        <v>346.25</v>
      </c>
      <c r="F71" s="37">
        <v>347.73333333333335</v>
      </c>
      <c r="G71" s="38">
        <v>342.7166666666667</v>
      </c>
      <c r="H71" s="38">
        <v>339.18333333333334</v>
      </c>
      <c r="I71" s="38">
        <v>334.16666666666669</v>
      </c>
      <c r="J71" s="38">
        <v>351.26666666666671</v>
      </c>
      <c r="K71" s="38">
        <v>356.28333333333336</v>
      </c>
      <c r="L71" s="38">
        <v>359.81666666666672</v>
      </c>
      <c r="M71" s="28">
        <v>352.75</v>
      </c>
      <c r="N71" s="28">
        <v>344.2</v>
      </c>
      <c r="O71" s="39">
        <v>46054800</v>
      </c>
      <c r="P71" s="40">
        <v>7.1658903618774638E-5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45014</v>
      </c>
      <c r="E72" s="37">
        <v>4413.7</v>
      </c>
      <c r="F72" s="37">
        <v>4405.6166666666668</v>
      </c>
      <c r="G72" s="38">
        <v>4368.6833333333334</v>
      </c>
      <c r="H72" s="38">
        <v>4323.666666666667</v>
      </c>
      <c r="I72" s="38">
        <v>4286.7333333333336</v>
      </c>
      <c r="J72" s="38">
        <v>4450.6333333333332</v>
      </c>
      <c r="K72" s="38">
        <v>4487.5666666666675</v>
      </c>
      <c r="L72" s="38">
        <v>4532.583333333333</v>
      </c>
      <c r="M72" s="28">
        <v>4442.55</v>
      </c>
      <c r="N72" s="28">
        <v>4360.6000000000004</v>
      </c>
      <c r="O72" s="39">
        <v>2077625</v>
      </c>
      <c r="P72" s="40">
        <v>1.1440394328485365E-2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45014</v>
      </c>
      <c r="E73" s="37">
        <v>3016.35</v>
      </c>
      <c r="F73" s="37">
        <v>3033</v>
      </c>
      <c r="G73" s="38">
        <v>2991.95</v>
      </c>
      <c r="H73" s="38">
        <v>2967.5499999999997</v>
      </c>
      <c r="I73" s="38">
        <v>2926.4999999999995</v>
      </c>
      <c r="J73" s="38">
        <v>3057.4</v>
      </c>
      <c r="K73" s="38">
        <v>3098.4500000000003</v>
      </c>
      <c r="L73" s="38">
        <v>3122.8500000000004</v>
      </c>
      <c r="M73" s="28">
        <v>3074.05</v>
      </c>
      <c r="N73" s="28">
        <v>3008.6</v>
      </c>
      <c r="O73" s="39">
        <v>3100475</v>
      </c>
      <c r="P73" s="40">
        <v>-1.746894409937888E-2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45014</v>
      </c>
      <c r="E74" s="37">
        <v>1882.7</v>
      </c>
      <c r="F74" s="37">
        <v>1897.7166666666665</v>
      </c>
      <c r="G74" s="38">
        <v>1861.4833333333329</v>
      </c>
      <c r="H74" s="38">
        <v>1840.2666666666664</v>
      </c>
      <c r="I74" s="38">
        <v>1804.0333333333328</v>
      </c>
      <c r="J74" s="38">
        <v>1918.9333333333329</v>
      </c>
      <c r="K74" s="38">
        <v>1955.1666666666665</v>
      </c>
      <c r="L74" s="38">
        <v>1976.383333333333</v>
      </c>
      <c r="M74" s="28">
        <v>1933.95</v>
      </c>
      <c r="N74" s="28">
        <v>1876.5</v>
      </c>
      <c r="O74" s="39">
        <v>1690425</v>
      </c>
      <c r="P74" s="40">
        <v>3.0856951199060876E-2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45014</v>
      </c>
      <c r="E75" s="37">
        <v>177.85</v>
      </c>
      <c r="F75" s="37">
        <v>177.83333333333334</v>
      </c>
      <c r="G75" s="38">
        <v>176.91666666666669</v>
      </c>
      <c r="H75" s="38">
        <v>175.98333333333335</v>
      </c>
      <c r="I75" s="38">
        <v>175.06666666666669</v>
      </c>
      <c r="J75" s="38">
        <v>178.76666666666668</v>
      </c>
      <c r="K75" s="38">
        <v>179.68333333333337</v>
      </c>
      <c r="L75" s="38">
        <v>180.61666666666667</v>
      </c>
      <c r="M75" s="28">
        <v>178.75</v>
      </c>
      <c r="N75" s="28">
        <v>176.9</v>
      </c>
      <c r="O75" s="39">
        <v>18302400</v>
      </c>
      <c r="P75" s="40">
        <v>-8.5803432137285494E-3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45014</v>
      </c>
      <c r="E76" s="37">
        <v>126.75</v>
      </c>
      <c r="F76" s="37">
        <v>127.63333333333333</v>
      </c>
      <c r="G76" s="38">
        <v>125.46666666666664</v>
      </c>
      <c r="H76" s="38">
        <v>124.18333333333331</v>
      </c>
      <c r="I76" s="38">
        <v>122.01666666666662</v>
      </c>
      <c r="J76" s="38">
        <v>128.91666666666666</v>
      </c>
      <c r="K76" s="38">
        <v>131.08333333333334</v>
      </c>
      <c r="L76" s="38">
        <v>132.36666666666667</v>
      </c>
      <c r="M76" s="28">
        <v>129.80000000000001</v>
      </c>
      <c r="N76" s="28">
        <v>126.35</v>
      </c>
      <c r="O76" s="39">
        <v>62410000</v>
      </c>
      <c r="P76" s="40">
        <v>1.8523051815585476E-2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45014</v>
      </c>
      <c r="E77" s="37">
        <v>112.55</v>
      </c>
      <c r="F77" s="37">
        <v>113.08333333333333</v>
      </c>
      <c r="G77" s="38">
        <v>111.71666666666665</v>
      </c>
      <c r="H77" s="38">
        <v>110.88333333333333</v>
      </c>
      <c r="I77" s="38">
        <v>109.51666666666665</v>
      </c>
      <c r="J77" s="38">
        <v>113.91666666666666</v>
      </c>
      <c r="K77" s="38">
        <v>115.28333333333333</v>
      </c>
      <c r="L77" s="38">
        <v>116.11666666666666</v>
      </c>
      <c r="M77" s="28">
        <v>114.45</v>
      </c>
      <c r="N77" s="28">
        <v>112.25</v>
      </c>
      <c r="O77" s="39">
        <v>14014000</v>
      </c>
      <c r="P77" s="40">
        <v>8.6077844311377247E-3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45014</v>
      </c>
      <c r="E78" s="37">
        <v>109.55</v>
      </c>
      <c r="F78" s="37">
        <v>110.10000000000001</v>
      </c>
      <c r="G78" s="38">
        <v>108.70000000000002</v>
      </c>
      <c r="H78" s="38">
        <v>107.85000000000001</v>
      </c>
      <c r="I78" s="38">
        <v>106.45000000000002</v>
      </c>
      <c r="J78" s="38">
        <v>110.95000000000002</v>
      </c>
      <c r="K78" s="38">
        <v>112.35000000000002</v>
      </c>
      <c r="L78" s="38">
        <v>113.20000000000002</v>
      </c>
      <c r="M78" s="28">
        <v>111.5</v>
      </c>
      <c r="N78" s="28">
        <v>109.25</v>
      </c>
      <c r="O78" s="39">
        <v>63144150</v>
      </c>
      <c r="P78" s="40">
        <v>-2.1967120181405897E-2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45014</v>
      </c>
      <c r="E79" s="37">
        <v>429.8</v>
      </c>
      <c r="F79" s="37">
        <v>426.83333333333331</v>
      </c>
      <c r="G79" s="38">
        <v>420.86666666666662</v>
      </c>
      <c r="H79" s="38">
        <v>411.93333333333328</v>
      </c>
      <c r="I79" s="38">
        <v>405.96666666666658</v>
      </c>
      <c r="J79" s="38">
        <v>435.76666666666665</v>
      </c>
      <c r="K79" s="38">
        <v>441.73333333333335</v>
      </c>
      <c r="L79" s="38">
        <v>450.66666666666669</v>
      </c>
      <c r="M79" s="28">
        <v>432.8</v>
      </c>
      <c r="N79" s="28">
        <v>417.9</v>
      </c>
      <c r="O79" s="39">
        <v>4821250</v>
      </c>
      <c r="P79" s="40">
        <v>-6.8105381165919285E-2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45014</v>
      </c>
      <c r="E80" s="37">
        <v>41.55</v>
      </c>
      <c r="F80" s="37">
        <v>41.18333333333333</v>
      </c>
      <c r="G80" s="38">
        <v>40.166666666666657</v>
      </c>
      <c r="H80" s="38">
        <v>38.783333333333324</v>
      </c>
      <c r="I80" s="38">
        <v>37.766666666666652</v>
      </c>
      <c r="J80" s="38">
        <v>42.566666666666663</v>
      </c>
      <c r="K80" s="38">
        <v>43.583333333333329</v>
      </c>
      <c r="L80" s="38">
        <v>44.966666666666669</v>
      </c>
      <c r="M80" s="28">
        <v>42.2</v>
      </c>
      <c r="N80" s="28">
        <v>39.799999999999997</v>
      </c>
      <c r="O80" s="39">
        <v>132435000</v>
      </c>
      <c r="P80" s="40">
        <v>0.10764019570944675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45014</v>
      </c>
      <c r="E81" s="37">
        <v>529.70000000000005</v>
      </c>
      <c r="F81" s="37">
        <v>531.08333333333337</v>
      </c>
      <c r="G81" s="38">
        <v>525.16666666666674</v>
      </c>
      <c r="H81" s="38">
        <v>520.63333333333333</v>
      </c>
      <c r="I81" s="38">
        <v>514.7166666666667</v>
      </c>
      <c r="J81" s="38">
        <v>535.61666666666679</v>
      </c>
      <c r="K81" s="38">
        <v>541.53333333333353</v>
      </c>
      <c r="L81" s="38">
        <v>546.06666666666683</v>
      </c>
      <c r="M81" s="28">
        <v>537</v>
      </c>
      <c r="N81" s="28">
        <v>526.54999999999995</v>
      </c>
      <c r="O81" s="39">
        <v>8528000</v>
      </c>
      <c r="P81" s="40">
        <v>-8.6141756082816993E-3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45014</v>
      </c>
      <c r="E82" s="37">
        <v>909.95</v>
      </c>
      <c r="F82" s="37">
        <v>913.26666666666677</v>
      </c>
      <c r="G82" s="38">
        <v>904.53333333333353</v>
      </c>
      <c r="H82" s="38">
        <v>899.11666666666679</v>
      </c>
      <c r="I82" s="38">
        <v>890.38333333333355</v>
      </c>
      <c r="J82" s="38">
        <v>918.68333333333351</v>
      </c>
      <c r="K82" s="38">
        <v>927.41666666666686</v>
      </c>
      <c r="L82" s="38">
        <v>932.83333333333348</v>
      </c>
      <c r="M82" s="28">
        <v>922</v>
      </c>
      <c r="N82" s="28">
        <v>907.85</v>
      </c>
      <c r="O82" s="39">
        <v>5218000</v>
      </c>
      <c r="P82" s="40">
        <v>-1.1555218791437772E-2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45014</v>
      </c>
      <c r="E83" s="37">
        <v>1095.6500000000001</v>
      </c>
      <c r="F83" s="37">
        <v>1103.4000000000001</v>
      </c>
      <c r="G83" s="38">
        <v>1083.8500000000001</v>
      </c>
      <c r="H83" s="38">
        <v>1072.05</v>
      </c>
      <c r="I83" s="38">
        <v>1052.5</v>
      </c>
      <c r="J83" s="38">
        <v>1115.2000000000003</v>
      </c>
      <c r="K83" s="38">
        <v>1134.7500000000005</v>
      </c>
      <c r="L83" s="38">
        <v>1146.5500000000004</v>
      </c>
      <c r="M83" s="28">
        <v>1122.95</v>
      </c>
      <c r="N83" s="28">
        <v>1091.5999999999999</v>
      </c>
      <c r="O83" s="39">
        <v>4299300</v>
      </c>
      <c r="P83" s="40">
        <v>-1.1143695014662757E-2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45014</v>
      </c>
      <c r="E84" s="37">
        <v>286.35000000000002</v>
      </c>
      <c r="F84" s="37">
        <v>287.0333333333333</v>
      </c>
      <c r="G84" s="38">
        <v>284.11666666666662</v>
      </c>
      <c r="H84" s="38">
        <v>281.88333333333333</v>
      </c>
      <c r="I84" s="38">
        <v>278.96666666666664</v>
      </c>
      <c r="J84" s="38">
        <v>289.26666666666659</v>
      </c>
      <c r="K84" s="38">
        <v>292.18333333333334</v>
      </c>
      <c r="L84" s="38">
        <v>294.41666666666657</v>
      </c>
      <c r="M84" s="28">
        <v>289.95</v>
      </c>
      <c r="N84" s="28">
        <v>284.8</v>
      </c>
      <c r="O84" s="39">
        <v>6276000</v>
      </c>
      <c r="P84" s="40">
        <v>-4.4416243654822338E-3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45014</v>
      </c>
      <c r="E85" s="37">
        <v>1558.95</v>
      </c>
      <c r="F85" s="37">
        <v>1566.4833333333333</v>
      </c>
      <c r="G85" s="38">
        <v>1547.4666666666667</v>
      </c>
      <c r="H85" s="38">
        <v>1535.9833333333333</v>
      </c>
      <c r="I85" s="38">
        <v>1516.9666666666667</v>
      </c>
      <c r="J85" s="38">
        <v>1577.9666666666667</v>
      </c>
      <c r="K85" s="38">
        <v>1596.9833333333336</v>
      </c>
      <c r="L85" s="38">
        <v>1608.4666666666667</v>
      </c>
      <c r="M85" s="28">
        <v>1585.5</v>
      </c>
      <c r="N85" s="28">
        <v>1555</v>
      </c>
      <c r="O85" s="39">
        <v>10945425</v>
      </c>
      <c r="P85" s="40">
        <v>1.1323238973008559E-2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45014</v>
      </c>
      <c r="E86" s="37">
        <v>492.8</v>
      </c>
      <c r="F86" s="37">
        <v>496.51666666666665</v>
      </c>
      <c r="G86" s="38">
        <v>486.33333333333331</v>
      </c>
      <c r="H86" s="38">
        <v>479.86666666666667</v>
      </c>
      <c r="I86" s="38">
        <v>469.68333333333334</v>
      </c>
      <c r="J86" s="38">
        <v>502.98333333333329</v>
      </c>
      <c r="K86" s="38">
        <v>513.16666666666674</v>
      </c>
      <c r="L86" s="38">
        <v>519.63333333333321</v>
      </c>
      <c r="M86" s="28">
        <v>506.7</v>
      </c>
      <c r="N86" s="28">
        <v>490.05</v>
      </c>
      <c r="O86" s="39">
        <v>4645000</v>
      </c>
      <c r="P86" s="40">
        <v>-6.7737079779227299E-2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45014</v>
      </c>
      <c r="E87" s="37">
        <v>2770.95</v>
      </c>
      <c r="F87" s="37">
        <v>2798.0333333333333</v>
      </c>
      <c r="G87" s="38">
        <v>2737.8166666666666</v>
      </c>
      <c r="H87" s="38">
        <v>2704.6833333333334</v>
      </c>
      <c r="I87" s="38">
        <v>2644.4666666666667</v>
      </c>
      <c r="J87" s="38">
        <v>2831.1666666666665</v>
      </c>
      <c r="K87" s="38">
        <v>2891.3833333333328</v>
      </c>
      <c r="L87" s="38">
        <v>2924.5166666666664</v>
      </c>
      <c r="M87" s="28">
        <v>2858.25</v>
      </c>
      <c r="N87" s="28">
        <v>2764.9</v>
      </c>
      <c r="O87" s="39">
        <v>3217800</v>
      </c>
      <c r="P87" s="40">
        <v>1.1219006316583388E-2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45014</v>
      </c>
      <c r="E88" s="37">
        <v>1190.8499999999999</v>
      </c>
      <c r="F88" s="37">
        <v>1189.8666666666666</v>
      </c>
      <c r="G88" s="38">
        <v>1181.6333333333332</v>
      </c>
      <c r="H88" s="38">
        <v>1172.4166666666667</v>
      </c>
      <c r="I88" s="38">
        <v>1164.1833333333334</v>
      </c>
      <c r="J88" s="38">
        <v>1199.083333333333</v>
      </c>
      <c r="K88" s="38">
        <v>1207.3166666666662</v>
      </c>
      <c r="L88" s="38">
        <v>1216.5333333333328</v>
      </c>
      <c r="M88" s="28">
        <v>1198.0999999999999</v>
      </c>
      <c r="N88" s="28">
        <v>1180.6500000000001</v>
      </c>
      <c r="O88" s="39">
        <v>4905500</v>
      </c>
      <c r="P88" s="40">
        <v>3.272318232948154E-3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45014</v>
      </c>
      <c r="E89" s="37">
        <v>1082.2</v>
      </c>
      <c r="F89" s="37">
        <v>1087.6000000000001</v>
      </c>
      <c r="G89" s="38">
        <v>1072.8000000000002</v>
      </c>
      <c r="H89" s="38">
        <v>1063.4000000000001</v>
      </c>
      <c r="I89" s="38">
        <v>1048.6000000000001</v>
      </c>
      <c r="J89" s="38">
        <v>1097.0000000000002</v>
      </c>
      <c r="K89" s="38">
        <v>1111.8</v>
      </c>
      <c r="L89" s="38">
        <v>1121.2000000000003</v>
      </c>
      <c r="M89" s="28">
        <v>1102.4000000000001</v>
      </c>
      <c r="N89" s="28">
        <v>1078.2</v>
      </c>
      <c r="O89" s="39">
        <v>12104400</v>
      </c>
      <c r="P89" s="40">
        <v>4.4144981412639409E-3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45014</v>
      </c>
      <c r="E90" s="37">
        <v>2537.3000000000002</v>
      </c>
      <c r="F90" s="37">
        <v>2554.3666666666668</v>
      </c>
      <c r="G90" s="38">
        <v>2513.0833333333335</v>
      </c>
      <c r="H90" s="38">
        <v>2488.8666666666668</v>
      </c>
      <c r="I90" s="38">
        <v>2447.5833333333335</v>
      </c>
      <c r="J90" s="38">
        <v>2578.5833333333335</v>
      </c>
      <c r="K90" s="38">
        <v>2619.8666666666663</v>
      </c>
      <c r="L90" s="38">
        <v>2644.0833333333335</v>
      </c>
      <c r="M90" s="28">
        <v>2595.65</v>
      </c>
      <c r="N90" s="28">
        <v>2530.15</v>
      </c>
      <c r="O90" s="39">
        <v>22157100</v>
      </c>
      <c r="P90" s="40">
        <v>-3.9648824695553671E-3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45014</v>
      </c>
      <c r="E91" s="37">
        <v>1684.8</v>
      </c>
      <c r="F91" s="37">
        <v>1700.3333333333333</v>
      </c>
      <c r="G91" s="38">
        <v>1663.4666666666665</v>
      </c>
      <c r="H91" s="38">
        <v>1642.1333333333332</v>
      </c>
      <c r="I91" s="38">
        <v>1605.2666666666664</v>
      </c>
      <c r="J91" s="38">
        <v>1721.6666666666665</v>
      </c>
      <c r="K91" s="38">
        <v>1758.5333333333333</v>
      </c>
      <c r="L91" s="38">
        <v>1779.8666666666666</v>
      </c>
      <c r="M91" s="28">
        <v>1737.2</v>
      </c>
      <c r="N91" s="28">
        <v>1679</v>
      </c>
      <c r="O91" s="39">
        <v>3226800</v>
      </c>
      <c r="P91" s="40">
        <v>1.3760603204524035E-2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45014</v>
      </c>
      <c r="E92" s="37">
        <v>1549.45</v>
      </c>
      <c r="F92" s="37">
        <v>1560.9166666666667</v>
      </c>
      <c r="G92" s="38">
        <v>1533.3833333333334</v>
      </c>
      <c r="H92" s="38">
        <v>1517.3166666666666</v>
      </c>
      <c r="I92" s="38">
        <v>1489.7833333333333</v>
      </c>
      <c r="J92" s="38">
        <v>1576.9833333333336</v>
      </c>
      <c r="K92" s="38">
        <v>1604.5166666666669</v>
      </c>
      <c r="L92" s="38">
        <v>1620.5833333333337</v>
      </c>
      <c r="M92" s="28">
        <v>1588.45</v>
      </c>
      <c r="N92" s="28">
        <v>1544.85</v>
      </c>
      <c r="O92" s="39">
        <v>71308050</v>
      </c>
      <c r="P92" s="40">
        <v>7.7651338494543415E-3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45014</v>
      </c>
      <c r="E93" s="37">
        <v>468.95</v>
      </c>
      <c r="F93" s="37">
        <v>472.23333333333335</v>
      </c>
      <c r="G93" s="38">
        <v>463.9666666666667</v>
      </c>
      <c r="H93" s="38">
        <v>458.98333333333335</v>
      </c>
      <c r="I93" s="38">
        <v>450.7166666666667</v>
      </c>
      <c r="J93" s="38">
        <v>477.2166666666667</v>
      </c>
      <c r="K93" s="38">
        <v>485.48333333333335</v>
      </c>
      <c r="L93" s="38">
        <v>490.4666666666667</v>
      </c>
      <c r="M93" s="28">
        <v>480.5</v>
      </c>
      <c r="N93" s="28">
        <v>467.25</v>
      </c>
      <c r="O93" s="39">
        <v>23364000</v>
      </c>
      <c r="P93" s="40">
        <v>1.7826336975273145E-2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45014</v>
      </c>
      <c r="E94" s="37">
        <v>2389.0500000000002</v>
      </c>
      <c r="F94" s="37">
        <v>2398.15</v>
      </c>
      <c r="G94" s="38">
        <v>2375.6000000000004</v>
      </c>
      <c r="H94" s="38">
        <v>2362.15</v>
      </c>
      <c r="I94" s="38">
        <v>2339.6000000000004</v>
      </c>
      <c r="J94" s="38">
        <v>2411.6000000000004</v>
      </c>
      <c r="K94" s="38">
        <v>2434.1500000000005</v>
      </c>
      <c r="L94" s="38">
        <v>2447.6000000000004</v>
      </c>
      <c r="M94" s="28">
        <v>2420.6999999999998</v>
      </c>
      <c r="N94" s="28">
        <v>2384.6999999999998</v>
      </c>
      <c r="O94" s="39">
        <v>3172200</v>
      </c>
      <c r="P94" s="40">
        <v>-1.4263074484944533E-2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45014</v>
      </c>
      <c r="E95" s="37">
        <v>406.9</v>
      </c>
      <c r="F95" s="37">
        <v>408.86666666666662</v>
      </c>
      <c r="G95" s="38">
        <v>403.83333333333326</v>
      </c>
      <c r="H95" s="38">
        <v>400.76666666666665</v>
      </c>
      <c r="I95" s="38">
        <v>395.73333333333329</v>
      </c>
      <c r="J95" s="38">
        <v>411.93333333333322</v>
      </c>
      <c r="K95" s="38">
        <v>416.96666666666664</v>
      </c>
      <c r="L95" s="38">
        <v>420.03333333333319</v>
      </c>
      <c r="M95" s="28">
        <v>413.9</v>
      </c>
      <c r="N95" s="28">
        <v>405.8</v>
      </c>
      <c r="O95" s="39">
        <v>26663000</v>
      </c>
      <c r="P95" s="40">
        <v>-2.5282767797737856E-2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45014</v>
      </c>
      <c r="E96" s="37">
        <v>99.15</v>
      </c>
      <c r="F96" s="37">
        <v>99.7</v>
      </c>
      <c r="G96" s="38">
        <v>98.4</v>
      </c>
      <c r="H96" s="38">
        <v>97.65</v>
      </c>
      <c r="I96" s="38">
        <v>96.350000000000009</v>
      </c>
      <c r="J96" s="38">
        <v>100.45</v>
      </c>
      <c r="K96" s="38">
        <v>101.74999999999999</v>
      </c>
      <c r="L96" s="38">
        <v>102.5</v>
      </c>
      <c r="M96" s="28">
        <v>101</v>
      </c>
      <c r="N96" s="28">
        <v>98.95</v>
      </c>
      <c r="O96" s="39">
        <v>20016000</v>
      </c>
      <c r="P96" s="40">
        <v>-9.7364046544763713E-3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45014</v>
      </c>
      <c r="E97" s="37">
        <v>231.5</v>
      </c>
      <c r="F97" s="37">
        <v>232.31666666666669</v>
      </c>
      <c r="G97" s="38">
        <v>229.63333333333338</v>
      </c>
      <c r="H97" s="38">
        <v>227.76666666666668</v>
      </c>
      <c r="I97" s="38">
        <v>225.08333333333337</v>
      </c>
      <c r="J97" s="38">
        <v>234.18333333333339</v>
      </c>
      <c r="K97" s="38">
        <v>236.86666666666673</v>
      </c>
      <c r="L97" s="38">
        <v>238.73333333333341</v>
      </c>
      <c r="M97" s="28">
        <v>235</v>
      </c>
      <c r="N97" s="28">
        <v>230.45</v>
      </c>
      <c r="O97" s="39">
        <v>22736700</v>
      </c>
      <c r="P97" s="40">
        <v>-1.4972511404842672E-2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45014</v>
      </c>
      <c r="E98" s="37">
        <v>2414.65</v>
      </c>
      <c r="F98" s="37">
        <v>2428.8833333333332</v>
      </c>
      <c r="G98" s="38">
        <v>2389.7666666666664</v>
      </c>
      <c r="H98" s="38">
        <v>2364.8833333333332</v>
      </c>
      <c r="I98" s="38">
        <v>2325.7666666666664</v>
      </c>
      <c r="J98" s="38">
        <v>2453.7666666666664</v>
      </c>
      <c r="K98" s="38">
        <v>2492.8833333333332</v>
      </c>
      <c r="L98" s="38">
        <v>2517.7666666666664</v>
      </c>
      <c r="M98" s="28">
        <v>2468</v>
      </c>
      <c r="N98" s="28">
        <v>2404</v>
      </c>
      <c r="O98" s="39">
        <v>10083300</v>
      </c>
      <c r="P98" s="40">
        <v>2.924424301812837E-2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45014</v>
      </c>
      <c r="E99" s="37">
        <v>35019.15</v>
      </c>
      <c r="F99" s="37">
        <v>35075.133333333331</v>
      </c>
      <c r="G99" s="38">
        <v>34705.266666666663</v>
      </c>
      <c r="H99" s="38">
        <v>34391.383333333331</v>
      </c>
      <c r="I99" s="38">
        <v>34021.516666666663</v>
      </c>
      <c r="J99" s="38">
        <v>35389.016666666663</v>
      </c>
      <c r="K99" s="38">
        <v>35758.883333333331</v>
      </c>
      <c r="L99" s="38">
        <v>36072.766666666663</v>
      </c>
      <c r="M99" s="28">
        <v>35445</v>
      </c>
      <c r="N99" s="28">
        <v>34761.25</v>
      </c>
      <c r="O99" s="39">
        <v>21975</v>
      </c>
      <c r="P99" s="40">
        <v>-4.0788579197824611E-3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45014</v>
      </c>
      <c r="E100" s="37">
        <v>101.25</v>
      </c>
      <c r="F100" s="37">
        <v>101.95</v>
      </c>
      <c r="G100" s="38">
        <v>100.10000000000001</v>
      </c>
      <c r="H100" s="38">
        <v>98.95</v>
      </c>
      <c r="I100" s="38">
        <v>97.100000000000009</v>
      </c>
      <c r="J100" s="38">
        <v>103.10000000000001</v>
      </c>
      <c r="K100" s="38">
        <v>104.95</v>
      </c>
      <c r="L100" s="38">
        <v>106.10000000000001</v>
      </c>
      <c r="M100" s="28">
        <v>103.8</v>
      </c>
      <c r="N100" s="28">
        <v>100.8</v>
      </c>
      <c r="O100" s="39">
        <v>54124000</v>
      </c>
      <c r="P100" s="40">
        <v>-1.0819504349733168E-2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45014</v>
      </c>
      <c r="E101" s="37">
        <v>829.65</v>
      </c>
      <c r="F101" s="37">
        <v>834.4</v>
      </c>
      <c r="G101" s="38">
        <v>821.65</v>
      </c>
      <c r="H101" s="38">
        <v>813.65</v>
      </c>
      <c r="I101" s="38">
        <v>800.9</v>
      </c>
      <c r="J101" s="38">
        <v>842.4</v>
      </c>
      <c r="K101" s="38">
        <v>855.15</v>
      </c>
      <c r="L101" s="38">
        <v>863.15</v>
      </c>
      <c r="M101" s="28">
        <v>847.15</v>
      </c>
      <c r="N101" s="28">
        <v>826.4</v>
      </c>
      <c r="O101" s="39">
        <v>70018900</v>
      </c>
      <c r="P101" s="40">
        <v>5.3571069612237928E-3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45014</v>
      </c>
      <c r="E102" s="37">
        <v>1064.7</v>
      </c>
      <c r="F102" s="37">
        <v>1069.6333333333334</v>
      </c>
      <c r="G102" s="38">
        <v>1057.0666666666668</v>
      </c>
      <c r="H102" s="38">
        <v>1049.4333333333334</v>
      </c>
      <c r="I102" s="38">
        <v>1036.8666666666668</v>
      </c>
      <c r="J102" s="38">
        <v>1077.2666666666669</v>
      </c>
      <c r="K102" s="38">
        <v>1089.8333333333335</v>
      </c>
      <c r="L102" s="38">
        <v>1097.4666666666669</v>
      </c>
      <c r="M102" s="28">
        <v>1082.2</v>
      </c>
      <c r="N102" s="28">
        <v>1062</v>
      </c>
      <c r="O102" s="39">
        <v>3980975</v>
      </c>
      <c r="P102" s="40">
        <v>7.8545298041747362E-3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45014</v>
      </c>
      <c r="E103" s="37">
        <v>385.95</v>
      </c>
      <c r="F103" s="37">
        <v>388.55</v>
      </c>
      <c r="G103" s="38">
        <v>381.55</v>
      </c>
      <c r="H103" s="38">
        <v>377.15</v>
      </c>
      <c r="I103" s="38">
        <v>370.15</v>
      </c>
      <c r="J103" s="38">
        <v>392.95000000000005</v>
      </c>
      <c r="K103" s="38">
        <v>399.95000000000005</v>
      </c>
      <c r="L103" s="38">
        <v>404.35000000000008</v>
      </c>
      <c r="M103" s="28">
        <v>395.55</v>
      </c>
      <c r="N103" s="28">
        <v>384.15</v>
      </c>
      <c r="O103" s="39">
        <v>14898000</v>
      </c>
      <c r="P103" s="40">
        <v>-8.1885360495306571E-3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45014</v>
      </c>
      <c r="E104" s="37">
        <v>6.45</v>
      </c>
      <c r="F104" s="37">
        <v>6.5</v>
      </c>
      <c r="G104" s="38">
        <v>6.35</v>
      </c>
      <c r="H104" s="38">
        <v>6.25</v>
      </c>
      <c r="I104" s="38">
        <v>6.1</v>
      </c>
      <c r="J104" s="38">
        <v>6.6</v>
      </c>
      <c r="K104" s="38">
        <v>6.75</v>
      </c>
      <c r="L104" s="38">
        <v>6.85</v>
      </c>
      <c r="M104" s="28">
        <v>6.65</v>
      </c>
      <c r="N104" s="28">
        <v>6.4</v>
      </c>
      <c r="O104" s="39">
        <v>506240000</v>
      </c>
      <c r="P104" s="40">
        <v>1.3879153231459414E-2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45014</v>
      </c>
      <c r="E105" s="37">
        <v>77</v>
      </c>
      <c r="F105" s="37">
        <v>77.533333333333346</v>
      </c>
      <c r="G105" s="38">
        <v>76.166666666666686</v>
      </c>
      <c r="H105" s="38">
        <v>75.333333333333343</v>
      </c>
      <c r="I105" s="38">
        <v>73.966666666666683</v>
      </c>
      <c r="J105" s="38">
        <v>78.366666666666688</v>
      </c>
      <c r="K105" s="38">
        <v>79.733333333333334</v>
      </c>
      <c r="L105" s="38">
        <v>80.566666666666691</v>
      </c>
      <c r="M105" s="28">
        <v>78.900000000000006</v>
      </c>
      <c r="N105" s="28">
        <v>76.7</v>
      </c>
      <c r="O105" s="39">
        <v>170590000</v>
      </c>
      <c r="P105" s="40">
        <v>-6.7540029112081517E-3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45014</v>
      </c>
      <c r="E106" s="37">
        <v>54.95</v>
      </c>
      <c r="F106" s="37">
        <v>55.433333333333337</v>
      </c>
      <c r="G106" s="38">
        <v>54.266666666666673</v>
      </c>
      <c r="H106" s="38">
        <v>53.583333333333336</v>
      </c>
      <c r="I106" s="38">
        <v>52.416666666666671</v>
      </c>
      <c r="J106" s="38">
        <v>56.116666666666674</v>
      </c>
      <c r="K106" s="38">
        <v>57.283333333333331</v>
      </c>
      <c r="L106" s="38">
        <v>57.966666666666676</v>
      </c>
      <c r="M106" s="28">
        <v>56.6</v>
      </c>
      <c r="N106" s="28">
        <v>54.75</v>
      </c>
      <c r="O106" s="39">
        <v>197985000</v>
      </c>
      <c r="P106" s="40">
        <v>-1.5220473028426471E-2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45014</v>
      </c>
      <c r="E107" s="37">
        <v>152.25</v>
      </c>
      <c r="F107" s="37">
        <v>151.65</v>
      </c>
      <c r="G107" s="38">
        <v>148.55000000000001</v>
      </c>
      <c r="H107" s="38">
        <v>144.85</v>
      </c>
      <c r="I107" s="38">
        <v>141.75</v>
      </c>
      <c r="J107" s="38">
        <v>155.35000000000002</v>
      </c>
      <c r="K107" s="38">
        <v>158.44999999999999</v>
      </c>
      <c r="L107" s="38">
        <v>162.15000000000003</v>
      </c>
      <c r="M107" s="28">
        <v>154.75</v>
      </c>
      <c r="N107" s="28">
        <v>147.94999999999999</v>
      </c>
      <c r="O107" s="39">
        <v>41287500</v>
      </c>
      <c r="P107" s="40">
        <v>4.2021578648495171E-2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45014</v>
      </c>
      <c r="E108" s="37">
        <v>423.2</v>
      </c>
      <c r="F108" s="37">
        <v>426.40000000000003</v>
      </c>
      <c r="G108" s="38">
        <v>419.10000000000008</v>
      </c>
      <c r="H108" s="38">
        <v>415.00000000000006</v>
      </c>
      <c r="I108" s="38">
        <v>407.7000000000001</v>
      </c>
      <c r="J108" s="38">
        <v>430.50000000000006</v>
      </c>
      <c r="K108" s="38">
        <v>437.8</v>
      </c>
      <c r="L108" s="38">
        <v>441.90000000000003</v>
      </c>
      <c r="M108" s="28">
        <v>433.7</v>
      </c>
      <c r="N108" s="28">
        <v>422.3</v>
      </c>
      <c r="O108" s="39">
        <v>11664125</v>
      </c>
      <c r="P108" s="40">
        <v>4.7283950617283951E-2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45014</v>
      </c>
      <c r="E109" s="37">
        <v>316.25</v>
      </c>
      <c r="F109" s="37">
        <v>316.91666666666669</v>
      </c>
      <c r="G109" s="38">
        <v>314.33333333333337</v>
      </c>
      <c r="H109" s="38">
        <v>312.41666666666669</v>
      </c>
      <c r="I109" s="38">
        <v>309.83333333333337</v>
      </c>
      <c r="J109" s="38">
        <v>318.83333333333337</v>
      </c>
      <c r="K109" s="38">
        <v>321.41666666666674</v>
      </c>
      <c r="L109" s="38">
        <v>323.33333333333337</v>
      </c>
      <c r="M109" s="28">
        <v>319.5</v>
      </c>
      <c r="N109" s="28">
        <v>315</v>
      </c>
      <c r="O109" s="39">
        <v>23988000</v>
      </c>
      <c r="P109" s="40">
        <v>-2.1696574225122348E-2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45014</v>
      </c>
      <c r="E110" s="37">
        <v>191.55</v>
      </c>
      <c r="F110" s="37">
        <v>192.01666666666668</v>
      </c>
      <c r="G110" s="38">
        <v>189.13333333333335</v>
      </c>
      <c r="H110" s="38">
        <v>186.71666666666667</v>
      </c>
      <c r="I110" s="38">
        <v>183.83333333333334</v>
      </c>
      <c r="J110" s="38">
        <v>194.43333333333337</v>
      </c>
      <c r="K110" s="38">
        <v>197.31666666666669</v>
      </c>
      <c r="L110" s="38">
        <v>199.73333333333338</v>
      </c>
      <c r="M110" s="28">
        <v>194.9</v>
      </c>
      <c r="N110" s="28">
        <v>189.6</v>
      </c>
      <c r="O110" s="39">
        <v>15001700</v>
      </c>
      <c r="P110" s="40">
        <v>-1.6165842525675163E-2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45014</v>
      </c>
      <c r="E111" s="37">
        <v>4733.3</v>
      </c>
      <c r="F111" s="37">
        <v>4735.8833333333332</v>
      </c>
      <c r="G111" s="38">
        <v>4688.0666666666666</v>
      </c>
      <c r="H111" s="38">
        <v>4642.833333333333</v>
      </c>
      <c r="I111" s="38">
        <v>4595.0166666666664</v>
      </c>
      <c r="J111" s="38">
        <v>4781.1166666666668</v>
      </c>
      <c r="K111" s="38">
        <v>4828.9333333333325</v>
      </c>
      <c r="L111" s="38">
        <v>4874.166666666667</v>
      </c>
      <c r="M111" s="28">
        <v>4783.7</v>
      </c>
      <c r="N111" s="28">
        <v>4690.6499999999996</v>
      </c>
      <c r="O111" s="39">
        <v>344700</v>
      </c>
      <c r="P111" s="40">
        <v>8.3369899078543225E-3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45014</v>
      </c>
      <c r="E112" s="37">
        <v>1872.6</v>
      </c>
      <c r="F112" s="37">
        <v>1878.6166666666668</v>
      </c>
      <c r="G112" s="38">
        <v>1860.2333333333336</v>
      </c>
      <c r="H112" s="38">
        <v>1847.8666666666668</v>
      </c>
      <c r="I112" s="38">
        <v>1829.4833333333336</v>
      </c>
      <c r="J112" s="38">
        <v>1890.9833333333336</v>
      </c>
      <c r="K112" s="38">
        <v>1909.3666666666668</v>
      </c>
      <c r="L112" s="38">
        <v>1921.7333333333336</v>
      </c>
      <c r="M112" s="28">
        <v>1897</v>
      </c>
      <c r="N112" s="28">
        <v>1866.25</v>
      </c>
      <c r="O112" s="39">
        <v>3536400</v>
      </c>
      <c r="P112" s="40">
        <v>7.0049547240731251E-3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45014</v>
      </c>
      <c r="E113" s="37">
        <v>1046.8499999999999</v>
      </c>
      <c r="F113" s="37">
        <v>1059.3333333333333</v>
      </c>
      <c r="G113" s="38">
        <v>1029.8666666666666</v>
      </c>
      <c r="H113" s="38">
        <v>1012.8833333333332</v>
      </c>
      <c r="I113" s="38">
        <v>983.41666666666652</v>
      </c>
      <c r="J113" s="38">
        <v>1076.3166666666666</v>
      </c>
      <c r="K113" s="38">
        <v>1105.7833333333333</v>
      </c>
      <c r="L113" s="38">
        <v>1122.7666666666667</v>
      </c>
      <c r="M113" s="28">
        <v>1088.8</v>
      </c>
      <c r="N113" s="28">
        <v>1042.3499999999999</v>
      </c>
      <c r="O113" s="39">
        <v>29205450</v>
      </c>
      <c r="P113" s="40">
        <v>9.3468118195956448E-3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45014</v>
      </c>
      <c r="E114" s="37">
        <v>149.55000000000001</v>
      </c>
      <c r="F114" s="37">
        <v>149.78333333333333</v>
      </c>
      <c r="G114" s="38">
        <v>147.31666666666666</v>
      </c>
      <c r="H114" s="38">
        <v>145.08333333333334</v>
      </c>
      <c r="I114" s="38">
        <v>142.61666666666667</v>
      </c>
      <c r="J114" s="38">
        <v>152.01666666666665</v>
      </c>
      <c r="K114" s="38">
        <v>154.48333333333329</v>
      </c>
      <c r="L114" s="38">
        <v>156.71666666666664</v>
      </c>
      <c r="M114" s="28">
        <v>152.25</v>
      </c>
      <c r="N114" s="28">
        <v>147.55000000000001</v>
      </c>
      <c r="O114" s="39">
        <v>33213600</v>
      </c>
      <c r="P114" s="40">
        <v>4.9135886140291426E-3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45014</v>
      </c>
      <c r="E115" s="37">
        <v>1425.5</v>
      </c>
      <c r="F115" s="37">
        <v>1430.7</v>
      </c>
      <c r="G115" s="38">
        <v>1417.1000000000001</v>
      </c>
      <c r="H115" s="38">
        <v>1408.7</v>
      </c>
      <c r="I115" s="38">
        <v>1395.1000000000001</v>
      </c>
      <c r="J115" s="38">
        <v>1439.1000000000001</v>
      </c>
      <c r="K115" s="38">
        <v>1452.7</v>
      </c>
      <c r="L115" s="38">
        <v>1461.1000000000001</v>
      </c>
      <c r="M115" s="28">
        <v>1444.3</v>
      </c>
      <c r="N115" s="28">
        <v>1422.3</v>
      </c>
      <c r="O115" s="39">
        <v>37132400</v>
      </c>
      <c r="P115" s="40">
        <v>-6.3580412095263581E-3</v>
      </c>
    </row>
    <row r="116" spans="1:16" ht="12.75" customHeight="1">
      <c r="A116" s="28">
        <v>106</v>
      </c>
      <c r="B116" s="29" t="s">
        <v>86</v>
      </c>
      <c r="C116" s="30" t="s">
        <v>390</v>
      </c>
      <c r="D116" s="31">
        <v>45014</v>
      </c>
      <c r="E116" s="37">
        <v>400.8</v>
      </c>
      <c r="F116" s="37">
        <v>405.38333333333338</v>
      </c>
      <c r="G116" s="38">
        <v>395.01666666666677</v>
      </c>
      <c r="H116" s="38">
        <v>389.23333333333341</v>
      </c>
      <c r="I116" s="38">
        <v>378.86666666666679</v>
      </c>
      <c r="J116" s="38">
        <v>411.16666666666674</v>
      </c>
      <c r="K116" s="38">
        <v>421.53333333333342</v>
      </c>
      <c r="L116" s="38">
        <v>427.31666666666672</v>
      </c>
      <c r="M116" s="28">
        <v>415.75</v>
      </c>
      <c r="N116" s="28">
        <v>399.6</v>
      </c>
      <c r="O116" s="39">
        <v>4713000</v>
      </c>
      <c r="P116" s="40">
        <v>-9.6658961966799746E-3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45014</v>
      </c>
      <c r="E117" s="37">
        <v>78.849999999999994</v>
      </c>
      <c r="F117" s="37">
        <v>78.933333333333337</v>
      </c>
      <c r="G117" s="38">
        <v>78.366666666666674</v>
      </c>
      <c r="H117" s="38">
        <v>77.88333333333334</v>
      </c>
      <c r="I117" s="38">
        <v>77.316666666666677</v>
      </c>
      <c r="J117" s="38">
        <v>79.416666666666671</v>
      </c>
      <c r="K117" s="38">
        <v>79.983333333333334</v>
      </c>
      <c r="L117" s="38">
        <v>80.466666666666669</v>
      </c>
      <c r="M117" s="28">
        <v>79.5</v>
      </c>
      <c r="N117" s="28">
        <v>78.45</v>
      </c>
      <c r="O117" s="39">
        <v>74850750</v>
      </c>
      <c r="P117" s="40">
        <v>-2.468814968814969E-3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45014</v>
      </c>
      <c r="E118" s="37">
        <v>776.1</v>
      </c>
      <c r="F118" s="37">
        <v>778.7833333333333</v>
      </c>
      <c r="G118" s="38">
        <v>770.31666666666661</v>
      </c>
      <c r="H118" s="38">
        <v>764.5333333333333</v>
      </c>
      <c r="I118" s="38">
        <v>756.06666666666661</v>
      </c>
      <c r="J118" s="38">
        <v>784.56666666666661</v>
      </c>
      <c r="K118" s="38">
        <v>793.0333333333333</v>
      </c>
      <c r="L118" s="38">
        <v>798.81666666666661</v>
      </c>
      <c r="M118" s="28">
        <v>787.25</v>
      </c>
      <c r="N118" s="28">
        <v>773</v>
      </c>
      <c r="O118" s="39">
        <v>2392650</v>
      </c>
      <c r="P118" s="40">
        <v>1.516822945394374E-2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45014</v>
      </c>
      <c r="E119" s="37">
        <v>606.9</v>
      </c>
      <c r="F119" s="37">
        <v>607.69999999999993</v>
      </c>
      <c r="G119" s="38">
        <v>603.69999999999982</v>
      </c>
      <c r="H119" s="38">
        <v>600.49999999999989</v>
      </c>
      <c r="I119" s="38">
        <v>596.49999999999977</v>
      </c>
      <c r="J119" s="38">
        <v>610.89999999999986</v>
      </c>
      <c r="K119" s="38">
        <v>614.90000000000009</v>
      </c>
      <c r="L119" s="38">
        <v>618.09999999999991</v>
      </c>
      <c r="M119" s="28">
        <v>611.70000000000005</v>
      </c>
      <c r="N119" s="28">
        <v>604.5</v>
      </c>
      <c r="O119" s="39">
        <v>13570375</v>
      </c>
      <c r="P119" s="40">
        <v>-7.5510334677161327E-3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45014</v>
      </c>
      <c r="E120" s="37">
        <v>379</v>
      </c>
      <c r="F120" s="37">
        <v>380.41666666666669</v>
      </c>
      <c r="G120" s="38">
        <v>376.83333333333337</v>
      </c>
      <c r="H120" s="38">
        <v>374.66666666666669</v>
      </c>
      <c r="I120" s="38">
        <v>371.08333333333337</v>
      </c>
      <c r="J120" s="38">
        <v>382.58333333333337</v>
      </c>
      <c r="K120" s="38">
        <v>386.16666666666674</v>
      </c>
      <c r="L120" s="38">
        <v>388.33333333333337</v>
      </c>
      <c r="M120" s="28">
        <v>384</v>
      </c>
      <c r="N120" s="28">
        <v>378.25</v>
      </c>
      <c r="O120" s="39">
        <v>60238400</v>
      </c>
      <c r="P120" s="40">
        <v>4.2143447760795922E-3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45014</v>
      </c>
      <c r="E121" s="37">
        <v>583.15</v>
      </c>
      <c r="F121" s="37">
        <v>584.11666666666667</v>
      </c>
      <c r="G121" s="38">
        <v>577.0333333333333</v>
      </c>
      <c r="H121" s="38">
        <v>570.91666666666663</v>
      </c>
      <c r="I121" s="38">
        <v>563.83333333333326</v>
      </c>
      <c r="J121" s="38">
        <v>590.23333333333335</v>
      </c>
      <c r="K121" s="38">
        <v>597.31666666666661</v>
      </c>
      <c r="L121" s="38">
        <v>603.43333333333339</v>
      </c>
      <c r="M121" s="28">
        <v>591.20000000000005</v>
      </c>
      <c r="N121" s="28">
        <v>578</v>
      </c>
      <c r="O121" s="39">
        <v>22273750</v>
      </c>
      <c r="P121" s="40">
        <v>2.0970606772474646E-2</v>
      </c>
    </row>
    <row r="122" spans="1:16" ht="12.75" customHeight="1">
      <c r="A122" s="28">
        <v>112</v>
      </c>
      <c r="B122" s="29" t="s">
        <v>42</v>
      </c>
      <c r="C122" s="30" t="s">
        <v>392</v>
      </c>
      <c r="D122" s="31">
        <v>45014</v>
      </c>
      <c r="E122" s="37">
        <v>2819.1</v>
      </c>
      <c r="F122" s="37">
        <v>2818.0333333333333</v>
      </c>
      <c r="G122" s="38">
        <v>2795.0666666666666</v>
      </c>
      <c r="H122" s="38">
        <v>2771.0333333333333</v>
      </c>
      <c r="I122" s="38">
        <v>2748.0666666666666</v>
      </c>
      <c r="J122" s="38">
        <v>2842.0666666666666</v>
      </c>
      <c r="K122" s="38">
        <v>2865.0333333333328</v>
      </c>
      <c r="L122" s="38">
        <v>2889.0666666666666</v>
      </c>
      <c r="M122" s="28">
        <v>2841</v>
      </c>
      <c r="N122" s="28">
        <v>2794</v>
      </c>
      <c r="O122" s="39">
        <v>453250</v>
      </c>
      <c r="P122" s="40">
        <v>-8.0628803245436101E-2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45014</v>
      </c>
      <c r="E123" s="37">
        <v>682.8</v>
      </c>
      <c r="F123" s="37">
        <v>682.44999999999993</v>
      </c>
      <c r="G123" s="38">
        <v>676.99999999999989</v>
      </c>
      <c r="H123" s="38">
        <v>671.19999999999993</v>
      </c>
      <c r="I123" s="38">
        <v>665.74999999999989</v>
      </c>
      <c r="J123" s="38">
        <v>688.24999999999989</v>
      </c>
      <c r="K123" s="38">
        <v>693.69999999999993</v>
      </c>
      <c r="L123" s="38">
        <v>699.49999999999989</v>
      </c>
      <c r="M123" s="28">
        <v>687.9</v>
      </c>
      <c r="N123" s="28">
        <v>676.65</v>
      </c>
      <c r="O123" s="39">
        <v>25062750</v>
      </c>
      <c r="P123" s="40">
        <v>-1.600678433243229E-2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45014</v>
      </c>
      <c r="E124" s="37">
        <v>429.55</v>
      </c>
      <c r="F124" s="37">
        <v>433.3</v>
      </c>
      <c r="G124" s="38">
        <v>423.15000000000003</v>
      </c>
      <c r="H124" s="38">
        <v>416.75</v>
      </c>
      <c r="I124" s="38">
        <v>406.6</v>
      </c>
      <c r="J124" s="38">
        <v>439.70000000000005</v>
      </c>
      <c r="K124" s="38">
        <v>449.85</v>
      </c>
      <c r="L124" s="38">
        <v>456.25000000000006</v>
      </c>
      <c r="M124" s="28">
        <v>443.45</v>
      </c>
      <c r="N124" s="28">
        <v>426.9</v>
      </c>
      <c r="O124" s="39">
        <v>15705000</v>
      </c>
      <c r="P124" s="40">
        <v>5.5222088835534212E-3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45014</v>
      </c>
      <c r="E125" s="37">
        <v>1669.35</v>
      </c>
      <c r="F125" s="37">
        <v>1675.4166666666667</v>
      </c>
      <c r="G125" s="38">
        <v>1659.2333333333336</v>
      </c>
      <c r="H125" s="38">
        <v>1649.1166666666668</v>
      </c>
      <c r="I125" s="38">
        <v>1632.9333333333336</v>
      </c>
      <c r="J125" s="38">
        <v>1685.5333333333335</v>
      </c>
      <c r="K125" s="38">
        <v>1701.7166666666665</v>
      </c>
      <c r="L125" s="38">
        <v>1711.8333333333335</v>
      </c>
      <c r="M125" s="28">
        <v>1691.6</v>
      </c>
      <c r="N125" s="28">
        <v>1665.3</v>
      </c>
      <c r="O125" s="39">
        <v>44200800</v>
      </c>
      <c r="P125" s="40">
        <v>-3.0607679553648973E-2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45014</v>
      </c>
      <c r="E126" s="37">
        <v>85.45</v>
      </c>
      <c r="F126" s="37">
        <v>86.016666666666652</v>
      </c>
      <c r="G126" s="38">
        <v>84.533333333333303</v>
      </c>
      <c r="H126" s="38">
        <v>83.616666666666646</v>
      </c>
      <c r="I126" s="38">
        <v>82.133333333333297</v>
      </c>
      <c r="J126" s="38">
        <v>86.933333333333309</v>
      </c>
      <c r="K126" s="38">
        <v>88.416666666666657</v>
      </c>
      <c r="L126" s="38">
        <v>89.333333333333314</v>
      </c>
      <c r="M126" s="28">
        <v>87.5</v>
      </c>
      <c r="N126" s="28">
        <v>85.1</v>
      </c>
      <c r="O126" s="39">
        <v>74167364</v>
      </c>
      <c r="P126" s="40">
        <v>1.2055528494885533E-2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45014</v>
      </c>
      <c r="E127" s="37">
        <v>1858.3</v>
      </c>
      <c r="F127" s="37">
        <v>1858.7666666666667</v>
      </c>
      <c r="G127" s="38">
        <v>1840.5333333333333</v>
      </c>
      <c r="H127" s="38">
        <v>1822.7666666666667</v>
      </c>
      <c r="I127" s="38">
        <v>1804.5333333333333</v>
      </c>
      <c r="J127" s="38">
        <v>1876.5333333333333</v>
      </c>
      <c r="K127" s="38">
        <v>1894.7666666666664</v>
      </c>
      <c r="L127" s="38">
        <v>1912.5333333333333</v>
      </c>
      <c r="M127" s="28">
        <v>1877</v>
      </c>
      <c r="N127" s="28">
        <v>1841</v>
      </c>
      <c r="O127" s="39">
        <v>872000</v>
      </c>
      <c r="P127" s="40">
        <v>-3.911845730027548E-2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45014</v>
      </c>
      <c r="E128" s="37">
        <v>306.3</v>
      </c>
      <c r="F128" s="37">
        <v>308.13333333333338</v>
      </c>
      <c r="G128" s="38">
        <v>304.11666666666679</v>
      </c>
      <c r="H128" s="38">
        <v>301.93333333333339</v>
      </c>
      <c r="I128" s="38">
        <v>297.9166666666668</v>
      </c>
      <c r="J128" s="38">
        <v>310.31666666666678</v>
      </c>
      <c r="K128" s="38">
        <v>314.33333333333331</v>
      </c>
      <c r="L128" s="38">
        <v>316.51666666666677</v>
      </c>
      <c r="M128" s="28">
        <v>312.14999999999998</v>
      </c>
      <c r="N128" s="28">
        <v>305.95</v>
      </c>
      <c r="O128" s="39">
        <v>10116700</v>
      </c>
      <c r="P128" s="40">
        <v>-2.4945770065075922E-3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45014</v>
      </c>
      <c r="E129" s="37">
        <v>344.7</v>
      </c>
      <c r="F129" s="37">
        <v>346.38333333333338</v>
      </c>
      <c r="G129" s="38">
        <v>342.06666666666678</v>
      </c>
      <c r="H129" s="38">
        <v>339.43333333333339</v>
      </c>
      <c r="I129" s="38">
        <v>335.11666666666679</v>
      </c>
      <c r="J129" s="38">
        <v>349.01666666666677</v>
      </c>
      <c r="K129" s="38">
        <v>353.33333333333337</v>
      </c>
      <c r="L129" s="38">
        <v>355.96666666666675</v>
      </c>
      <c r="M129" s="28">
        <v>350.7</v>
      </c>
      <c r="N129" s="28">
        <v>343.75</v>
      </c>
      <c r="O129" s="39">
        <v>13052000</v>
      </c>
      <c r="P129" s="40">
        <v>6.3222821896684661E-3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45014</v>
      </c>
      <c r="E130" s="37">
        <v>2181.4499999999998</v>
      </c>
      <c r="F130" s="37">
        <v>2186.6333333333332</v>
      </c>
      <c r="G130" s="38">
        <v>2159.2666666666664</v>
      </c>
      <c r="H130" s="38">
        <v>2137.083333333333</v>
      </c>
      <c r="I130" s="38">
        <v>2109.7166666666662</v>
      </c>
      <c r="J130" s="38">
        <v>2208.8166666666666</v>
      </c>
      <c r="K130" s="38">
        <v>2236.1833333333334</v>
      </c>
      <c r="L130" s="38">
        <v>2258.3666666666668</v>
      </c>
      <c r="M130" s="28">
        <v>2214</v>
      </c>
      <c r="N130" s="28">
        <v>2164.4499999999998</v>
      </c>
      <c r="O130" s="39">
        <v>7407300</v>
      </c>
      <c r="P130" s="40">
        <v>-1.4962795211905533E-3</v>
      </c>
    </row>
    <row r="131" spans="1:16" ht="12.75" customHeight="1">
      <c r="A131" s="28">
        <v>121</v>
      </c>
      <c r="B131" s="29" t="s">
        <v>86</v>
      </c>
      <c r="C131" s="30" t="s">
        <v>865</v>
      </c>
      <c r="D131" s="31">
        <v>45014</v>
      </c>
      <c r="E131" s="37">
        <v>4599.2</v>
      </c>
      <c r="F131" s="37">
        <v>4626.0499999999993</v>
      </c>
      <c r="G131" s="38">
        <v>4553.1999999999989</v>
      </c>
      <c r="H131" s="38">
        <v>4507.2</v>
      </c>
      <c r="I131" s="38">
        <v>4434.3499999999995</v>
      </c>
      <c r="J131" s="38">
        <v>4672.0499999999984</v>
      </c>
      <c r="K131" s="38">
        <v>4744.8999999999987</v>
      </c>
      <c r="L131" s="38">
        <v>4790.8999999999978</v>
      </c>
      <c r="M131" s="28">
        <v>4698.8999999999996</v>
      </c>
      <c r="N131" s="28">
        <v>4580.05</v>
      </c>
      <c r="O131" s="39">
        <v>1282350</v>
      </c>
      <c r="P131" s="40">
        <v>-2.3640931932389218E-2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45014</v>
      </c>
      <c r="E132" s="37">
        <v>3525.35</v>
      </c>
      <c r="F132" s="37">
        <v>3552.9166666666665</v>
      </c>
      <c r="G132" s="38">
        <v>3484.0333333333328</v>
      </c>
      <c r="H132" s="38">
        <v>3442.7166666666662</v>
      </c>
      <c r="I132" s="38">
        <v>3373.8333333333326</v>
      </c>
      <c r="J132" s="38">
        <v>3594.2333333333331</v>
      </c>
      <c r="K132" s="38">
        <v>3663.1166666666672</v>
      </c>
      <c r="L132" s="38">
        <v>3704.4333333333334</v>
      </c>
      <c r="M132" s="28">
        <v>3621.8</v>
      </c>
      <c r="N132" s="28">
        <v>3511.6</v>
      </c>
      <c r="O132" s="39">
        <v>1421600</v>
      </c>
      <c r="P132" s="40">
        <v>2.1557918942224776E-2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45014</v>
      </c>
      <c r="E133" s="37">
        <v>661.15</v>
      </c>
      <c r="F133" s="37">
        <v>662.9</v>
      </c>
      <c r="G133" s="38">
        <v>655.94999999999993</v>
      </c>
      <c r="H133" s="38">
        <v>650.75</v>
      </c>
      <c r="I133" s="38">
        <v>643.79999999999995</v>
      </c>
      <c r="J133" s="38">
        <v>668.09999999999991</v>
      </c>
      <c r="K133" s="38">
        <v>675.05</v>
      </c>
      <c r="L133" s="38">
        <v>680.24999999999989</v>
      </c>
      <c r="M133" s="28">
        <v>669.85</v>
      </c>
      <c r="N133" s="28">
        <v>657.7</v>
      </c>
      <c r="O133" s="39">
        <v>7439200</v>
      </c>
      <c r="P133" s="40">
        <v>-2.3976803836288613E-2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45014</v>
      </c>
      <c r="E134" s="37">
        <v>1164.25</v>
      </c>
      <c r="F134" s="37">
        <v>1167.6666666666667</v>
      </c>
      <c r="G134" s="38">
        <v>1155.8833333333334</v>
      </c>
      <c r="H134" s="38">
        <v>1147.5166666666667</v>
      </c>
      <c r="I134" s="38">
        <v>1135.7333333333333</v>
      </c>
      <c r="J134" s="38">
        <v>1176.0333333333335</v>
      </c>
      <c r="K134" s="38">
        <v>1187.8166666666668</v>
      </c>
      <c r="L134" s="38">
        <v>1196.1833333333336</v>
      </c>
      <c r="M134" s="28">
        <v>1179.45</v>
      </c>
      <c r="N134" s="28">
        <v>1159.3</v>
      </c>
      <c r="O134" s="39">
        <v>15766100</v>
      </c>
      <c r="P134" s="40">
        <v>-2.0381939828968939E-3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45014</v>
      </c>
      <c r="E135" s="37">
        <v>241.7</v>
      </c>
      <c r="F135" s="37">
        <v>243.2833333333333</v>
      </c>
      <c r="G135" s="38">
        <v>239.21666666666661</v>
      </c>
      <c r="H135" s="38">
        <v>236.73333333333332</v>
      </c>
      <c r="I135" s="38">
        <v>232.66666666666663</v>
      </c>
      <c r="J135" s="38">
        <v>245.76666666666659</v>
      </c>
      <c r="K135" s="38">
        <v>249.83333333333331</v>
      </c>
      <c r="L135" s="38">
        <v>252.31666666666658</v>
      </c>
      <c r="M135" s="28">
        <v>247.35</v>
      </c>
      <c r="N135" s="28">
        <v>240.8</v>
      </c>
      <c r="O135" s="39">
        <v>24856000</v>
      </c>
      <c r="P135" s="40">
        <v>-2.0028386689796562E-2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45014</v>
      </c>
      <c r="E136" s="37">
        <v>110.45</v>
      </c>
      <c r="F136" s="37">
        <v>111.13333333333334</v>
      </c>
      <c r="G136" s="38">
        <v>108.61666666666667</v>
      </c>
      <c r="H136" s="38">
        <v>106.78333333333333</v>
      </c>
      <c r="I136" s="38">
        <v>104.26666666666667</v>
      </c>
      <c r="J136" s="38">
        <v>112.96666666666668</v>
      </c>
      <c r="K136" s="38">
        <v>115.48333333333336</v>
      </c>
      <c r="L136" s="38">
        <v>117.31666666666669</v>
      </c>
      <c r="M136" s="28">
        <v>113.65</v>
      </c>
      <c r="N136" s="28">
        <v>109.3</v>
      </c>
      <c r="O136" s="39">
        <v>37428000</v>
      </c>
      <c r="P136" s="40">
        <v>2.2493573264781492E-3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45014</v>
      </c>
      <c r="E137" s="37">
        <v>487.25</v>
      </c>
      <c r="F137" s="37">
        <v>487.38333333333338</v>
      </c>
      <c r="G137" s="38">
        <v>485.26666666666677</v>
      </c>
      <c r="H137" s="38">
        <v>483.28333333333336</v>
      </c>
      <c r="I137" s="38">
        <v>481.16666666666674</v>
      </c>
      <c r="J137" s="38">
        <v>489.36666666666679</v>
      </c>
      <c r="K137" s="38">
        <v>491.48333333333346</v>
      </c>
      <c r="L137" s="38">
        <v>493.46666666666681</v>
      </c>
      <c r="M137" s="28">
        <v>489.5</v>
      </c>
      <c r="N137" s="28">
        <v>485.4</v>
      </c>
      <c r="O137" s="39">
        <v>8208000</v>
      </c>
      <c r="P137" s="40">
        <v>-5.3802530173040573E-3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45014</v>
      </c>
      <c r="E138" s="37">
        <v>8494.2000000000007</v>
      </c>
      <c r="F138" s="37">
        <v>8571.5833333333339</v>
      </c>
      <c r="G138" s="38">
        <v>8402.6166666666686</v>
      </c>
      <c r="H138" s="38">
        <v>8311.0333333333347</v>
      </c>
      <c r="I138" s="38">
        <v>8142.0666666666693</v>
      </c>
      <c r="J138" s="38">
        <v>8663.1666666666679</v>
      </c>
      <c r="K138" s="38">
        <v>8832.1333333333314</v>
      </c>
      <c r="L138" s="38">
        <v>8923.7166666666672</v>
      </c>
      <c r="M138" s="28">
        <v>8740.5499999999993</v>
      </c>
      <c r="N138" s="28">
        <v>8480</v>
      </c>
      <c r="O138" s="39">
        <v>2217000</v>
      </c>
      <c r="P138" s="40">
        <v>5.1957295373665481E-2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45014</v>
      </c>
      <c r="E139" s="37">
        <v>763.6</v>
      </c>
      <c r="F139" s="37">
        <v>768.13333333333333</v>
      </c>
      <c r="G139" s="38">
        <v>757.9666666666667</v>
      </c>
      <c r="H139" s="38">
        <v>752.33333333333337</v>
      </c>
      <c r="I139" s="38">
        <v>742.16666666666674</v>
      </c>
      <c r="J139" s="38">
        <v>773.76666666666665</v>
      </c>
      <c r="K139" s="38">
        <v>783.93333333333339</v>
      </c>
      <c r="L139" s="38">
        <v>789.56666666666661</v>
      </c>
      <c r="M139" s="28">
        <v>778.3</v>
      </c>
      <c r="N139" s="28">
        <v>762.5</v>
      </c>
      <c r="O139" s="39">
        <v>12827500</v>
      </c>
      <c r="P139" s="40">
        <v>-3.864349618249098E-2</v>
      </c>
    </row>
    <row r="140" spans="1:16" ht="12.75" customHeight="1">
      <c r="A140" s="28">
        <v>130</v>
      </c>
      <c r="B140" s="29" t="s">
        <v>44</v>
      </c>
      <c r="C140" s="30" t="s">
        <v>423</v>
      </c>
      <c r="D140" s="31">
        <v>45014</v>
      </c>
      <c r="E140" s="37">
        <v>1501.4</v>
      </c>
      <c r="F140" s="37">
        <v>1498.3500000000001</v>
      </c>
      <c r="G140" s="38">
        <v>1488.2000000000003</v>
      </c>
      <c r="H140" s="38">
        <v>1475.0000000000002</v>
      </c>
      <c r="I140" s="38">
        <v>1464.8500000000004</v>
      </c>
      <c r="J140" s="38">
        <v>1511.5500000000002</v>
      </c>
      <c r="K140" s="38">
        <v>1521.7000000000003</v>
      </c>
      <c r="L140" s="38">
        <v>1534.9</v>
      </c>
      <c r="M140" s="28">
        <v>1508.5</v>
      </c>
      <c r="N140" s="28">
        <v>1485.15</v>
      </c>
      <c r="O140" s="39">
        <v>936000</v>
      </c>
      <c r="P140" s="40">
        <v>-4.8006509357200973E-2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45014</v>
      </c>
      <c r="E141" s="37">
        <v>1269.95</v>
      </c>
      <c r="F141" s="37">
        <v>1259.3666666666668</v>
      </c>
      <c r="G141" s="38">
        <v>1241.0333333333335</v>
      </c>
      <c r="H141" s="38">
        <v>1212.1166666666668</v>
      </c>
      <c r="I141" s="38">
        <v>1193.7833333333335</v>
      </c>
      <c r="J141" s="38">
        <v>1288.2833333333335</v>
      </c>
      <c r="K141" s="38">
        <v>1306.6166666666666</v>
      </c>
      <c r="L141" s="38">
        <v>1335.5333333333335</v>
      </c>
      <c r="M141" s="28">
        <v>1277.7</v>
      </c>
      <c r="N141" s="28">
        <v>1230.45</v>
      </c>
      <c r="O141" s="39">
        <v>897200</v>
      </c>
      <c r="P141" s="40">
        <v>-6.9680630443799255E-2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45014</v>
      </c>
      <c r="E142" s="37">
        <v>649.5</v>
      </c>
      <c r="F142" s="37">
        <v>652.15</v>
      </c>
      <c r="G142" s="38">
        <v>644.04999999999995</v>
      </c>
      <c r="H142" s="38">
        <v>638.6</v>
      </c>
      <c r="I142" s="38">
        <v>630.5</v>
      </c>
      <c r="J142" s="38">
        <v>657.59999999999991</v>
      </c>
      <c r="K142" s="38">
        <v>665.7</v>
      </c>
      <c r="L142" s="38">
        <v>671.14999999999986</v>
      </c>
      <c r="M142" s="28">
        <v>660.25</v>
      </c>
      <c r="N142" s="28">
        <v>646.70000000000005</v>
      </c>
      <c r="O142" s="39">
        <v>4361500</v>
      </c>
      <c r="P142" s="40">
        <v>4.1903621670158634E-3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45014</v>
      </c>
      <c r="E143" s="37">
        <v>979.65</v>
      </c>
      <c r="F143" s="37">
        <v>980.13333333333333</v>
      </c>
      <c r="G143" s="38">
        <v>968.91666666666663</v>
      </c>
      <c r="H143" s="38">
        <v>958.18333333333328</v>
      </c>
      <c r="I143" s="38">
        <v>946.96666666666658</v>
      </c>
      <c r="J143" s="38">
        <v>990.86666666666667</v>
      </c>
      <c r="K143" s="38">
        <v>1002.0833333333334</v>
      </c>
      <c r="L143" s="38">
        <v>1012.8166666666667</v>
      </c>
      <c r="M143" s="28">
        <v>991.35</v>
      </c>
      <c r="N143" s="28">
        <v>969.4</v>
      </c>
      <c r="O143" s="39">
        <v>2484800</v>
      </c>
      <c r="P143" s="40">
        <v>-3.9876352395672332E-2</v>
      </c>
    </row>
    <row r="144" spans="1:16" ht="12.75" customHeight="1">
      <c r="A144" s="28">
        <v>134</v>
      </c>
      <c r="B144" s="29" t="s">
        <v>49</v>
      </c>
      <c r="C144" s="30" t="s">
        <v>801</v>
      </c>
      <c r="D144" s="31">
        <v>45014</v>
      </c>
      <c r="E144" s="37">
        <v>76.8</v>
      </c>
      <c r="F144" s="37">
        <v>77.716666666666654</v>
      </c>
      <c r="G144" s="38">
        <v>75.283333333333303</v>
      </c>
      <c r="H144" s="38">
        <v>73.766666666666652</v>
      </c>
      <c r="I144" s="38">
        <v>71.3333333333333</v>
      </c>
      <c r="J144" s="38">
        <v>79.233333333333306</v>
      </c>
      <c r="K144" s="38">
        <v>81.666666666666671</v>
      </c>
      <c r="L144" s="38">
        <v>83.183333333333309</v>
      </c>
      <c r="M144" s="28">
        <v>80.150000000000006</v>
      </c>
      <c r="N144" s="28">
        <v>76.2</v>
      </c>
      <c r="O144" s="39">
        <v>62241750</v>
      </c>
      <c r="P144" s="40">
        <v>7.979886313948404E-3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45014</v>
      </c>
      <c r="E145" s="37">
        <v>1908.7</v>
      </c>
      <c r="F145" s="37">
        <v>1911.6166666666668</v>
      </c>
      <c r="G145" s="38">
        <v>1891.3833333333337</v>
      </c>
      <c r="H145" s="38">
        <v>1874.0666666666668</v>
      </c>
      <c r="I145" s="38">
        <v>1853.8333333333337</v>
      </c>
      <c r="J145" s="38">
        <v>1928.9333333333336</v>
      </c>
      <c r="K145" s="38">
        <v>1949.1666666666667</v>
      </c>
      <c r="L145" s="38">
        <v>1966.4833333333336</v>
      </c>
      <c r="M145" s="28">
        <v>1931.85</v>
      </c>
      <c r="N145" s="28">
        <v>1894.3</v>
      </c>
      <c r="O145" s="39">
        <v>2855050</v>
      </c>
      <c r="P145" s="40">
        <v>6.6132676114191824E-2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45014</v>
      </c>
      <c r="E146" s="37">
        <v>82418.95</v>
      </c>
      <c r="F146" s="37">
        <v>82725.516666666677</v>
      </c>
      <c r="G146" s="38">
        <v>81941.033333333355</v>
      </c>
      <c r="H146" s="38">
        <v>81463.116666666683</v>
      </c>
      <c r="I146" s="38">
        <v>80678.63333333336</v>
      </c>
      <c r="J146" s="38">
        <v>83203.433333333349</v>
      </c>
      <c r="K146" s="38">
        <v>83987.916666666657</v>
      </c>
      <c r="L146" s="38">
        <v>84465.833333333343</v>
      </c>
      <c r="M146" s="28">
        <v>83510</v>
      </c>
      <c r="N146" s="28">
        <v>82247.600000000006</v>
      </c>
      <c r="O146" s="39">
        <v>58590</v>
      </c>
      <c r="P146" s="40">
        <v>1.8779342723004695E-2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45014</v>
      </c>
      <c r="E147" s="37">
        <v>913.55</v>
      </c>
      <c r="F147" s="37">
        <v>915.4666666666667</v>
      </c>
      <c r="G147" s="38">
        <v>908.08333333333337</v>
      </c>
      <c r="H147" s="38">
        <v>902.61666666666667</v>
      </c>
      <c r="I147" s="38">
        <v>895.23333333333335</v>
      </c>
      <c r="J147" s="38">
        <v>920.93333333333339</v>
      </c>
      <c r="K147" s="38">
        <v>928.31666666666661</v>
      </c>
      <c r="L147" s="38">
        <v>933.78333333333342</v>
      </c>
      <c r="M147" s="28">
        <v>922.85</v>
      </c>
      <c r="N147" s="28">
        <v>910</v>
      </c>
      <c r="O147" s="39">
        <v>8968850</v>
      </c>
      <c r="P147" s="40">
        <v>3.4183155758498222E-2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45014</v>
      </c>
      <c r="E148" s="37">
        <v>83.75</v>
      </c>
      <c r="F148" s="37">
        <v>83.683333333333337</v>
      </c>
      <c r="G148" s="38">
        <v>82.76666666666668</v>
      </c>
      <c r="H148" s="38">
        <v>81.783333333333346</v>
      </c>
      <c r="I148" s="38">
        <v>80.866666666666688</v>
      </c>
      <c r="J148" s="38">
        <v>84.666666666666671</v>
      </c>
      <c r="K148" s="38">
        <v>85.583333333333329</v>
      </c>
      <c r="L148" s="38">
        <v>86.566666666666663</v>
      </c>
      <c r="M148" s="28">
        <v>84.6</v>
      </c>
      <c r="N148" s="28">
        <v>82.7</v>
      </c>
      <c r="O148" s="39">
        <v>50407500</v>
      </c>
      <c r="P148" s="40">
        <v>-6.6527777777777783E-2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45014</v>
      </c>
      <c r="E149" s="37">
        <v>3388.5</v>
      </c>
      <c r="F149" s="37">
        <v>3390.6666666666665</v>
      </c>
      <c r="G149" s="38">
        <v>3352.833333333333</v>
      </c>
      <c r="H149" s="38">
        <v>3317.1666666666665</v>
      </c>
      <c r="I149" s="38">
        <v>3279.333333333333</v>
      </c>
      <c r="J149" s="38">
        <v>3426.333333333333</v>
      </c>
      <c r="K149" s="38">
        <v>3464.1666666666661</v>
      </c>
      <c r="L149" s="38">
        <v>3499.833333333333</v>
      </c>
      <c r="M149" s="28">
        <v>3428.5</v>
      </c>
      <c r="N149" s="28">
        <v>3355</v>
      </c>
      <c r="O149" s="39">
        <v>1693500</v>
      </c>
      <c r="P149" s="40">
        <v>2.0710059171597634E-3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45014</v>
      </c>
      <c r="E150" s="37">
        <v>4161</v>
      </c>
      <c r="F150" s="37">
        <v>4156.9666666666662</v>
      </c>
      <c r="G150" s="38">
        <v>4120.0333333333328</v>
      </c>
      <c r="H150" s="38">
        <v>4079.0666666666666</v>
      </c>
      <c r="I150" s="38">
        <v>4042.1333333333332</v>
      </c>
      <c r="J150" s="38">
        <v>4197.9333333333325</v>
      </c>
      <c r="K150" s="38">
        <v>4234.866666666665</v>
      </c>
      <c r="L150" s="38">
        <v>4275.8333333333321</v>
      </c>
      <c r="M150" s="28">
        <v>4193.8999999999996</v>
      </c>
      <c r="N150" s="28">
        <v>4116</v>
      </c>
      <c r="O150" s="39">
        <v>543600</v>
      </c>
      <c r="P150" s="40">
        <v>8.1145584725536998E-2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45014</v>
      </c>
      <c r="E151" s="37">
        <v>18036</v>
      </c>
      <c r="F151" s="37">
        <v>18153</v>
      </c>
      <c r="G151" s="38">
        <v>17848</v>
      </c>
      <c r="H151" s="38">
        <v>17660</v>
      </c>
      <c r="I151" s="38">
        <v>17355</v>
      </c>
      <c r="J151" s="38">
        <v>18341</v>
      </c>
      <c r="K151" s="38">
        <v>18646</v>
      </c>
      <c r="L151" s="38">
        <v>18834</v>
      </c>
      <c r="M151" s="28">
        <v>18458</v>
      </c>
      <c r="N151" s="28">
        <v>17965</v>
      </c>
      <c r="O151" s="39">
        <v>281680</v>
      </c>
      <c r="P151" s="40">
        <v>3.0586857895507098E-2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45014</v>
      </c>
      <c r="E152" s="37">
        <v>117.2</v>
      </c>
      <c r="F152" s="37">
        <v>117.33333333333333</v>
      </c>
      <c r="G152" s="38">
        <v>116.56666666666666</v>
      </c>
      <c r="H152" s="38">
        <v>115.93333333333334</v>
      </c>
      <c r="I152" s="38">
        <v>115.16666666666667</v>
      </c>
      <c r="J152" s="38">
        <v>117.96666666666665</v>
      </c>
      <c r="K152" s="38">
        <v>118.73333333333333</v>
      </c>
      <c r="L152" s="38">
        <v>119.36666666666665</v>
      </c>
      <c r="M152" s="28">
        <v>118.1</v>
      </c>
      <c r="N152" s="28">
        <v>116.7</v>
      </c>
      <c r="O152" s="39">
        <v>52002000</v>
      </c>
      <c r="P152" s="40">
        <v>-1.9181802749957563E-2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45014</v>
      </c>
      <c r="E153" s="37">
        <v>178.6</v>
      </c>
      <c r="F153" s="37">
        <v>178.81666666666669</v>
      </c>
      <c r="G153" s="38">
        <v>177.88333333333338</v>
      </c>
      <c r="H153" s="38">
        <v>177.16666666666669</v>
      </c>
      <c r="I153" s="38">
        <v>176.23333333333338</v>
      </c>
      <c r="J153" s="38">
        <v>179.53333333333339</v>
      </c>
      <c r="K153" s="38">
        <v>180.46666666666673</v>
      </c>
      <c r="L153" s="38">
        <v>181.18333333333339</v>
      </c>
      <c r="M153" s="28">
        <v>179.75</v>
      </c>
      <c r="N153" s="28">
        <v>178.1</v>
      </c>
      <c r="O153" s="39">
        <v>87580500</v>
      </c>
      <c r="P153" s="40">
        <v>7.8160620074252591E-4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45014</v>
      </c>
      <c r="E154" s="37">
        <v>851.4</v>
      </c>
      <c r="F154" s="37">
        <v>857.9</v>
      </c>
      <c r="G154" s="38">
        <v>843.09999999999991</v>
      </c>
      <c r="H154" s="38">
        <v>834.8</v>
      </c>
      <c r="I154" s="38">
        <v>819.99999999999989</v>
      </c>
      <c r="J154" s="38">
        <v>866.19999999999993</v>
      </c>
      <c r="K154" s="38">
        <v>880.99999999999989</v>
      </c>
      <c r="L154" s="38">
        <v>889.3</v>
      </c>
      <c r="M154" s="28">
        <v>872.7</v>
      </c>
      <c r="N154" s="28">
        <v>849.6</v>
      </c>
      <c r="O154" s="39">
        <v>5925500</v>
      </c>
      <c r="P154" s="40">
        <v>-1.4551804423748545E-2</v>
      </c>
    </row>
    <row r="155" spans="1:16" ht="12.75" customHeight="1">
      <c r="A155" s="28">
        <v>145</v>
      </c>
      <c r="B155" s="29" t="s">
        <v>86</v>
      </c>
      <c r="C155" s="30" t="s">
        <v>431</v>
      </c>
      <c r="D155" s="31">
        <v>45014</v>
      </c>
      <c r="E155" s="37">
        <v>3206.75</v>
      </c>
      <c r="F155" s="37">
        <v>3196.3166666666671</v>
      </c>
      <c r="G155" s="38">
        <v>3173.5833333333339</v>
      </c>
      <c r="H155" s="38">
        <v>3140.416666666667</v>
      </c>
      <c r="I155" s="38">
        <v>3117.6833333333338</v>
      </c>
      <c r="J155" s="38">
        <v>3229.483333333334</v>
      </c>
      <c r="K155" s="38">
        <v>3252.2166666666667</v>
      </c>
      <c r="L155" s="38">
        <v>3285.3833333333341</v>
      </c>
      <c r="M155" s="28">
        <v>3219.05</v>
      </c>
      <c r="N155" s="28">
        <v>3163.15</v>
      </c>
      <c r="O155" s="39">
        <v>274000</v>
      </c>
      <c r="P155" s="40">
        <v>7.3529411764705881E-3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45014</v>
      </c>
      <c r="E156" s="37">
        <v>153.1</v>
      </c>
      <c r="F156" s="37">
        <v>153.4</v>
      </c>
      <c r="G156" s="38">
        <v>151.9</v>
      </c>
      <c r="H156" s="38">
        <v>150.69999999999999</v>
      </c>
      <c r="I156" s="38">
        <v>149.19999999999999</v>
      </c>
      <c r="J156" s="38">
        <v>154.60000000000002</v>
      </c>
      <c r="K156" s="38">
        <v>156.10000000000002</v>
      </c>
      <c r="L156" s="38">
        <v>157.30000000000004</v>
      </c>
      <c r="M156" s="28">
        <v>154.9</v>
      </c>
      <c r="N156" s="28">
        <v>152.19999999999999</v>
      </c>
      <c r="O156" s="39">
        <v>39216100</v>
      </c>
      <c r="P156" s="40">
        <v>2.3512861736334406E-2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45014</v>
      </c>
      <c r="E157" s="37">
        <v>37517.550000000003</v>
      </c>
      <c r="F157" s="37">
        <v>37221.51666666667</v>
      </c>
      <c r="G157" s="38">
        <v>36851.083333333343</v>
      </c>
      <c r="H157" s="38">
        <v>36184.616666666676</v>
      </c>
      <c r="I157" s="38">
        <v>35814.183333333349</v>
      </c>
      <c r="J157" s="38">
        <v>37887.983333333337</v>
      </c>
      <c r="K157" s="38">
        <v>38258.416666666672</v>
      </c>
      <c r="L157" s="38">
        <v>38924.883333333331</v>
      </c>
      <c r="M157" s="28">
        <v>37591.949999999997</v>
      </c>
      <c r="N157" s="28">
        <v>36555.050000000003</v>
      </c>
      <c r="O157" s="39">
        <v>130020</v>
      </c>
      <c r="P157" s="40">
        <v>-4.8935703313583497E-2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45014</v>
      </c>
      <c r="E158" s="37">
        <v>676.05</v>
      </c>
      <c r="F158" s="37">
        <v>682.75</v>
      </c>
      <c r="G158" s="38">
        <v>663.3</v>
      </c>
      <c r="H158" s="38">
        <v>650.54999999999995</v>
      </c>
      <c r="I158" s="38">
        <v>631.09999999999991</v>
      </c>
      <c r="J158" s="38">
        <v>695.5</v>
      </c>
      <c r="K158" s="38">
        <v>714.95</v>
      </c>
      <c r="L158" s="38">
        <v>727.7</v>
      </c>
      <c r="M158" s="28">
        <v>702.2</v>
      </c>
      <c r="N158" s="28">
        <v>670</v>
      </c>
      <c r="O158" s="39">
        <v>9015600</v>
      </c>
      <c r="P158" s="40">
        <v>5.1915548995700445E-2</v>
      </c>
    </row>
    <row r="159" spans="1:16" ht="12.75" customHeight="1">
      <c r="A159" s="28">
        <v>149</v>
      </c>
      <c r="B159" s="29" t="s">
        <v>86</v>
      </c>
      <c r="C159" s="30" t="s">
        <v>436</v>
      </c>
      <c r="D159" s="31">
        <v>45014</v>
      </c>
      <c r="E159" s="37">
        <v>4532.1000000000004</v>
      </c>
      <c r="F159" s="37">
        <v>4548.3499999999995</v>
      </c>
      <c r="G159" s="38">
        <v>4488.7499999999991</v>
      </c>
      <c r="H159" s="38">
        <v>4445.3999999999996</v>
      </c>
      <c r="I159" s="38">
        <v>4385.7999999999993</v>
      </c>
      <c r="J159" s="38">
        <v>4591.6999999999989</v>
      </c>
      <c r="K159" s="38">
        <v>4651.2999999999993</v>
      </c>
      <c r="L159" s="38">
        <v>4694.6499999999987</v>
      </c>
      <c r="M159" s="28">
        <v>4607.95</v>
      </c>
      <c r="N159" s="28">
        <v>4505</v>
      </c>
      <c r="O159" s="39">
        <v>1139425</v>
      </c>
      <c r="P159" s="40">
        <v>-6.1396776669224863E-4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45014</v>
      </c>
      <c r="E160" s="37">
        <v>238.05</v>
      </c>
      <c r="F160" s="37">
        <v>236</v>
      </c>
      <c r="G160" s="38">
        <v>233.2</v>
      </c>
      <c r="H160" s="38">
        <v>228.35</v>
      </c>
      <c r="I160" s="38">
        <v>225.54999999999998</v>
      </c>
      <c r="J160" s="38">
        <v>240.85</v>
      </c>
      <c r="K160" s="38">
        <v>243.65</v>
      </c>
      <c r="L160" s="38">
        <v>248.5</v>
      </c>
      <c r="M160" s="28">
        <v>238.8</v>
      </c>
      <c r="N160" s="28">
        <v>231.15</v>
      </c>
      <c r="O160" s="39">
        <v>15261000</v>
      </c>
      <c r="P160" s="40">
        <v>9.046087888531619E-2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45014</v>
      </c>
      <c r="E161" s="37">
        <v>161.35</v>
      </c>
      <c r="F161" s="37">
        <v>162.43333333333331</v>
      </c>
      <c r="G161" s="38">
        <v>159.66666666666663</v>
      </c>
      <c r="H161" s="38">
        <v>157.98333333333332</v>
      </c>
      <c r="I161" s="38">
        <v>155.21666666666664</v>
      </c>
      <c r="J161" s="38">
        <v>164.11666666666662</v>
      </c>
      <c r="K161" s="38">
        <v>166.88333333333333</v>
      </c>
      <c r="L161" s="38">
        <v>168.56666666666661</v>
      </c>
      <c r="M161" s="28">
        <v>165.2</v>
      </c>
      <c r="N161" s="28">
        <v>160.75</v>
      </c>
      <c r="O161" s="39">
        <v>57145400</v>
      </c>
      <c r="P161" s="40">
        <v>6.5523643114557169E-3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45014</v>
      </c>
      <c r="E162" s="37">
        <v>2319.65</v>
      </c>
      <c r="F162" s="37">
        <v>2326.6166666666668</v>
      </c>
      <c r="G162" s="38">
        <v>2304.6833333333334</v>
      </c>
      <c r="H162" s="38">
        <v>2289.7166666666667</v>
      </c>
      <c r="I162" s="38">
        <v>2267.7833333333333</v>
      </c>
      <c r="J162" s="38">
        <v>2341.5833333333335</v>
      </c>
      <c r="K162" s="38">
        <v>2363.5166666666669</v>
      </c>
      <c r="L162" s="38">
        <v>2378.4833333333336</v>
      </c>
      <c r="M162" s="28">
        <v>2348.5500000000002</v>
      </c>
      <c r="N162" s="28">
        <v>2311.65</v>
      </c>
      <c r="O162" s="39">
        <v>2972750</v>
      </c>
      <c r="P162" s="40">
        <v>-2.8671785655938573E-2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45014</v>
      </c>
      <c r="E163" s="37">
        <v>3003.2</v>
      </c>
      <c r="F163" s="37">
        <v>3026.2666666666664</v>
      </c>
      <c r="G163" s="38">
        <v>2970.4833333333327</v>
      </c>
      <c r="H163" s="38">
        <v>2937.7666666666664</v>
      </c>
      <c r="I163" s="38">
        <v>2881.9833333333327</v>
      </c>
      <c r="J163" s="38">
        <v>3058.9833333333327</v>
      </c>
      <c r="K163" s="38">
        <v>3114.7666666666664</v>
      </c>
      <c r="L163" s="38">
        <v>3147.4833333333327</v>
      </c>
      <c r="M163" s="28">
        <v>3082.05</v>
      </c>
      <c r="N163" s="28">
        <v>2993.55</v>
      </c>
      <c r="O163" s="39">
        <v>2094250</v>
      </c>
      <c r="P163" s="40">
        <v>-9.108114502010883E-3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45014</v>
      </c>
      <c r="E164" s="37">
        <v>47.95</v>
      </c>
      <c r="F164" s="37">
        <v>48.300000000000004</v>
      </c>
      <c r="G164" s="38">
        <v>47.350000000000009</v>
      </c>
      <c r="H164" s="38">
        <v>46.750000000000007</v>
      </c>
      <c r="I164" s="38">
        <v>45.800000000000011</v>
      </c>
      <c r="J164" s="38">
        <v>48.900000000000006</v>
      </c>
      <c r="K164" s="38">
        <v>49.850000000000009</v>
      </c>
      <c r="L164" s="38">
        <v>50.45</v>
      </c>
      <c r="M164" s="28">
        <v>49.25</v>
      </c>
      <c r="N164" s="28">
        <v>47.7</v>
      </c>
      <c r="O164" s="39">
        <v>213216000</v>
      </c>
      <c r="P164" s="40">
        <v>1.8418035918991212E-2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45014</v>
      </c>
      <c r="E165" s="37">
        <v>2898</v>
      </c>
      <c r="F165" s="37">
        <v>2888.9</v>
      </c>
      <c r="G165" s="38">
        <v>2857.8500000000004</v>
      </c>
      <c r="H165" s="38">
        <v>2817.7000000000003</v>
      </c>
      <c r="I165" s="38">
        <v>2786.6500000000005</v>
      </c>
      <c r="J165" s="38">
        <v>2929.05</v>
      </c>
      <c r="K165" s="38">
        <v>2960.1000000000004</v>
      </c>
      <c r="L165" s="38">
        <v>3000.25</v>
      </c>
      <c r="M165" s="28">
        <v>2919.95</v>
      </c>
      <c r="N165" s="28">
        <v>2848.75</v>
      </c>
      <c r="O165" s="39">
        <v>1308900</v>
      </c>
      <c r="P165" s="40">
        <v>6.2332602873143413E-2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45014</v>
      </c>
      <c r="E166" s="37">
        <v>228.7</v>
      </c>
      <c r="F166" s="37">
        <v>228.45000000000002</v>
      </c>
      <c r="G166" s="38">
        <v>226.40000000000003</v>
      </c>
      <c r="H166" s="38">
        <v>224.10000000000002</v>
      </c>
      <c r="I166" s="38">
        <v>222.05000000000004</v>
      </c>
      <c r="J166" s="38">
        <v>230.75000000000003</v>
      </c>
      <c r="K166" s="38">
        <v>232.80000000000004</v>
      </c>
      <c r="L166" s="38">
        <v>235.10000000000002</v>
      </c>
      <c r="M166" s="28">
        <v>230.5</v>
      </c>
      <c r="N166" s="28">
        <v>226.15</v>
      </c>
      <c r="O166" s="39">
        <v>34435800</v>
      </c>
      <c r="P166" s="40">
        <v>-2.1125107581566388E-3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45014</v>
      </c>
      <c r="E167" s="37">
        <v>1552.75</v>
      </c>
      <c r="F167" s="37">
        <v>1559.9833333333333</v>
      </c>
      <c r="G167" s="38">
        <v>1536.5666666666666</v>
      </c>
      <c r="H167" s="38">
        <v>1520.3833333333332</v>
      </c>
      <c r="I167" s="38">
        <v>1496.9666666666665</v>
      </c>
      <c r="J167" s="38">
        <v>1576.1666666666667</v>
      </c>
      <c r="K167" s="38">
        <v>1599.5833333333333</v>
      </c>
      <c r="L167" s="38">
        <v>1615.7666666666669</v>
      </c>
      <c r="M167" s="28">
        <v>1583.4</v>
      </c>
      <c r="N167" s="28">
        <v>1543.8</v>
      </c>
      <c r="O167" s="39">
        <v>2259257</v>
      </c>
      <c r="P167" s="40">
        <v>-5.5631167063627085E-2</v>
      </c>
    </row>
    <row r="168" spans="1:16" ht="12.75" customHeight="1">
      <c r="A168" s="28">
        <v>158</v>
      </c>
      <c r="B168" s="29" t="s">
        <v>44</v>
      </c>
      <c r="C168" s="30" t="s">
        <v>448</v>
      </c>
      <c r="D168" s="31">
        <v>45014</v>
      </c>
      <c r="E168" s="37">
        <v>159.69999999999999</v>
      </c>
      <c r="F168" s="37">
        <v>160.54999999999998</v>
      </c>
      <c r="G168" s="38">
        <v>158.09999999999997</v>
      </c>
      <c r="H168" s="38">
        <v>156.49999999999997</v>
      </c>
      <c r="I168" s="38">
        <v>154.04999999999995</v>
      </c>
      <c r="J168" s="38">
        <v>162.14999999999998</v>
      </c>
      <c r="K168" s="38">
        <v>164.59999999999997</v>
      </c>
      <c r="L168" s="38">
        <v>166.2</v>
      </c>
      <c r="M168" s="28">
        <v>163</v>
      </c>
      <c r="N168" s="28">
        <v>158.94999999999999</v>
      </c>
      <c r="O168" s="39">
        <v>12057500</v>
      </c>
      <c r="P168" s="40">
        <v>2.9587567244471012E-2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45014</v>
      </c>
      <c r="E169" s="37">
        <v>717.3</v>
      </c>
      <c r="F169" s="37">
        <v>716.91666666666663</v>
      </c>
      <c r="G169" s="38">
        <v>711.38333333333321</v>
      </c>
      <c r="H169" s="38">
        <v>705.46666666666658</v>
      </c>
      <c r="I169" s="38">
        <v>699.93333333333317</v>
      </c>
      <c r="J169" s="38">
        <v>722.83333333333326</v>
      </c>
      <c r="K169" s="38">
        <v>728.36666666666679</v>
      </c>
      <c r="L169" s="38">
        <v>734.2833333333333</v>
      </c>
      <c r="M169" s="28">
        <v>722.45</v>
      </c>
      <c r="N169" s="28">
        <v>711</v>
      </c>
      <c r="O169" s="39">
        <v>2697900</v>
      </c>
      <c r="P169" s="40">
        <v>-2.4585125998770743E-2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45014</v>
      </c>
      <c r="E170" s="37">
        <v>142.6</v>
      </c>
      <c r="F170" s="37">
        <v>144.75</v>
      </c>
      <c r="G170" s="38">
        <v>139.1</v>
      </c>
      <c r="H170" s="38">
        <v>135.6</v>
      </c>
      <c r="I170" s="38">
        <v>129.94999999999999</v>
      </c>
      <c r="J170" s="38">
        <v>148.25</v>
      </c>
      <c r="K170" s="38">
        <v>153.89999999999998</v>
      </c>
      <c r="L170" s="38">
        <v>157.4</v>
      </c>
      <c r="M170" s="28">
        <v>150.4</v>
      </c>
      <c r="N170" s="28">
        <v>141.25</v>
      </c>
      <c r="O170" s="39">
        <v>33910000</v>
      </c>
      <c r="P170" s="40">
        <v>5.7837757674625541E-3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45014</v>
      </c>
      <c r="E171" s="37">
        <v>117.2</v>
      </c>
      <c r="F171" s="37">
        <v>118.03333333333335</v>
      </c>
      <c r="G171" s="38">
        <v>116.01666666666669</v>
      </c>
      <c r="H171" s="38">
        <v>114.83333333333334</v>
      </c>
      <c r="I171" s="38">
        <v>112.81666666666669</v>
      </c>
      <c r="J171" s="38">
        <v>119.2166666666667</v>
      </c>
      <c r="K171" s="38">
        <v>121.23333333333335</v>
      </c>
      <c r="L171" s="38">
        <v>122.4166666666667</v>
      </c>
      <c r="M171" s="28">
        <v>120.05</v>
      </c>
      <c r="N171" s="28">
        <v>116.85</v>
      </c>
      <c r="O171" s="39">
        <v>60104000</v>
      </c>
      <c r="P171" s="40">
        <v>1.7608018420696193E-2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45014</v>
      </c>
      <c r="E172" s="37">
        <v>2248.3000000000002</v>
      </c>
      <c r="F172" s="37">
        <v>2265.3333333333335</v>
      </c>
      <c r="G172" s="38">
        <v>2222.3666666666668</v>
      </c>
      <c r="H172" s="38">
        <v>2196.4333333333334</v>
      </c>
      <c r="I172" s="38">
        <v>2153.4666666666667</v>
      </c>
      <c r="J172" s="38">
        <v>2291.2666666666669</v>
      </c>
      <c r="K172" s="38">
        <v>2334.2333333333331</v>
      </c>
      <c r="L172" s="38">
        <v>2360.166666666667</v>
      </c>
      <c r="M172" s="28">
        <v>2308.3000000000002</v>
      </c>
      <c r="N172" s="28">
        <v>2239.4</v>
      </c>
      <c r="O172" s="39">
        <v>43510750</v>
      </c>
      <c r="P172" s="40">
        <v>4.1057788358585708E-2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45014</v>
      </c>
      <c r="E173" s="37">
        <v>87.65</v>
      </c>
      <c r="F173" s="37">
        <v>87.766666666666652</v>
      </c>
      <c r="G173" s="38">
        <v>86.983333333333306</v>
      </c>
      <c r="H173" s="38">
        <v>86.316666666666649</v>
      </c>
      <c r="I173" s="38">
        <v>85.533333333333303</v>
      </c>
      <c r="J173" s="38">
        <v>88.433333333333309</v>
      </c>
      <c r="K173" s="38">
        <v>89.216666666666669</v>
      </c>
      <c r="L173" s="38">
        <v>89.883333333333312</v>
      </c>
      <c r="M173" s="28">
        <v>88.55</v>
      </c>
      <c r="N173" s="28">
        <v>87.1</v>
      </c>
      <c r="O173" s="39">
        <v>106312000</v>
      </c>
      <c r="P173" s="40">
        <v>2.7163661057873689E-3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45014</v>
      </c>
      <c r="E174" s="37">
        <v>729.1</v>
      </c>
      <c r="F174" s="37">
        <v>730.2833333333333</v>
      </c>
      <c r="G174" s="38">
        <v>725.21666666666658</v>
      </c>
      <c r="H174" s="38">
        <v>721.33333333333326</v>
      </c>
      <c r="I174" s="38">
        <v>716.26666666666654</v>
      </c>
      <c r="J174" s="38">
        <v>734.16666666666663</v>
      </c>
      <c r="K174" s="38">
        <v>739.23333333333323</v>
      </c>
      <c r="L174" s="38">
        <v>743.11666666666667</v>
      </c>
      <c r="M174" s="28">
        <v>735.35</v>
      </c>
      <c r="N174" s="28">
        <v>726.4</v>
      </c>
      <c r="O174" s="39">
        <v>9558400</v>
      </c>
      <c r="P174" s="40">
        <v>-4.9138002831681515E-3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45014</v>
      </c>
      <c r="E175" s="37">
        <v>1068.8499999999999</v>
      </c>
      <c r="F175" s="37">
        <v>1073.2166666666665</v>
      </c>
      <c r="G175" s="38">
        <v>1060.6833333333329</v>
      </c>
      <c r="H175" s="38">
        <v>1052.5166666666664</v>
      </c>
      <c r="I175" s="38">
        <v>1039.9833333333329</v>
      </c>
      <c r="J175" s="38">
        <v>1081.383333333333</v>
      </c>
      <c r="K175" s="38">
        <v>1093.9166666666663</v>
      </c>
      <c r="L175" s="38">
        <v>1102.083333333333</v>
      </c>
      <c r="M175" s="28">
        <v>1085.75</v>
      </c>
      <c r="N175" s="28">
        <v>1065.05</v>
      </c>
      <c r="O175" s="39">
        <v>6194250</v>
      </c>
      <c r="P175" s="40">
        <v>1.1636452719255267E-2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45014</v>
      </c>
      <c r="E176" s="37">
        <v>518.6</v>
      </c>
      <c r="F176" s="37">
        <v>522.98333333333335</v>
      </c>
      <c r="G176" s="38">
        <v>512.31666666666672</v>
      </c>
      <c r="H176" s="38">
        <v>506.03333333333342</v>
      </c>
      <c r="I176" s="38">
        <v>495.36666666666679</v>
      </c>
      <c r="J176" s="38">
        <v>529.26666666666665</v>
      </c>
      <c r="K176" s="38">
        <v>539.93333333333317</v>
      </c>
      <c r="L176" s="38">
        <v>546.21666666666658</v>
      </c>
      <c r="M176" s="28">
        <v>533.65</v>
      </c>
      <c r="N176" s="28">
        <v>516.70000000000005</v>
      </c>
      <c r="O176" s="39">
        <v>74788500</v>
      </c>
      <c r="P176" s="40">
        <v>1.5665104909350174E-2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45014</v>
      </c>
      <c r="E177" s="37">
        <v>25325.1</v>
      </c>
      <c r="F177" s="37">
        <v>25348.633333333331</v>
      </c>
      <c r="G177" s="38">
        <v>25176.516666666663</v>
      </c>
      <c r="H177" s="38">
        <v>25027.933333333331</v>
      </c>
      <c r="I177" s="38">
        <v>24855.816666666662</v>
      </c>
      <c r="J177" s="38">
        <v>25497.216666666664</v>
      </c>
      <c r="K177" s="38">
        <v>25669.333333333332</v>
      </c>
      <c r="L177" s="38">
        <v>25817.916666666664</v>
      </c>
      <c r="M177" s="28">
        <v>25520.75</v>
      </c>
      <c r="N177" s="28">
        <v>25200.05</v>
      </c>
      <c r="O177" s="39">
        <v>391950</v>
      </c>
      <c r="P177" s="40">
        <v>-2.4757402338890271E-2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45014</v>
      </c>
      <c r="E178" s="37">
        <v>3292.9</v>
      </c>
      <c r="F178" s="37">
        <v>3297.0333333333333</v>
      </c>
      <c r="G178" s="38">
        <v>3275.9166666666665</v>
      </c>
      <c r="H178" s="38">
        <v>3258.9333333333334</v>
      </c>
      <c r="I178" s="38">
        <v>3237.8166666666666</v>
      </c>
      <c r="J178" s="38">
        <v>3314.0166666666664</v>
      </c>
      <c r="K178" s="38">
        <v>3335.1333333333332</v>
      </c>
      <c r="L178" s="38">
        <v>3352.1166666666663</v>
      </c>
      <c r="M178" s="28">
        <v>3318.15</v>
      </c>
      <c r="N178" s="28">
        <v>3280.05</v>
      </c>
      <c r="O178" s="39">
        <v>1835075</v>
      </c>
      <c r="P178" s="40">
        <v>-1.1846586702206426E-2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45014</v>
      </c>
      <c r="E179" s="37">
        <v>2282.9</v>
      </c>
      <c r="F179" s="37">
        <v>2298.4500000000003</v>
      </c>
      <c r="G179" s="38">
        <v>2259.0000000000005</v>
      </c>
      <c r="H179" s="38">
        <v>2235.1000000000004</v>
      </c>
      <c r="I179" s="38">
        <v>2195.6500000000005</v>
      </c>
      <c r="J179" s="38">
        <v>2322.3500000000004</v>
      </c>
      <c r="K179" s="38">
        <v>2361.8000000000002</v>
      </c>
      <c r="L179" s="38">
        <v>2385.7000000000003</v>
      </c>
      <c r="M179" s="28">
        <v>2337.9</v>
      </c>
      <c r="N179" s="28">
        <v>2274.5500000000002</v>
      </c>
      <c r="O179" s="39">
        <v>3254250</v>
      </c>
      <c r="P179" s="40">
        <v>-3.0391061452513968E-2</v>
      </c>
    </row>
    <row r="180" spans="1:16" ht="12.75" customHeight="1">
      <c r="A180" s="28">
        <v>170</v>
      </c>
      <c r="B180" s="29" t="s">
        <v>63</v>
      </c>
      <c r="C180" s="30" t="s">
        <v>866</v>
      </c>
      <c r="D180" s="31">
        <v>45014</v>
      </c>
      <c r="E180" s="37">
        <v>1234</v>
      </c>
      <c r="F180" s="37">
        <v>1241.3500000000001</v>
      </c>
      <c r="G180" s="38">
        <v>1224.7000000000003</v>
      </c>
      <c r="H180" s="38">
        <v>1215.4000000000001</v>
      </c>
      <c r="I180" s="38">
        <v>1198.7500000000002</v>
      </c>
      <c r="J180" s="38">
        <v>1250.6500000000003</v>
      </c>
      <c r="K180" s="38">
        <v>1267.3000000000004</v>
      </c>
      <c r="L180" s="38">
        <v>1276.6000000000004</v>
      </c>
      <c r="M180" s="28">
        <v>1258</v>
      </c>
      <c r="N180" s="28">
        <v>1232.05</v>
      </c>
      <c r="O180" s="39">
        <v>3848400</v>
      </c>
      <c r="P180" s="40">
        <v>-1.4292300599354541E-2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45014</v>
      </c>
      <c r="E181" s="37">
        <v>955.9</v>
      </c>
      <c r="F181" s="37">
        <v>959.48333333333323</v>
      </c>
      <c r="G181" s="38">
        <v>950.21666666666647</v>
      </c>
      <c r="H181" s="38">
        <v>944.53333333333319</v>
      </c>
      <c r="I181" s="38">
        <v>935.26666666666642</v>
      </c>
      <c r="J181" s="38">
        <v>965.16666666666652</v>
      </c>
      <c r="K181" s="38">
        <v>974.43333333333317</v>
      </c>
      <c r="L181" s="38">
        <v>980.11666666666656</v>
      </c>
      <c r="M181" s="28">
        <v>968.75</v>
      </c>
      <c r="N181" s="28">
        <v>953.8</v>
      </c>
      <c r="O181" s="39">
        <v>18608800</v>
      </c>
      <c r="P181" s="40">
        <v>7.5238883454969527E-5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45014</v>
      </c>
      <c r="E182" s="37">
        <v>423.15</v>
      </c>
      <c r="F182" s="37">
        <v>425.76666666666665</v>
      </c>
      <c r="G182" s="38">
        <v>418.18333333333328</v>
      </c>
      <c r="H182" s="38">
        <v>413.21666666666664</v>
      </c>
      <c r="I182" s="38">
        <v>405.63333333333327</v>
      </c>
      <c r="J182" s="38">
        <v>430.73333333333329</v>
      </c>
      <c r="K182" s="38">
        <v>438.31666666666666</v>
      </c>
      <c r="L182" s="38">
        <v>443.2833333333333</v>
      </c>
      <c r="M182" s="28">
        <v>433.35</v>
      </c>
      <c r="N182" s="28">
        <v>420.8</v>
      </c>
      <c r="O182" s="39">
        <v>8701500</v>
      </c>
      <c r="P182" s="40">
        <v>1.5225761288064403E-2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45014</v>
      </c>
      <c r="E183" s="37">
        <v>588.85</v>
      </c>
      <c r="F183" s="37">
        <v>588.93333333333339</v>
      </c>
      <c r="G183" s="38">
        <v>583.31666666666683</v>
      </c>
      <c r="H183" s="38">
        <v>577.78333333333342</v>
      </c>
      <c r="I183" s="38">
        <v>572.16666666666686</v>
      </c>
      <c r="J183" s="38">
        <v>594.46666666666681</v>
      </c>
      <c r="K183" s="38">
        <v>600.08333333333337</v>
      </c>
      <c r="L183" s="38">
        <v>605.61666666666679</v>
      </c>
      <c r="M183" s="28">
        <v>594.54999999999995</v>
      </c>
      <c r="N183" s="28">
        <v>583.4</v>
      </c>
      <c r="O183" s="39">
        <v>2221000</v>
      </c>
      <c r="P183" s="40">
        <v>-1.0690423162583519E-2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45014</v>
      </c>
      <c r="E184" s="37">
        <v>967.25</v>
      </c>
      <c r="F184" s="37">
        <v>972.75</v>
      </c>
      <c r="G184" s="38">
        <v>958.45</v>
      </c>
      <c r="H184" s="38">
        <v>949.65000000000009</v>
      </c>
      <c r="I184" s="38">
        <v>935.35000000000014</v>
      </c>
      <c r="J184" s="38">
        <v>981.55</v>
      </c>
      <c r="K184" s="38">
        <v>995.84999999999991</v>
      </c>
      <c r="L184" s="38">
        <v>1004.6499999999999</v>
      </c>
      <c r="M184" s="28">
        <v>987.05</v>
      </c>
      <c r="N184" s="28">
        <v>963.95</v>
      </c>
      <c r="O184" s="39">
        <v>5857000</v>
      </c>
      <c r="P184" s="40">
        <v>-1.2476816725678637E-2</v>
      </c>
    </row>
    <row r="185" spans="1:16" ht="12.75" customHeight="1">
      <c r="A185" s="28">
        <v>175</v>
      </c>
      <c r="B185" s="29" t="s">
        <v>74</v>
      </c>
      <c r="C185" s="30" t="s">
        <v>485</v>
      </c>
      <c r="D185" s="31">
        <v>45014</v>
      </c>
      <c r="E185" s="37">
        <v>1182.9000000000001</v>
      </c>
      <c r="F185" s="37">
        <v>1187.8333333333333</v>
      </c>
      <c r="G185" s="38">
        <v>1173.9166666666665</v>
      </c>
      <c r="H185" s="38">
        <v>1164.9333333333332</v>
      </c>
      <c r="I185" s="38">
        <v>1151.0166666666664</v>
      </c>
      <c r="J185" s="38">
        <v>1196.8166666666666</v>
      </c>
      <c r="K185" s="38">
        <v>1210.7333333333331</v>
      </c>
      <c r="L185" s="38">
        <v>1219.7166666666667</v>
      </c>
      <c r="M185" s="28">
        <v>1201.75</v>
      </c>
      <c r="N185" s="28">
        <v>1178.8499999999999</v>
      </c>
      <c r="O185" s="39">
        <v>2207500</v>
      </c>
      <c r="P185" s="40">
        <v>3.865393360618463E-3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45014</v>
      </c>
      <c r="E186" s="37">
        <v>690.3</v>
      </c>
      <c r="F186" s="37">
        <v>693.9666666666667</v>
      </c>
      <c r="G186" s="38">
        <v>685.08333333333337</v>
      </c>
      <c r="H186" s="38">
        <v>679.86666666666667</v>
      </c>
      <c r="I186" s="38">
        <v>670.98333333333335</v>
      </c>
      <c r="J186" s="38">
        <v>699.18333333333339</v>
      </c>
      <c r="K186" s="38">
        <v>708.06666666666661</v>
      </c>
      <c r="L186" s="38">
        <v>713.28333333333342</v>
      </c>
      <c r="M186" s="28">
        <v>702.85</v>
      </c>
      <c r="N186" s="28">
        <v>688.75</v>
      </c>
      <c r="O186" s="39">
        <v>11235600</v>
      </c>
      <c r="P186" s="40">
        <v>1.1669367909238249E-2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45014</v>
      </c>
      <c r="E187" s="37">
        <v>413.1</v>
      </c>
      <c r="F187" s="37">
        <v>416.48333333333335</v>
      </c>
      <c r="G187" s="38">
        <v>407.9666666666667</v>
      </c>
      <c r="H187" s="38">
        <v>402.83333333333337</v>
      </c>
      <c r="I187" s="38">
        <v>394.31666666666672</v>
      </c>
      <c r="J187" s="38">
        <v>421.61666666666667</v>
      </c>
      <c r="K187" s="38">
        <v>430.13333333333333</v>
      </c>
      <c r="L187" s="38">
        <v>435.26666666666665</v>
      </c>
      <c r="M187" s="28">
        <v>425</v>
      </c>
      <c r="N187" s="28">
        <v>411.35</v>
      </c>
      <c r="O187" s="39">
        <v>58279650</v>
      </c>
      <c r="P187" s="40">
        <v>1.9213995564084034E-2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45014</v>
      </c>
      <c r="E188" s="37">
        <v>203.45</v>
      </c>
      <c r="F188" s="37">
        <v>204.13333333333335</v>
      </c>
      <c r="G188" s="38">
        <v>202.3666666666667</v>
      </c>
      <c r="H188" s="38">
        <v>201.28333333333336</v>
      </c>
      <c r="I188" s="38">
        <v>199.51666666666671</v>
      </c>
      <c r="J188" s="38">
        <v>205.2166666666667</v>
      </c>
      <c r="K188" s="38">
        <v>206.98333333333335</v>
      </c>
      <c r="L188" s="38">
        <v>208.06666666666669</v>
      </c>
      <c r="M188" s="28">
        <v>205.9</v>
      </c>
      <c r="N188" s="28">
        <v>203.05</v>
      </c>
      <c r="O188" s="39">
        <v>95809500</v>
      </c>
      <c r="P188" s="40">
        <v>-5.9179885842350387E-3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45014</v>
      </c>
      <c r="E189" s="37">
        <v>108.95</v>
      </c>
      <c r="F189" s="37">
        <v>108.83333333333333</v>
      </c>
      <c r="G189" s="38">
        <v>108.01666666666665</v>
      </c>
      <c r="H189" s="38">
        <v>107.08333333333333</v>
      </c>
      <c r="I189" s="38">
        <v>106.26666666666665</v>
      </c>
      <c r="J189" s="38">
        <v>109.76666666666665</v>
      </c>
      <c r="K189" s="38">
        <v>110.58333333333334</v>
      </c>
      <c r="L189" s="38">
        <v>111.51666666666665</v>
      </c>
      <c r="M189" s="28">
        <v>109.65</v>
      </c>
      <c r="N189" s="28">
        <v>107.9</v>
      </c>
      <c r="O189" s="39">
        <v>218102500</v>
      </c>
      <c r="P189" s="40">
        <v>-1.6249069709749441E-2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45014</v>
      </c>
      <c r="E190" s="37">
        <v>3211.45</v>
      </c>
      <c r="F190" s="37">
        <v>3229.5666666666671</v>
      </c>
      <c r="G190" s="38">
        <v>3187.983333333334</v>
      </c>
      <c r="H190" s="38">
        <v>3164.5166666666669</v>
      </c>
      <c r="I190" s="38">
        <v>3122.9333333333338</v>
      </c>
      <c r="J190" s="38">
        <v>3253.0333333333342</v>
      </c>
      <c r="K190" s="38">
        <v>3294.6166666666672</v>
      </c>
      <c r="L190" s="38">
        <v>3318.0833333333344</v>
      </c>
      <c r="M190" s="28">
        <v>3271.15</v>
      </c>
      <c r="N190" s="28">
        <v>3206.1</v>
      </c>
      <c r="O190" s="39">
        <v>10514700</v>
      </c>
      <c r="P190" s="40">
        <v>2.3699589388853866E-2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45014</v>
      </c>
      <c r="E191" s="37">
        <v>1117.25</v>
      </c>
      <c r="F191" s="37">
        <v>1121.5833333333333</v>
      </c>
      <c r="G191" s="38">
        <v>1109.6666666666665</v>
      </c>
      <c r="H191" s="38">
        <v>1102.0833333333333</v>
      </c>
      <c r="I191" s="38">
        <v>1090.1666666666665</v>
      </c>
      <c r="J191" s="38">
        <v>1129.1666666666665</v>
      </c>
      <c r="K191" s="38">
        <v>1141.083333333333</v>
      </c>
      <c r="L191" s="38">
        <v>1148.6666666666665</v>
      </c>
      <c r="M191" s="28">
        <v>1133.5</v>
      </c>
      <c r="N191" s="28">
        <v>1114</v>
      </c>
      <c r="O191" s="39">
        <v>12561600</v>
      </c>
      <c r="P191" s="40">
        <v>-3.0426527115268838E-2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45014</v>
      </c>
      <c r="E192" s="37">
        <v>2404.6999999999998</v>
      </c>
      <c r="F192" s="37">
        <v>2404.333333333333</v>
      </c>
      <c r="G192" s="38">
        <v>2389.8166666666662</v>
      </c>
      <c r="H192" s="38">
        <v>2374.9333333333329</v>
      </c>
      <c r="I192" s="38">
        <v>2360.4166666666661</v>
      </c>
      <c r="J192" s="38">
        <v>2419.2166666666662</v>
      </c>
      <c r="K192" s="38">
        <v>2433.7333333333327</v>
      </c>
      <c r="L192" s="38">
        <v>2448.6166666666663</v>
      </c>
      <c r="M192" s="28">
        <v>2418.85</v>
      </c>
      <c r="N192" s="28">
        <v>2389.4499999999998</v>
      </c>
      <c r="O192" s="39">
        <v>6843375</v>
      </c>
      <c r="P192" s="40">
        <v>-4.6900297696767117E-2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45014</v>
      </c>
      <c r="E193" s="37">
        <v>1545</v>
      </c>
      <c r="F193" s="37">
        <v>1545.0166666666667</v>
      </c>
      <c r="G193" s="38">
        <v>1523.5333333333333</v>
      </c>
      <c r="H193" s="38">
        <v>1502.0666666666666</v>
      </c>
      <c r="I193" s="38">
        <v>1480.5833333333333</v>
      </c>
      <c r="J193" s="38">
        <v>1566.4833333333333</v>
      </c>
      <c r="K193" s="38">
        <v>1587.9666666666665</v>
      </c>
      <c r="L193" s="38">
        <v>1609.4333333333334</v>
      </c>
      <c r="M193" s="28">
        <v>1566.5</v>
      </c>
      <c r="N193" s="28">
        <v>1523.55</v>
      </c>
      <c r="O193" s="39">
        <v>1676000</v>
      </c>
      <c r="P193" s="40">
        <v>-2.1313868613138685E-2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45014</v>
      </c>
      <c r="E194" s="37">
        <v>539.29999999999995</v>
      </c>
      <c r="F194" s="37">
        <v>536.7166666666667</v>
      </c>
      <c r="G194" s="38">
        <v>530.73333333333335</v>
      </c>
      <c r="H194" s="38">
        <v>522.16666666666663</v>
      </c>
      <c r="I194" s="38">
        <v>516.18333333333328</v>
      </c>
      <c r="J194" s="38">
        <v>545.28333333333342</v>
      </c>
      <c r="K194" s="38">
        <v>551.26666666666677</v>
      </c>
      <c r="L194" s="38">
        <v>559.83333333333348</v>
      </c>
      <c r="M194" s="28">
        <v>542.70000000000005</v>
      </c>
      <c r="N194" s="28">
        <v>528.15</v>
      </c>
      <c r="O194" s="39">
        <v>2950500</v>
      </c>
      <c r="P194" s="40">
        <v>-9.5669687814702916E-3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45014</v>
      </c>
      <c r="E195" s="37">
        <v>1323.3</v>
      </c>
      <c r="F195" s="37">
        <v>1335.1333333333334</v>
      </c>
      <c r="G195" s="38">
        <v>1304.7666666666669</v>
      </c>
      <c r="H195" s="38">
        <v>1286.2333333333333</v>
      </c>
      <c r="I195" s="38">
        <v>1255.8666666666668</v>
      </c>
      <c r="J195" s="38">
        <v>1353.666666666667</v>
      </c>
      <c r="K195" s="38">
        <v>1384.0333333333333</v>
      </c>
      <c r="L195" s="38">
        <v>1402.5666666666671</v>
      </c>
      <c r="M195" s="28">
        <v>1365.5</v>
      </c>
      <c r="N195" s="28">
        <v>1316.6</v>
      </c>
      <c r="O195" s="39">
        <v>3472800</v>
      </c>
      <c r="P195" s="40">
        <v>-7.9981718464351009E-3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45014</v>
      </c>
      <c r="E196" s="37">
        <v>1037.1500000000001</v>
      </c>
      <c r="F196" s="37">
        <v>1043.9333333333334</v>
      </c>
      <c r="G196" s="38">
        <v>1028.2166666666667</v>
      </c>
      <c r="H196" s="38">
        <v>1019.2833333333333</v>
      </c>
      <c r="I196" s="38">
        <v>1003.5666666666666</v>
      </c>
      <c r="J196" s="38">
        <v>1052.8666666666668</v>
      </c>
      <c r="K196" s="38">
        <v>1068.5833333333335</v>
      </c>
      <c r="L196" s="38">
        <v>1077.5166666666669</v>
      </c>
      <c r="M196" s="28">
        <v>1059.6500000000001</v>
      </c>
      <c r="N196" s="28">
        <v>1035</v>
      </c>
      <c r="O196" s="39">
        <v>6115200</v>
      </c>
      <c r="P196" s="40">
        <v>1.2048192771084338E-2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45014</v>
      </c>
      <c r="E197" s="37">
        <v>1443.3</v>
      </c>
      <c r="F197" s="37">
        <v>1449.5333333333335</v>
      </c>
      <c r="G197" s="38">
        <v>1434.0666666666671</v>
      </c>
      <c r="H197" s="38">
        <v>1424.8333333333335</v>
      </c>
      <c r="I197" s="38">
        <v>1409.366666666667</v>
      </c>
      <c r="J197" s="38">
        <v>1458.7666666666671</v>
      </c>
      <c r="K197" s="38">
        <v>1474.2333333333338</v>
      </c>
      <c r="L197" s="38">
        <v>1483.4666666666672</v>
      </c>
      <c r="M197" s="28">
        <v>1465</v>
      </c>
      <c r="N197" s="28">
        <v>1440.3</v>
      </c>
      <c r="O197" s="39">
        <v>1124800</v>
      </c>
      <c r="P197" s="40">
        <v>-3.0010348395998619E-2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45014</v>
      </c>
      <c r="E198" s="37">
        <v>7134.4</v>
      </c>
      <c r="F198" s="37">
        <v>7147.5166666666664</v>
      </c>
      <c r="G198" s="38">
        <v>7086.083333333333</v>
      </c>
      <c r="H198" s="38">
        <v>7037.7666666666664</v>
      </c>
      <c r="I198" s="38">
        <v>6976.333333333333</v>
      </c>
      <c r="J198" s="38">
        <v>7195.833333333333</v>
      </c>
      <c r="K198" s="38">
        <v>7257.2666666666673</v>
      </c>
      <c r="L198" s="38">
        <v>7305.583333333333</v>
      </c>
      <c r="M198" s="28">
        <v>7208.95</v>
      </c>
      <c r="N198" s="28">
        <v>7099.2</v>
      </c>
      <c r="O198" s="39">
        <v>1903100</v>
      </c>
      <c r="P198" s="40">
        <v>1.6667557027618997E-2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45014</v>
      </c>
      <c r="E199" s="37">
        <v>704.3</v>
      </c>
      <c r="F199" s="37">
        <v>708.1</v>
      </c>
      <c r="G199" s="38">
        <v>699.35</v>
      </c>
      <c r="H199" s="38">
        <v>694.4</v>
      </c>
      <c r="I199" s="38">
        <v>685.65</v>
      </c>
      <c r="J199" s="38">
        <v>713.05000000000007</v>
      </c>
      <c r="K199" s="38">
        <v>721.80000000000007</v>
      </c>
      <c r="L199" s="38">
        <v>726.75000000000011</v>
      </c>
      <c r="M199" s="28">
        <v>716.85</v>
      </c>
      <c r="N199" s="28">
        <v>703.15</v>
      </c>
      <c r="O199" s="39">
        <v>15839200</v>
      </c>
      <c r="P199" s="40">
        <v>-1.0798083949013559E-2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45014</v>
      </c>
      <c r="E200" s="37">
        <v>281.2</v>
      </c>
      <c r="F200" s="37">
        <v>282.53333333333336</v>
      </c>
      <c r="G200" s="38">
        <v>279.06666666666672</v>
      </c>
      <c r="H200" s="38">
        <v>276.93333333333334</v>
      </c>
      <c r="I200" s="38">
        <v>273.4666666666667</v>
      </c>
      <c r="J200" s="38">
        <v>284.66666666666674</v>
      </c>
      <c r="K200" s="38">
        <v>288.13333333333333</v>
      </c>
      <c r="L200" s="38">
        <v>290.26666666666677</v>
      </c>
      <c r="M200" s="28">
        <v>286</v>
      </c>
      <c r="N200" s="28">
        <v>280.39999999999998</v>
      </c>
      <c r="O200" s="39">
        <v>39146000</v>
      </c>
      <c r="P200" s="40">
        <v>-2.3790523690773068E-2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45014</v>
      </c>
      <c r="E201" s="37">
        <v>877.75</v>
      </c>
      <c r="F201" s="37">
        <v>882.73333333333323</v>
      </c>
      <c r="G201" s="38">
        <v>870.01666666666642</v>
      </c>
      <c r="H201" s="38">
        <v>862.28333333333319</v>
      </c>
      <c r="I201" s="38">
        <v>849.56666666666638</v>
      </c>
      <c r="J201" s="38">
        <v>890.46666666666647</v>
      </c>
      <c r="K201" s="38">
        <v>903.18333333333339</v>
      </c>
      <c r="L201" s="38">
        <v>910.91666666666652</v>
      </c>
      <c r="M201" s="28">
        <v>895.45</v>
      </c>
      <c r="N201" s="28">
        <v>875</v>
      </c>
      <c r="O201" s="39">
        <v>5106600</v>
      </c>
      <c r="P201" s="40">
        <v>-1.9357068786726581E-2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45014</v>
      </c>
      <c r="E202" s="37">
        <v>1341.75</v>
      </c>
      <c r="F202" s="37">
        <v>1339.5333333333333</v>
      </c>
      <c r="G202" s="38">
        <v>1326.0666666666666</v>
      </c>
      <c r="H202" s="38">
        <v>1310.3833333333332</v>
      </c>
      <c r="I202" s="38">
        <v>1296.9166666666665</v>
      </c>
      <c r="J202" s="38">
        <v>1355.2166666666667</v>
      </c>
      <c r="K202" s="38">
        <v>1368.6833333333334</v>
      </c>
      <c r="L202" s="38">
        <v>1384.3666666666668</v>
      </c>
      <c r="M202" s="28">
        <v>1353</v>
      </c>
      <c r="N202" s="28">
        <v>1323.85</v>
      </c>
      <c r="O202" s="39">
        <v>900900</v>
      </c>
      <c r="P202" s="40">
        <v>3.3734939759036145E-2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45014</v>
      </c>
      <c r="E203" s="37">
        <v>377.75</v>
      </c>
      <c r="F203" s="37">
        <v>379.9666666666667</v>
      </c>
      <c r="G203" s="38">
        <v>374.93333333333339</v>
      </c>
      <c r="H203" s="38">
        <v>372.11666666666667</v>
      </c>
      <c r="I203" s="38">
        <v>367.08333333333337</v>
      </c>
      <c r="J203" s="38">
        <v>382.78333333333342</v>
      </c>
      <c r="K203" s="38">
        <v>387.81666666666672</v>
      </c>
      <c r="L203" s="38">
        <v>390.63333333333344</v>
      </c>
      <c r="M203" s="28">
        <v>385</v>
      </c>
      <c r="N203" s="28">
        <v>377.15</v>
      </c>
      <c r="O203" s="39">
        <v>36501000</v>
      </c>
      <c r="P203" s="40">
        <v>9.3744814999170405E-3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45014</v>
      </c>
      <c r="E204" s="37">
        <v>189.95</v>
      </c>
      <c r="F204" s="37">
        <v>191.04999999999998</v>
      </c>
      <c r="G204" s="38">
        <v>187.24999999999997</v>
      </c>
      <c r="H204" s="38">
        <v>184.54999999999998</v>
      </c>
      <c r="I204" s="38">
        <v>180.74999999999997</v>
      </c>
      <c r="J204" s="38">
        <v>193.74999999999997</v>
      </c>
      <c r="K204" s="38">
        <v>197.54999999999998</v>
      </c>
      <c r="L204" s="38">
        <v>200.24999999999997</v>
      </c>
      <c r="M204" s="28">
        <v>194.85</v>
      </c>
      <c r="N204" s="28">
        <v>188.35</v>
      </c>
      <c r="O204" s="39">
        <v>75399000</v>
      </c>
      <c r="P204" s="40">
        <v>1.2529207960680041E-2</v>
      </c>
    </row>
    <row r="205" spans="1:16" ht="12.75" customHeight="1">
      <c r="A205" s="28">
        <v>195</v>
      </c>
      <c r="B205" s="29" t="s">
        <v>47</v>
      </c>
      <c r="C205" s="30" t="s">
        <v>797</v>
      </c>
      <c r="D205" s="31">
        <v>45014</v>
      </c>
      <c r="E205" s="37">
        <v>474.15</v>
      </c>
      <c r="F205" s="37">
        <v>473.9666666666667</v>
      </c>
      <c r="G205" s="38">
        <v>470.18333333333339</v>
      </c>
      <c r="H205" s="38">
        <v>466.2166666666667</v>
      </c>
      <c r="I205" s="38">
        <v>462.43333333333339</v>
      </c>
      <c r="J205" s="38">
        <v>477.93333333333339</v>
      </c>
      <c r="K205" s="38">
        <v>481.7166666666667</v>
      </c>
      <c r="L205" s="38">
        <v>485.68333333333339</v>
      </c>
      <c r="M205" s="28">
        <v>477.75</v>
      </c>
      <c r="N205" s="28">
        <v>470</v>
      </c>
      <c r="O205" s="39">
        <v>6690600</v>
      </c>
      <c r="P205" s="40">
        <v>-1.7965653896961691E-2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J21" sqref="J2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45001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2" t="s">
        <v>16</v>
      </c>
      <c r="B8" s="374"/>
      <c r="C8" s="378" t="s">
        <v>20</v>
      </c>
      <c r="D8" s="378" t="s">
        <v>21</v>
      </c>
      <c r="E8" s="369" t="s">
        <v>22</v>
      </c>
      <c r="F8" s="370"/>
      <c r="G8" s="371"/>
      <c r="H8" s="369" t="s">
        <v>23</v>
      </c>
      <c r="I8" s="370"/>
      <c r="J8" s="371"/>
      <c r="K8" s="23"/>
      <c r="L8" s="50"/>
      <c r="M8" s="50"/>
      <c r="N8" s="1"/>
      <c r="O8" s="1"/>
    </row>
    <row r="9" spans="1:15" ht="36" customHeight="1">
      <c r="A9" s="376"/>
      <c r="B9" s="377"/>
      <c r="C9" s="377"/>
      <c r="D9" s="37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16972.150000000001</v>
      </c>
      <c r="D10" s="259">
        <v>17040.8</v>
      </c>
      <c r="E10" s="259">
        <v>16870.25</v>
      </c>
      <c r="F10" s="259">
        <v>16768.350000000002</v>
      </c>
      <c r="G10" s="259">
        <v>16597.800000000003</v>
      </c>
      <c r="H10" s="259">
        <v>17142.699999999997</v>
      </c>
      <c r="I10" s="259">
        <v>17313.249999999993</v>
      </c>
      <c r="J10" s="259">
        <v>17415.149999999994</v>
      </c>
      <c r="K10" s="259">
        <v>17211.349999999999</v>
      </c>
      <c r="L10" s="259">
        <v>16938.900000000001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39051.5</v>
      </c>
      <c r="D11" s="259">
        <v>39300.083333333336</v>
      </c>
      <c r="E11" s="259">
        <v>38686.066666666673</v>
      </c>
      <c r="F11" s="259">
        <v>38320.633333333339</v>
      </c>
      <c r="G11" s="259">
        <v>37706.616666666676</v>
      </c>
      <c r="H11" s="259">
        <v>39665.51666666667</v>
      </c>
      <c r="I11" s="259">
        <v>40279.533333333333</v>
      </c>
      <c r="J11" s="259">
        <v>40644.966666666667</v>
      </c>
      <c r="K11" s="259">
        <v>39914.1</v>
      </c>
      <c r="L11" s="259">
        <v>38934.65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2939.3</v>
      </c>
      <c r="D12" s="232">
        <v>2944.0833333333335</v>
      </c>
      <c r="E12" s="232">
        <v>2929.5666666666671</v>
      </c>
      <c r="F12" s="232">
        <v>2919.8333333333335</v>
      </c>
      <c r="G12" s="232">
        <v>2905.3166666666671</v>
      </c>
      <c r="H12" s="232">
        <v>2953.8166666666671</v>
      </c>
      <c r="I12" s="232">
        <v>2968.3333333333335</v>
      </c>
      <c r="J12" s="232">
        <v>2978.0666666666671</v>
      </c>
      <c r="K12" s="232">
        <v>2958.6</v>
      </c>
      <c r="L12" s="232">
        <v>2934.35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5053.45</v>
      </c>
      <c r="D13" s="232">
        <v>5063.5166666666664</v>
      </c>
      <c r="E13" s="232">
        <v>5033.583333333333</v>
      </c>
      <c r="F13" s="232">
        <v>5013.7166666666662</v>
      </c>
      <c r="G13" s="232">
        <v>4983.7833333333328</v>
      </c>
      <c r="H13" s="232">
        <v>5083.3833333333332</v>
      </c>
      <c r="I13" s="232">
        <v>5113.3166666666675</v>
      </c>
      <c r="J13" s="232">
        <v>5133.1833333333334</v>
      </c>
      <c r="K13" s="232">
        <v>5093.45</v>
      </c>
      <c r="L13" s="232">
        <v>5043.6499999999996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28716.5</v>
      </c>
      <c r="D14" s="232">
        <v>28861.8</v>
      </c>
      <c r="E14" s="232">
        <v>28544.1</v>
      </c>
      <c r="F14" s="232">
        <v>28371.7</v>
      </c>
      <c r="G14" s="232">
        <v>28054</v>
      </c>
      <c r="H14" s="232">
        <v>29034.199999999997</v>
      </c>
      <c r="I14" s="232">
        <v>29351.9</v>
      </c>
      <c r="J14" s="232">
        <v>29524.299999999996</v>
      </c>
      <c r="K14" s="232">
        <v>29179.5</v>
      </c>
      <c r="L14" s="232">
        <v>28689.4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4531.1000000000004</v>
      </c>
      <c r="D15" s="232">
        <v>4538.4666666666672</v>
      </c>
      <c r="E15" s="232">
        <v>4517.3833333333341</v>
      </c>
      <c r="F15" s="232">
        <v>4503.666666666667</v>
      </c>
      <c r="G15" s="232">
        <v>4482.5833333333339</v>
      </c>
      <c r="H15" s="232">
        <v>4552.1833333333343</v>
      </c>
      <c r="I15" s="232">
        <v>4573.2666666666664</v>
      </c>
      <c r="J15" s="232">
        <v>4586.9833333333345</v>
      </c>
      <c r="K15" s="232">
        <v>4559.55</v>
      </c>
      <c r="L15" s="232">
        <v>4524.75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8411.4</v>
      </c>
      <c r="D16" s="232">
        <v>8440.4500000000007</v>
      </c>
      <c r="E16" s="232">
        <v>8368.1500000000015</v>
      </c>
      <c r="F16" s="232">
        <v>8324.9000000000015</v>
      </c>
      <c r="G16" s="232">
        <v>8252.6000000000022</v>
      </c>
      <c r="H16" s="232">
        <v>8483.7000000000007</v>
      </c>
      <c r="I16" s="232">
        <v>8556</v>
      </c>
      <c r="J16" s="232">
        <v>8599.25</v>
      </c>
      <c r="K16" s="232">
        <v>8512.75</v>
      </c>
      <c r="L16" s="232">
        <v>8397.2000000000007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3302.25</v>
      </c>
      <c r="D17" s="232">
        <v>3312.0666666666671</v>
      </c>
      <c r="E17" s="232">
        <v>3276.1833333333343</v>
      </c>
      <c r="F17" s="232">
        <v>3250.1166666666672</v>
      </c>
      <c r="G17" s="232">
        <v>3214.2333333333345</v>
      </c>
      <c r="H17" s="232">
        <v>3338.1333333333341</v>
      </c>
      <c r="I17" s="232">
        <v>3374.0166666666664</v>
      </c>
      <c r="J17" s="232">
        <v>3400.0833333333339</v>
      </c>
      <c r="K17" s="231">
        <v>3347.95</v>
      </c>
      <c r="L17" s="231">
        <v>3286</v>
      </c>
      <c r="M17" s="231">
        <v>2.2873700000000001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1740</v>
      </c>
      <c r="D18" s="232">
        <v>1738.1166666666668</v>
      </c>
      <c r="E18" s="232">
        <v>1715.9833333333336</v>
      </c>
      <c r="F18" s="232">
        <v>1691.9666666666667</v>
      </c>
      <c r="G18" s="232">
        <v>1669.8333333333335</v>
      </c>
      <c r="H18" s="232">
        <v>1762.1333333333337</v>
      </c>
      <c r="I18" s="232">
        <v>1784.2666666666669</v>
      </c>
      <c r="J18" s="232">
        <v>1808.2833333333338</v>
      </c>
      <c r="K18" s="231">
        <v>1760.25</v>
      </c>
      <c r="L18" s="231">
        <v>1714.1</v>
      </c>
      <c r="M18" s="231">
        <v>6.7234800000000003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583.20000000000005</v>
      </c>
      <c r="D19" s="232">
        <v>587.69999999999993</v>
      </c>
      <c r="E19" s="232">
        <v>575.74999999999989</v>
      </c>
      <c r="F19" s="232">
        <v>568.29999999999995</v>
      </c>
      <c r="G19" s="232">
        <v>556.34999999999991</v>
      </c>
      <c r="H19" s="232">
        <v>595.14999999999986</v>
      </c>
      <c r="I19" s="232">
        <v>607.09999999999991</v>
      </c>
      <c r="J19" s="232">
        <v>614.54999999999984</v>
      </c>
      <c r="K19" s="231">
        <v>599.65</v>
      </c>
      <c r="L19" s="231">
        <v>580.25</v>
      </c>
      <c r="M19" s="231">
        <v>8.6251899999999999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20367.5</v>
      </c>
      <c r="D20" s="232">
        <v>20398.5</v>
      </c>
      <c r="E20" s="232">
        <v>20219</v>
      </c>
      <c r="F20" s="232">
        <v>20070.5</v>
      </c>
      <c r="G20" s="232">
        <v>19891</v>
      </c>
      <c r="H20" s="232">
        <v>20547</v>
      </c>
      <c r="I20" s="232">
        <v>20726.5</v>
      </c>
      <c r="J20" s="232">
        <v>20875</v>
      </c>
      <c r="K20" s="231">
        <v>20578</v>
      </c>
      <c r="L20" s="231">
        <v>20250</v>
      </c>
      <c r="M20" s="231">
        <v>5.4640000000000001E-2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1839</v>
      </c>
      <c r="D21" s="232">
        <v>1819.5166666666664</v>
      </c>
      <c r="E21" s="232">
        <v>1747.5833333333328</v>
      </c>
      <c r="F21" s="232">
        <v>1656.1666666666663</v>
      </c>
      <c r="G21" s="232">
        <v>1584.2333333333327</v>
      </c>
      <c r="H21" s="232">
        <v>1910.9333333333329</v>
      </c>
      <c r="I21" s="232">
        <v>1982.8666666666663</v>
      </c>
      <c r="J21" s="232">
        <v>2074.2833333333328</v>
      </c>
      <c r="K21" s="231">
        <v>1891.45</v>
      </c>
      <c r="L21" s="231">
        <v>1728.1</v>
      </c>
      <c r="M21" s="231">
        <v>122.96702999999999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740.4</v>
      </c>
      <c r="D22" s="232">
        <v>732.88333333333333</v>
      </c>
      <c r="E22" s="232">
        <v>724.36666666666667</v>
      </c>
      <c r="F22" s="232">
        <v>708.33333333333337</v>
      </c>
      <c r="G22" s="232">
        <v>699.81666666666672</v>
      </c>
      <c r="H22" s="232">
        <v>748.91666666666663</v>
      </c>
      <c r="I22" s="232">
        <v>757.43333333333328</v>
      </c>
      <c r="J22" s="232">
        <v>773.46666666666658</v>
      </c>
      <c r="K22" s="231">
        <v>741.4</v>
      </c>
      <c r="L22" s="231">
        <v>716.85</v>
      </c>
      <c r="M22" s="231">
        <v>38.922600000000003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679.35</v>
      </c>
      <c r="D23" s="232">
        <v>674.81666666666672</v>
      </c>
      <c r="E23" s="232">
        <v>661.78333333333342</v>
      </c>
      <c r="F23" s="232">
        <v>644.2166666666667</v>
      </c>
      <c r="G23" s="232">
        <v>631.18333333333339</v>
      </c>
      <c r="H23" s="232">
        <v>692.38333333333344</v>
      </c>
      <c r="I23" s="232">
        <v>705.41666666666674</v>
      </c>
      <c r="J23" s="232">
        <v>722.98333333333346</v>
      </c>
      <c r="K23" s="231">
        <v>687.85</v>
      </c>
      <c r="L23" s="231">
        <v>657.25</v>
      </c>
      <c r="M23" s="231">
        <v>155.14873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919.85</v>
      </c>
      <c r="D24" s="232">
        <v>936.23333333333323</v>
      </c>
      <c r="E24" s="232">
        <v>883.46666666666647</v>
      </c>
      <c r="F24" s="232">
        <v>847.08333333333326</v>
      </c>
      <c r="G24" s="232">
        <v>794.31666666666649</v>
      </c>
      <c r="H24" s="232">
        <v>972.61666666666645</v>
      </c>
      <c r="I24" s="232">
        <v>1025.3833333333332</v>
      </c>
      <c r="J24" s="232">
        <v>1061.7666666666664</v>
      </c>
      <c r="K24" s="231">
        <v>989</v>
      </c>
      <c r="L24" s="231">
        <v>899.85</v>
      </c>
      <c r="M24" s="231">
        <v>63.260719999999999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928.35</v>
      </c>
      <c r="D25" s="232">
        <v>910.91666666666663</v>
      </c>
      <c r="E25" s="232">
        <v>874.5333333333333</v>
      </c>
      <c r="F25" s="232">
        <v>820.7166666666667</v>
      </c>
      <c r="G25" s="232">
        <v>784.33333333333337</v>
      </c>
      <c r="H25" s="232">
        <v>964.73333333333323</v>
      </c>
      <c r="I25" s="232">
        <v>1001.1166666666667</v>
      </c>
      <c r="J25" s="232">
        <v>1054.9333333333332</v>
      </c>
      <c r="K25" s="231">
        <v>947.3</v>
      </c>
      <c r="L25" s="231">
        <v>857.1</v>
      </c>
      <c r="M25" s="231">
        <v>27.06203</v>
      </c>
      <c r="N25" s="1"/>
      <c r="O25" s="1"/>
    </row>
    <row r="26" spans="1:15" ht="12.75" customHeight="1">
      <c r="A26" s="214">
        <v>17</v>
      </c>
      <c r="B26" s="217" t="s">
        <v>842</v>
      </c>
      <c r="C26" s="231">
        <v>426.8</v>
      </c>
      <c r="D26" s="232">
        <v>423.2833333333333</v>
      </c>
      <c r="E26" s="232">
        <v>411.86666666666662</v>
      </c>
      <c r="F26" s="232">
        <v>396.93333333333334</v>
      </c>
      <c r="G26" s="232">
        <v>385.51666666666665</v>
      </c>
      <c r="H26" s="232">
        <v>438.21666666666658</v>
      </c>
      <c r="I26" s="232">
        <v>449.63333333333333</v>
      </c>
      <c r="J26" s="232">
        <v>464.56666666666655</v>
      </c>
      <c r="K26" s="231">
        <v>434.7</v>
      </c>
      <c r="L26" s="231">
        <v>408.35</v>
      </c>
      <c r="M26" s="231">
        <v>70.782349999999994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146</v>
      </c>
      <c r="D27" s="232">
        <v>146.91666666666666</v>
      </c>
      <c r="E27" s="232">
        <v>144.23333333333332</v>
      </c>
      <c r="F27" s="232">
        <v>142.46666666666667</v>
      </c>
      <c r="G27" s="232">
        <v>139.78333333333333</v>
      </c>
      <c r="H27" s="232">
        <v>148.68333333333331</v>
      </c>
      <c r="I27" s="232">
        <v>151.36666666666665</v>
      </c>
      <c r="J27" s="232">
        <v>153.1333333333333</v>
      </c>
      <c r="K27" s="231">
        <v>149.6</v>
      </c>
      <c r="L27" s="231">
        <v>145.15</v>
      </c>
      <c r="M27" s="231">
        <v>21.071169999999999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214.75</v>
      </c>
      <c r="D28" s="232">
        <v>216.16666666666666</v>
      </c>
      <c r="E28" s="232">
        <v>212.08333333333331</v>
      </c>
      <c r="F28" s="232">
        <v>209.41666666666666</v>
      </c>
      <c r="G28" s="232">
        <v>205.33333333333331</v>
      </c>
      <c r="H28" s="232">
        <v>218.83333333333331</v>
      </c>
      <c r="I28" s="232">
        <v>222.91666666666663</v>
      </c>
      <c r="J28" s="232">
        <v>225.58333333333331</v>
      </c>
      <c r="K28" s="231">
        <v>220.25</v>
      </c>
      <c r="L28" s="231">
        <v>213.5</v>
      </c>
      <c r="M28" s="231">
        <v>31.156559999999999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3079.85</v>
      </c>
      <c r="D29" s="232">
        <v>3089.2666666666664</v>
      </c>
      <c r="E29" s="232">
        <v>3058.5333333333328</v>
      </c>
      <c r="F29" s="232">
        <v>3037.2166666666662</v>
      </c>
      <c r="G29" s="232">
        <v>3006.4833333333327</v>
      </c>
      <c r="H29" s="232">
        <v>3110.583333333333</v>
      </c>
      <c r="I29" s="232">
        <v>3141.3166666666666</v>
      </c>
      <c r="J29" s="232">
        <v>3162.6333333333332</v>
      </c>
      <c r="K29" s="231">
        <v>3120</v>
      </c>
      <c r="L29" s="231">
        <v>3067.95</v>
      </c>
      <c r="M29" s="231">
        <v>0.18059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365.15</v>
      </c>
      <c r="D30" s="232">
        <v>359.93333333333334</v>
      </c>
      <c r="E30" s="232">
        <v>352.86666666666667</v>
      </c>
      <c r="F30" s="232">
        <v>340.58333333333331</v>
      </c>
      <c r="G30" s="232">
        <v>333.51666666666665</v>
      </c>
      <c r="H30" s="232">
        <v>372.2166666666667</v>
      </c>
      <c r="I30" s="232">
        <v>379.28333333333342</v>
      </c>
      <c r="J30" s="232">
        <v>391.56666666666672</v>
      </c>
      <c r="K30" s="231">
        <v>367</v>
      </c>
      <c r="L30" s="231">
        <v>347.65</v>
      </c>
      <c r="M30" s="231">
        <v>172.44370000000001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4328.8</v>
      </c>
      <c r="D31" s="232">
        <v>4335.3499999999995</v>
      </c>
      <c r="E31" s="232">
        <v>4302.7499999999991</v>
      </c>
      <c r="F31" s="232">
        <v>4276.7</v>
      </c>
      <c r="G31" s="232">
        <v>4244.0999999999995</v>
      </c>
      <c r="H31" s="232">
        <v>4361.3999999999987</v>
      </c>
      <c r="I31" s="232">
        <v>4393.9999999999991</v>
      </c>
      <c r="J31" s="232">
        <v>4420.0499999999984</v>
      </c>
      <c r="K31" s="231">
        <v>4367.95</v>
      </c>
      <c r="L31" s="231">
        <v>4309.3</v>
      </c>
      <c r="M31" s="231">
        <v>2.7947899999999999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138.1</v>
      </c>
      <c r="D32" s="232">
        <v>138.68333333333334</v>
      </c>
      <c r="E32" s="232">
        <v>136.61666666666667</v>
      </c>
      <c r="F32" s="232">
        <v>135.13333333333333</v>
      </c>
      <c r="G32" s="232">
        <v>133.06666666666666</v>
      </c>
      <c r="H32" s="232">
        <v>140.16666666666669</v>
      </c>
      <c r="I32" s="232">
        <v>142.23333333333335</v>
      </c>
      <c r="J32" s="232">
        <v>143.7166666666667</v>
      </c>
      <c r="K32" s="231">
        <v>140.75</v>
      </c>
      <c r="L32" s="231">
        <v>137.19999999999999</v>
      </c>
      <c r="M32" s="231">
        <v>57.590310000000002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2827.4</v>
      </c>
      <c r="D33" s="232">
        <v>2819.65</v>
      </c>
      <c r="E33" s="232">
        <v>2772.9500000000003</v>
      </c>
      <c r="F33" s="232">
        <v>2718.5</v>
      </c>
      <c r="G33" s="232">
        <v>2671.8</v>
      </c>
      <c r="H33" s="232">
        <v>2874.1000000000004</v>
      </c>
      <c r="I33" s="232">
        <v>2920.8</v>
      </c>
      <c r="J33" s="232">
        <v>2975.2500000000005</v>
      </c>
      <c r="K33" s="231">
        <v>2866.35</v>
      </c>
      <c r="L33" s="231">
        <v>2765.2</v>
      </c>
      <c r="M33" s="231">
        <v>21.70346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1349.8</v>
      </c>
      <c r="D34" s="232">
        <v>1369.6000000000001</v>
      </c>
      <c r="E34" s="232">
        <v>1325.2000000000003</v>
      </c>
      <c r="F34" s="232">
        <v>1300.6000000000001</v>
      </c>
      <c r="G34" s="232">
        <v>1256.2000000000003</v>
      </c>
      <c r="H34" s="232">
        <v>1394.2000000000003</v>
      </c>
      <c r="I34" s="232">
        <v>1438.6000000000004</v>
      </c>
      <c r="J34" s="232">
        <v>1463.2000000000003</v>
      </c>
      <c r="K34" s="231">
        <v>1414</v>
      </c>
      <c r="L34" s="231">
        <v>1345</v>
      </c>
      <c r="M34" s="231">
        <v>5.3346400000000003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458.35</v>
      </c>
      <c r="D35" s="232">
        <v>460.61666666666662</v>
      </c>
      <c r="E35" s="232">
        <v>450.73333333333323</v>
      </c>
      <c r="F35" s="232">
        <v>443.11666666666662</v>
      </c>
      <c r="G35" s="232">
        <v>433.23333333333323</v>
      </c>
      <c r="H35" s="232">
        <v>468.23333333333323</v>
      </c>
      <c r="I35" s="232">
        <v>478.11666666666656</v>
      </c>
      <c r="J35" s="232">
        <v>485.73333333333323</v>
      </c>
      <c r="K35" s="231">
        <v>470.5</v>
      </c>
      <c r="L35" s="231">
        <v>453</v>
      </c>
      <c r="M35" s="231">
        <v>18.129020000000001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3337.25</v>
      </c>
      <c r="D36" s="232">
        <v>3343.4666666666667</v>
      </c>
      <c r="E36" s="232">
        <v>3323.7833333333333</v>
      </c>
      <c r="F36" s="232">
        <v>3310.3166666666666</v>
      </c>
      <c r="G36" s="232">
        <v>3290.6333333333332</v>
      </c>
      <c r="H36" s="232">
        <v>3356.9333333333334</v>
      </c>
      <c r="I36" s="232">
        <v>3376.6166666666668</v>
      </c>
      <c r="J36" s="232">
        <v>3390.0833333333335</v>
      </c>
      <c r="K36" s="231">
        <v>3363.15</v>
      </c>
      <c r="L36" s="231">
        <v>3330</v>
      </c>
      <c r="M36" s="231">
        <v>2.3176000000000001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824.05</v>
      </c>
      <c r="D37" s="232">
        <v>828.9666666666667</v>
      </c>
      <c r="E37" s="232">
        <v>814.43333333333339</v>
      </c>
      <c r="F37" s="232">
        <v>804.81666666666672</v>
      </c>
      <c r="G37" s="232">
        <v>790.28333333333342</v>
      </c>
      <c r="H37" s="232">
        <v>838.58333333333337</v>
      </c>
      <c r="I37" s="232">
        <v>853.11666666666667</v>
      </c>
      <c r="J37" s="232">
        <v>862.73333333333335</v>
      </c>
      <c r="K37" s="231">
        <v>843.5</v>
      </c>
      <c r="L37" s="231">
        <v>819.35</v>
      </c>
      <c r="M37" s="231">
        <v>66.526409999999998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3730</v>
      </c>
      <c r="D38" s="232">
        <v>3746.0166666666664</v>
      </c>
      <c r="E38" s="232">
        <v>3704.5333333333328</v>
      </c>
      <c r="F38" s="232">
        <v>3679.0666666666666</v>
      </c>
      <c r="G38" s="232">
        <v>3637.583333333333</v>
      </c>
      <c r="H38" s="232">
        <v>3771.4833333333327</v>
      </c>
      <c r="I38" s="232">
        <v>3812.9666666666662</v>
      </c>
      <c r="J38" s="232">
        <v>3838.4333333333325</v>
      </c>
      <c r="K38" s="231">
        <v>3787.5</v>
      </c>
      <c r="L38" s="231">
        <v>3720.55</v>
      </c>
      <c r="M38" s="231">
        <v>3.1789000000000001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5718.75</v>
      </c>
      <c r="D39" s="232">
        <v>5746.583333333333</v>
      </c>
      <c r="E39" s="232">
        <v>5673.1666666666661</v>
      </c>
      <c r="F39" s="232">
        <v>5627.583333333333</v>
      </c>
      <c r="G39" s="232">
        <v>5554.1666666666661</v>
      </c>
      <c r="H39" s="232">
        <v>5792.1666666666661</v>
      </c>
      <c r="I39" s="232">
        <v>5865.5833333333321</v>
      </c>
      <c r="J39" s="232">
        <v>5911.1666666666661</v>
      </c>
      <c r="K39" s="231">
        <v>5820</v>
      </c>
      <c r="L39" s="231">
        <v>5701</v>
      </c>
      <c r="M39" s="231">
        <v>6.7947300000000004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1282.5999999999999</v>
      </c>
      <c r="D40" s="232">
        <v>1290.1000000000001</v>
      </c>
      <c r="E40" s="232">
        <v>1270.5000000000002</v>
      </c>
      <c r="F40" s="232">
        <v>1258.4000000000001</v>
      </c>
      <c r="G40" s="232">
        <v>1238.8000000000002</v>
      </c>
      <c r="H40" s="232">
        <v>1302.2000000000003</v>
      </c>
      <c r="I40" s="232">
        <v>1321.8000000000002</v>
      </c>
      <c r="J40" s="232">
        <v>1333.9000000000003</v>
      </c>
      <c r="K40" s="231">
        <v>1309.7</v>
      </c>
      <c r="L40" s="231">
        <v>1278</v>
      </c>
      <c r="M40" s="231">
        <v>13.76141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6041.1</v>
      </c>
      <c r="D41" s="232">
        <v>6082.666666666667</v>
      </c>
      <c r="E41" s="232">
        <v>5968.5833333333339</v>
      </c>
      <c r="F41" s="232">
        <v>5896.0666666666666</v>
      </c>
      <c r="G41" s="232">
        <v>5781.9833333333336</v>
      </c>
      <c r="H41" s="232">
        <v>6155.1833333333343</v>
      </c>
      <c r="I41" s="232">
        <v>6269.2666666666682</v>
      </c>
      <c r="J41" s="232">
        <v>6341.7833333333347</v>
      </c>
      <c r="K41" s="231">
        <v>6196.75</v>
      </c>
      <c r="L41" s="231">
        <v>6010.15</v>
      </c>
      <c r="M41" s="231">
        <v>0.17665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1961.5</v>
      </c>
      <c r="D42" s="232">
        <v>1968.1666666666667</v>
      </c>
      <c r="E42" s="232">
        <v>1948.3333333333335</v>
      </c>
      <c r="F42" s="232">
        <v>1935.1666666666667</v>
      </c>
      <c r="G42" s="232">
        <v>1915.3333333333335</v>
      </c>
      <c r="H42" s="232">
        <v>1981.3333333333335</v>
      </c>
      <c r="I42" s="232">
        <v>2001.166666666667</v>
      </c>
      <c r="J42" s="232">
        <v>2014.3333333333335</v>
      </c>
      <c r="K42" s="231">
        <v>1988</v>
      </c>
      <c r="L42" s="231">
        <v>1955</v>
      </c>
      <c r="M42" s="231">
        <v>1.1947000000000001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205.8</v>
      </c>
      <c r="D43" s="232">
        <v>207.01666666666665</v>
      </c>
      <c r="E43" s="232">
        <v>203.23333333333329</v>
      </c>
      <c r="F43" s="232">
        <v>200.66666666666663</v>
      </c>
      <c r="G43" s="232">
        <v>196.88333333333327</v>
      </c>
      <c r="H43" s="232">
        <v>209.58333333333331</v>
      </c>
      <c r="I43" s="232">
        <v>213.36666666666667</v>
      </c>
      <c r="J43" s="232">
        <v>215.93333333333334</v>
      </c>
      <c r="K43" s="231">
        <v>210.8</v>
      </c>
      <c r="L43" s="231">
        <v>204.45</v>
      </c>
      <c r="M43" s="231">
        <v>85.036829999999995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159.19999999999999</v>
      </c>
      <c r="D44" s="232">
        <v>160.85</v>
      </c>
      <c r="E44" s="232">
        <v>156.75</v>
      </c>
      <c r="F44" s="232">
        <v>154.30000000000001</v>
      </c>
      <c r="G44" s="232">
        <v>150.20000000000002</v>
      </c>
      <c r="H44" s="232">
        <v>163.29999999999998</v>
      </c>
      <c r="I44" s="232">
        <v>167.39999999999995</v>
      </c>
      <c r="J44" s="232">
        <v>169.84999999999997</v>
      </c>
      <c r="K44" s="231">
        <v>164.95</v>
      </c>
      <c r="L44" s="231">
        <v>158.4</v>
      </c>
      <c r="M44" s="231">
        <v>192.55062000000001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69.8</v>
      </c>
      <c r="D45" s="232">
        <v>70.8</v>
      </c>
      <c r="E45" s="232">
        <v>68</v>
      </c>
      <c r="F45" s="232">
        <v>66.2</v>
      </c>
      <c r="G45" s="232">
        <v>63.400000000000006</v>
      </c>
      <c r="H45" s="232">
        <v>72.599999999999994</v>
      </c>
      <c r="I45" s="232">
        <v>75.399999999999977</v>
      </c>
      <c r="J45" s="232">
        <v>77.199999999999989</v>
      </c>
      <c r="K45" s="231">
        <v>73.599999999999994</v>
      </c>
      <c r="L45" s="231">
        <v>69</v>
      </c>
      <c r="M45" s="231">
        <v>140.39598000000001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1408.7</v>
      </c>
      <c r="D46" s="232">
        <v>1406.9333333333332</v>
      </c>
      <c r="E46" s="232">
        <v>1399.8666666666663</v>
      </c>
      <c r="F46" s="232">
        <v>1391.0333333333331</v>
      </c>
      <c r="G46" s="232">
        <v>1383.9666666666662</v>
      </c>
      <c r="H46" s="232">
        <v>1415.7666666666664</v>
      </c>
      <c r="I46" s="232">
        <v>1422.8333333333335</v>
      </c>
      <c r="J46" s="232">
        <v>1431.6666666666665</v>
      </c>
      <c r="K46" s="231">
        <v>1414</v>
      </c>
      <c r="L46" s="231">
        <v>1398.1</v>
      </c>
      <c r="M46" s="231">
        <v>3.1713800000000001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591.15</v>
      </c>
      <c r="D47" s="232">
        <v>588.53333333333342</v>
      </c>
      <c r="E47" s="232">
        <v>585.06666666666683</v>
      </c>
      <c r="F47" s="232">
        <v>578.98333333333346</v>
      </c>
      <c r="G47" s="232">
        <v>575.51666666666688</v>
      </c>
      <c r="H47" s="232">
        <v>594.61666666666679</v>
      </c>
      <c r="I47" s="232">
        <v>598.08333333333326</v>
      </c>
      <c r="J47" s="232">
        <v>604.16666666666674</v>
      </c>
      <c r="K47" s="231">
        <v>592</v>
      </c>
      <c r="L47" s="231">
        <v>582.45000000000005</v>
      </c>
      <c r="M47" s="231">
        <v>9.2498900000000006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92.6</v>
      </c>
      <c r="D48" s="232">
        <v>93.016666666666666</v>
      </c>
      <c r="E48" s="232">
        <v>91.783333333333331</v>
      </c>
      <c r="F48" s="232">
        <v>90.966666666666669</v>
      </c>
      <c r="G48" s="232">
        <v>89.733333333333334</v>
      </c>
      <c r="H48" s="232">
        <v>93.833333333333329</v>
      </c>
      <c r="I48" s="232">
        <v>95.066666666666649</v>
      </c>
      <c r="J48" s="232">
        <v>95.883333333333326</v>
      </c>
      <c r="K48" s="231">
        <v>94.25</v>
      </c>
      <c r="L48" s="231">
        <v>92.2</v>
      </c>
      <c r="M48" s="231">
        <v>83.185059999999993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792.95</v>
      </c>
      <c r="D49" s="232">
        <v>797.38333333333333</v>
      </c>
      <c r="E49" s="232">
        <v>786.06666666666661</v>
      </c>
      <c r="F49" s="232">
        <v>779.18333333333328</v>
      </c>
      <c r="G49" s="232">
        <v>767.86666666666656</v>
      </c>
      <c r="H49" s="232">
        <v>804.26666666666665</v>
      </c>
      <c r="I49" s="232">
        <v>815.58333333333348</v>
      </c>
      <c r="J49" s="232">
        <v>822.4666666666667</v>
      </c>
      <c r="K49" s="231">
        <v>808.7</v>
      </c>
      <c r="L49" s="231">
        <v>790.5</v>
      </c>
      <c r="M49" s="231">
        <v>8.1280699999999992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75.099999999999994</v>
      </c>
      <c r="D50" s="232">
        <v>75.383333333333326</v>
      </c>
      <c r="E50" s="232">
        <v>74.516666666666652</v>
      </c>
      <c r="F50" s="232">
        <v>73.933333333333323</v>
      </c>
      <c r="G50" s="232">
        <v>73.066666666666649</v>
      </c>
      <c r="H50" s="232">
        <v>75.966666666666654</v>
      </c>
      <c r="I50" s="232">
        <v>76.833333333333329</v>
      </c>
      <c r="J50" s="232">
        <v>77.416666666666657</v>
      </c>
      <c r="K50" s="231">
        <v>76.25</v>
      </c>
      <c r="L50" s="231">
        <v>74.8</v>
      </c>
      <c r="M50" s="231">
        <v>96.165459999999996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330.3</v>
      </c>
      <c r="D51" s="232">
        <v>330.35</v>
      </c>
      <c r="E51" s="232">
        <v>327.30000000000007</v>
      </c>
      <c r="F51" s="232">
        <v>324.30000000000007</v>
      </c>
      <c r="G51" s="232">
        <v>321.25000000000011</v>
      </c>
      <c r="H51" s="232">
        <v>333.35</v>
      </c>
      <c r="I51" s="232">
        <v>336.4</v>
      </c>
      <c r="J51" s="232">
        <v>339.4</v>
      </c>
      <c r="K51" s="231">
        <v>333.4</v>
      </c>
      <c r="L51" s="231">
        <v>327.35000000000002</v>
      </c>
      <c r="M51" s="231">
        <v>27.559729999999998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756.65</v>
      </c>
      <c r="D52" s="232">
        <v>758.23333333333323</v>
      </c>
      <c r="E52" s="232">
        <v>750.91666666666652</v>
      </c>
      <c r="F52" s="232">
        <v>745.18333333333328</v>
      </c>
      <c r="G52" s="232">
        <v>737.86666666666656</v>
      </c>
      <c r="H52" s="232">
        <v>763.96666666666647</v>
      </c>
      <c r="I52" s="232">
        <v>771.2833333333333</v>
      </c>
      <c r="J52" s="232">
        <v>777.01666666666642</v>
      </c>
      <c r="K52" s="231">
        <v>765.55</v>
      </c>
      <c r="L52" s="231">
        <v>752.5</v>
      </c>
      <c r="M52" s="231">
        <v>81.010599999999997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221.25</v>
      </c>
      <c r="D53" s="232">
        <v>221.38333333333333</v>
      </c>
      <c r="E53" s="232">
        <v>218.46666666666664</v>
      </c>
      <c r="F53" s="232">
        <v>215.68333333333331</v>
      </c>
      <c r="G53" s="232">
        <v>212.76666666666662</v>
      </c>
      <c r="H53" s="232">
        <v>224.16666666666666</v>
      </c>
      <c r="I53" s="232">
        <v>227.08333333333334</v>
      </c>
      <c r="J53" s="232">
        <v>229.86666666666667</v>
      </c>
      <c r="K53" s="231">
        <v>224.3</v>
      </c>
      <c r="L53" s="231">
        <v>218.6</v>
      </c>
      <c r="M53" s="231">
        <v>24.601489999999998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18043.599999999999</v>
      </c>
      <c r="D54" s="232">
        <v>18083.333333333332</v>
      </c>
      <c r="E54" s="232">
        <v>17922.716666666664</v>
      </c>
      <c r="F54" s="232">
        <v>17801.833333333332</v>
      </c>
      <c r="G54" s="232">
        <v>17641.216666666664</v>
      </c>
      <c r="H54" s="232">
        <v>18204.216666666664</v>
      </c>
      <c r="I54" s="232">
        <v>18364.833333333332</v>
      </c>
      <c r="J54" s="232">
        <v>18485.716666666664</v>
      </c>
      <c r="K54" s="231">
        <v>18243.95</v>
      </c>
      <c r="L54" s="231">
        <v>17962.45</v>
      </c>
      <c r="M54" s="231">
        <v>0.12218999999999999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4243.1000000000004</v>
      </c>
      <c r="D55" s="232">
        <v>4268.1166666666668</v>
      </c>
      <c r="E55" s="232">
        <v>4212.5833333333339</v>
      </c>
      <c r="F55" s="232">
        <v>4182.0666666666675</v>
      </c>
      <c r="G55" s="232">
        <v>4126.5333333333347</v>
      </c>
      <c r="H55" s="232">
        <v>4298.6333333333332</v>
      </c>
      <c r="I55" s="232">
        <v>4354.1666666666661</v>
      </c>
      <c r="J55" s="232">
        <v>4384.6833333333325</v>
      </c>
      <c r="K55" s="231">
        <v>4323.6499999999996</v>
      </c>
      <c r="L55" s="231">
        <v>4237.6000000000004</v>
      </c>
      <c r="M55" s="231">
        <v>1.9519299999999999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281.14999999999998</v>
      </c>
      <c r="D56" s="232">
        <v>283.76666666666665</v>
      </c>
      <c r="E56" s="232">
        <v>276.38333333333333</v>
      </c>
      <c r="F56" s="232">
        <v>271.61666666666667</v>
      </c>
      <c r="G56" s="232">
        <v>264.23333333333335</v>
      </c>
      <c r="H56" s="232">
        <v>288.5333333333333</v>
      </c>
      <c r="I56" s="232">
        <v>295.91666666666663</v>
      </c>
      <c r="J56" s="232">
        <v>300.68333333333328</v>
      </c>
      <c r="K56" s="231">
        <v>291.14999999999998</v>
      </c>
      <c r="L56" s="231">
        <v>279</v>
      </c>
      <c r="M56" s="231">
        <v>66.077889999999996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746</v>
      </c>
      <c r="D57" s="232">
        <v>749.36666666666667</v>
      </c>
      <c r="E57" s="232">
        <v>738.7833333333333</v>
      </c>
      <c r="F57" s="232">
        <v>731.56666666666661</v>
      </c>
      <c r="G57" s="232">
        <v>720.98333333333323</v>
      </c>
      <c r="H57" s="232">
        <v>756.58333333333337</v>
      </c>
      <c r="I57" s="232">
        <v>767.16666666666663</v>
      </c>
      <c r="J57" s="232">
        <v>774.38333333333344</v>
      </c>
      <c r="K57" s="231">
        <v>759.95</v>
      </c>
      <c r="L57" s="231">
        <v>742.15</v>
      </c>
      <c r="M57" s="231">
        <v>8.9329999999999998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877.95</v>
      </c>
      <c r="D58" s="232">
        <v>877.98333333333323</v>
      </c>
      <c r="E58" s="232">
        <v>872.56666666666649</v>
      </c>
      <c r="F58" s="232">
        <v>867.18333333333328</v>
      </c>
      <c r="G58" s="232">
        <v>861.76666666666654</v>
      </c>
      <c r="H58" s="232">
        <v>883.36666666666645</v>
      </c>
      <c r="I58" s="232">
        <v>888.78333333333319</v>
      </c>
      <c r="J58" s="232">
        <v>894.1666666666664</v>
      </c>
      <c r="K58" s="231">
        <v>883.4</v>
      </c>
      <c r="L58" s="231">
        <v>872.6</v>
      </c>
      <c r="M58" s="231">
        <v>12.869</v>
      </c>
      <c r="N58" s="1"/>
      <c r="O58" s="1"/>
    </row>
    <row r="59" spans="1:15" ht="12.75" customHeight="1">
      <c r="A59" s="214">
        <v>50</v>
      </c>
      <c r="B59" s="217" t="s">
        <v>802</v>
      </c>
      <c r="C59" s="231">
        <v>1391.9</v>
      </c>
      <c r="D59" s="232">
        <v>1401.7666666666664</v>
      </c>
      <c r="E59" s="232">
        <v>1371.4833333333329</v>
      </c>
      <c r="F59" s="232">
        <v>1351.0666666666664</v>
      </c>
      <c r="G59" s="232">
        <v>1320.7833333333328</v>
      </c>
      <c r="H59" s="232">
        <v>1422.1833333333329</v>
      </c>
      <c r="I59" s="232">
        <v>1452.4666666666667</v>
      </c>
      <c r="J59" s="232">
        <v>1472.883333333333</v>
      </c>
      <c r="K59" s="231">
        <v>1432.05</v>
      </c>
      <c r="L59" s="231">
        <v>1381.35</v>
      </c>
      <c r="M59" s="231">
        <v>0.24734999999999999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219.9</v>
      </c>
      <c r="D60" s="232">
        <v>220.9</v>
      </c>
      <c r="E60" s="232">
        <v>218.60000000000002</v>
      </c>
      <c r="F60" s="232">
        <v>217.3</v>
      </c>
      <c r="G60" s="232">
        <v>215.00000000000003</v>
      </c>
      <c r="H60" s="232">
        <v>222.20000000000002</v>
      </c>
      <c r="I60" s="232">
        <v>224.50000000000003</v>
      </c>
      <c r="J60" s="232">
        <v>225.8</v>
      </c>
      <c r="K60" s="231">
        <v>223.2</v>
      </c>
      <c r="L60" s="231">
        <v>219.6</v>
      </c>
      <c r="M60" s="231">
        <v>29.92144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3950</v>
      </c>
      <c r="D61" s="232">
        <v>3941.2999999999997</v>
      </c>
      <c r="E61" s="232">
        <v>3863.6999999999994</v>
      </c>
      <c r="F61" s="232">
        <v>3777.3999999999996</v>
      </c>
      <c r="G61" s="232">
        <v>3699.7999999999993</v>
      </c>
      <c r="H61" s="232">
        <v>4027.5999999999995</v>
      </c>
      <c r="I61" s="232">
        <v>4105.2</v>
      </c>
      <c r="J61" s="232">
        <v>4191.5</v>
      </c>
      <c r="K61" s="231">
        <v>4018.9</v>
      </c>
      <c r="L61" s="231">
        <v>3855</v>
      </c>
      <c r="M61" s="231">
        <v>4.71814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1498.5</v>
      </c>
      <c r="D62" s="232">
        <v>1493.2833333333335</v>
      </c>
      <c r="E62" s="232">
        <v>1483.7666666666671</v>
      </c>
      <c r="F62" s="232">
        <v>1469.0333333333335</v>
      </c>
      <c r="G62" s="232">
        <v>1459.5166666666671</v>
      </c>
      <c r="H62" s="232">
        <v>1508.0166666666671</v>
      </c>
      <c r="I62" s="232">
        <v>1517.5333333333335</v>
      </c>
      <c r="J62" s="232">
        <v>1532.2666666666671</v>
      </c>
      <c r="K62" s="231">
        <v>1502.8</v>
      </c>
      <c r="L62" s="231">
        <v>1478.55</v>
      </c>
      <c r="M62" s="231">
        <v>2.76294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589.9</v>
      </c>
      <c r="D63" s="232">
        <v>587.98333333333323</v>
      </c>
      <c r="E63" s="232">
        <v>583.16666666666652</v>
      </c>
      <c r="F63" s="232">
        <v>576.43333333333328</v>
      </c>
      <c r="G63" s="232">
        <v>571.61666666666656</v>
      </c>
      <c r="H63" s="232">
        <v>594.71666666666647</v>
      </c>
      <c r="I63" s="232">
        <v>599.5333333333333</v>
      </c>
      <c r="J63" s="232">
        <v>606.26666666666642</v>
      </c>
      <c r="K63" s="231">
        <v>592.79999999999995</v>
      </c>
      <c r="L63" s="231">
        <v>581.25</v>
      </c>
      <c r="M63" s="231">
        <v>10.835129999999999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872.7</v>
      </c>
      <c r="D64" s="232">
        <v>875.79999999999984</v>
      </c>
      <c r="E64" s="232">
        <v>861.9499999999997</v>
      </c>
      <c r="F64" s="232">
        <v>851.19999999999982</v>
      </c>
      <c r="G64" s="232">
        <v>837.34999999999968</v>
      </c>
      <c r="H64" s="232">
        <v>886.54999999999973</v>
      </c>
      <c r="I64" s="232">
        <v>900.39999999999986</v>
      </c>
      <c r="J64" s="232">
        <v>911.14999999999975</v>
      </c>
      <c r="K64" s="231">
        <v>889.65</v>
      </c>
      <c r="L64" s="231">
        <v>865.05</v>
      </c>
      <c r="M64" s="231">
        <v>3.11374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289.95</v>
      </c>
      <c r="D65" s="232">
        <v>290.91666666666669</v>
      </c>
      <c r="E65" s="232">
        <v>287.63333333333338</v>
      </c>
      <c r="F65" s="232">
        <v>285.31666666666672</v>
      </c>
      <c r="G65" s="232">
        <v>282.03333333333342</v>
      </c>
      <c r="H65" s="232">
        <v>293.23333333333335</v>
      </c>
      <c r="I65" s="232">
        <v>296.51666666666665</v>
      </c>
      <c r="J65" s="232">
        <v>298.83333333333331</v>
      </c>
      <c r="K65" s="231">
        <v>294.2</v>
      </c>
      <c r="L65" s="231">
        <v>288.60000000000002</v>
      </c>
      <c r="M65" s="231">
        <v>9.0646000000000004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1697.6</v>
      </c>
      <c r="D66" s="232">
        <v>1695</v>
      </c>
      <c r="E66" s="232">
        <v>1683.05</v>
      </c>
      <c r="F66" s="232">
        <v>1668.5</v>
      </c>
      <c r="G66" s="232">
        <v>1656.55</v>
      </c>
      <c r="H66" s="232">
        <v>1709.55</v>
      </c>
      <c r="I66" s="232">
        <v>1721.4999999999998</v>
      </c>
      <c r="J66" s="232">
        <v>1736.05</v>
      </c>
      <c r="K66" s="231">
        <v>1706.95</v>
      </c>
      <c r="L66" s="231">
        <v>1680.45</v>
      </c>
      <c r="M66" s="231">
        <v>11.461980000000001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345.45</v>
      </c>
      <c r="D67" s="232">
        <v>346.4666666666667</v>
      </c>
      <c r="E67" s="232">
        <v>340.93333333333339</v>
      </c>
      <c r="F67" s="232">
        <v>336.41666666666669</v>
      </c>
      <c r="G67" s="232">
        <v>330.88333333333338</v>
      </c>
      <c r="H67" s="232">
        <v>350.98333333333341</v>
      </c>
      <c r="I67" s="232">
        <v>356.51666666666671</v>
      </c>
      <c r="J67" s="232">
        <v>361.03333333333342</v>
      </c>
      <c r="K67" s="231">
        <v>352</v>
      </c>
      <c r="L67" s="231">
        <v>341.95</v>
      </c>
      <c r="M67" s="231">
        <v>28.33314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521.85</v>
      </c>
      <c r="D68" s="232">
        <v>523.18333333333339</v>
      </c>
      <c r="E68" s="232">
        <v>517.26666666666677</v>
      </c>
      <c r="F68" s="232">
        <v>512.68333333333339</v>
      </c>
      <c r="G68" s="232">
        <v>506.76666666666677</v>
      </c>
      <c r="H68" s="232">
        <v>527.76666666666677</v>
      </c>
      <c r="I68" s="232">
        <v>533.68333333333328</v>
      </c>
      <c r="J68" s="232">
        <v>538.26666666666677</v>
      </c>
      <c r="K68" s="231">
        <v>529.1</v>
      </c>
      <c r="L68" s="231">
        <v>518.6</v>
      </c>
      <c r="M68" s="231">
        <v>32.9711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1785.5</v>
      </c>
      <c r="D69" s="232">
        <v>1777.25</v>
      </c>
      <c r="E69" s="232">
        <v>1762.5</v>
      </c>
      <c r="F69" s="232">
        <v>1739.5</v>
      </c>
      <c r="G69" s="232">
        <v>1724.75</v>
      </c>
      <c r="H69" s="232">
        <v>1800.25</v>
      </c>
      <c r="I69" s="232">
        <v>1815</v>
      </c>
      <c r="J69" s="232">
        <v>1838</v>
      </c>
      <c r="K69" s="231">
        <v>1792</v>
      </c>
      <c r="L69" s="231">
        <v>1754.25</v>
      </c>
      <c r="M69" s="231">
        <v>1.7618199999999999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1813.35</v>
      </c>
      <c r="D70" s="232">
        <v>1820.5166666666667</v>
      </c>
      <c r="E70" s="232">
        <v>1791.0333333333333</v>
      </c>
      <c r="F70" s="232">
        <v>1768.7166666666667</v>
      </c>
      <c r="G70" s="232">
        <v>1739.2333333333333</v>
      </c>
      <c r="H70" s="232">
        <v>1842.8333333333333</v>
      </c>
      <c r="I70" s="232">
        <v>1872.3166666666664</v>
      </c>
      <c r="J70" s="232">
        <v>1894.6333333333332</v>
      </c>
      <c r="K70" s="231">
        <v>1850</v>
      </c>
      <c r="L70" s="231">
        <v>1798.2</v>
      </c>
      <c r="M70" s="231">
        <v>2.1897899999999999</v>
      </c>
      <c r="N70" s="1"/>
      <c r="O70" s="1"/>
    </row>
    <row r="71" spans="1:15" ht="12.75" customHeight="1">
      <c r="A71" s="214">
        <v>62</v>
      </c>
      <c r="B71" s="217" t="s">
        <v>843</v>
      </c>
      <c r="C71" s="231">
        <v>337.2</v>
      </c>
      <c r="D71" s="232">
        <v>334.9</v>
      </c>
      <c r="E71" s="232">
        <v>329.9</v>
      </c>
      <c r="F71" s="232">
        <v>322.60000000000002</v>
      </c>
      <c r="G71" s="232">
        <v>317.60000000000002</v>
      </c>
      <c r="H71" s="232">
        <v>342.19999999999993</v>
      </c>
      <c r="I71" s="232">
        <v>347.19999999999993</v>
      </c>
      <c r="J71" s="232">
        <v>354.49999999999989</v>
      </c>
      <c r="K71" s="231">
        <v>339.9</v>
      </c>
      <c r="L71" s="231">
        <v>327.60000000000002</v>
      </c>
      <c r="M71" s="231">
        <v>8.2138200000000001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2775.8</v>
      </c>
      <c r="D72" s="232">
        <v>2779.2166666666672</v>
      </c>
      <c r="E72" s="232">
        <v>2753.6333333333341</v>
      </c>
      <c r="F72" s="232">
        <v>2731.4666666666672</v>
      </c>
      <c r="G72" s="232">
        <v>2705.8833333333341</v>
      </c>
      <c r="H72" s="232">
        <v>2801.3833333333341</v>
      </c>
      <c r="I72" s="232">
        <v>2826.9666666666672</v>
      </c>
      <c r="J72" s="232">
        <v>2849.1333333333341</v>
      </c>
      <c r="K72" s="231">
        <v>2804.8</v>
      </c>
      <c r="L72" s="231">
        <v>2757.05</v>
      </c>
      <c r="M72" s="231">
        <v>2.62757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2828.25</v>
      </c>
      <c r="D73" s="232">
        <v>2837.8333333333335</v>
      </c>
      <c r="E73" s="232">
        <v>2797.416666666667</v>
      </c>
      <c r="F73" s="232">
        <v>2766.5833333333335</v>
      </c>
      <c r="G73" s="232">
        <v>2726.166666666667</v>
      </c>
      <c r="H73" s="232">
        <v>2868.666666666667</v>
      </c>
      <c r="I73" s="232">
        <v>2909.0833333333339</v>
      </c>
      <c r="J73" s="232">
        <v>2939.916666666667</v>
      </c>
      <c r="K73" s="231">
        <v>2878.25</v>
      </c>
      <c r="L73" s="231">
        <v>2807</v>
      </c>
      <c r="M73" s="231">
        <v>2.2239900000000001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1852.85</v>
      </c>
      <c r="D74" s="232">
        <v>1853.45</v>
      </c>
      <c r="E74" s="232">
        <v>1834.9</v>
      </c>
      <c r="F74" s="232">
        <v>1816.95</v>
      </c>
      <c r="G74" s="232">
        <v>1798.4</v>
      </c>
      <c r="H74" s="232">
        <v>1871.4</v>
      </c>
      <c r="I74" s="232">
        <v>1889.9499999999998</v>
      </c>
      <c r="J74" s="232">
        <v>1907.9</v>
      </c>
      <c r="K74" s="231">
        <v>1872</v>
      </c>
      <c r="L74" s="231">
        <v>1835.5</v>
      </c>
      <c r="M74" s="231">
        <v>2.1757900000000001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4394.5</v>
      </c>
      <c r="D75" s="232">
        <v>4386.7666666666664</v>
      </c>
      <c r="E75" s="232">
        <v>4348.5333333333328</v>
      </c>
      <c r="F75" s="232">
        <v>4302.5666666666666</v>
      </c>
      <c r="G75" s="232">
        <v>4264.333333333333</v>
      </c>
      <c r="H75" s="232">
        <v>4432.7333333333327</v>
      </c>
      <c r="I75" s="232">
        <v>4470.9666666666662</v>
      </c>
      <c r="J75" s="232">
        <v>4516.9333333333325</v>
      </c>
      <c r="K75" s="231">
        <v>4425</v>
      </c>
      <c r="L75" s="231">
        <v>4340.8</v>
      </c>
      <c r="M75" s="231">
        <v>3.4342199999999998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3006.9</v>
      </c>
      <c r="D76" s="232">
        <v>3022.8833333333332</v>
      </c>
      <c r="E76" s="232">
        <v>2986.0166666666664</v>
      </c>
      <c r="F76" s="232">
        <v>2965.1333333333332</v>
      </c>
      <c r="G76" s="232">
        <v>2928.2666666666664</v>
      </c>
      <c r="H76" s="232">
        <v>3043.7666666666664</v>
      </c>
      <c r="I76" s="232">
        <v>3080.6333333333332</v>
      </c>
      <c r="J76" s="232">
        <v>3101.5166666666664</v>
      </c>
      <c r="K76" s="231">
        <v>3059.75</v>
      </c>
      <c r="L76" s="231">
        <v>3002</v>
      </c>
      <c r="M76" s="231">
        <v>2.8892699999999998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370.3</v>
      </c>
      <c r="D77" s="232">
        <v>371.36666666666662</v>
      </c>
      <c r="E77" s="232">
        <v>367.08333333333326</v>
      </c>
      <c r="F77" s="232">
        <v>363.86666666666662</v>
      </c>
      <c r="G77" s="232">
        <v>359.58333333333326</v>
      </c>
      <c r="H77" s="232">
        <v>374.58333333333326</v>
      </c>
      <c r="I77" s="232">
        <v>378.86666666666667</v>
      </c>
      <c r="J77" s="232">
        <v>382.08333333333326</v>
      </c>
      <c r="K77" s="231">
        <v>375.65</v>
      </c>
      <c r="L77" s="231">
        <v>368.15</v>
      </c>
      <c r="M77" s="231">
        <v>0.90769999999999995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1889.55</v>
      </c>
      <c r="D78" s="232">
        <v>1901.3833333333332</v>
      </c>
      <c r="E78" s="232">
        <v>1863.7666666666664</v>
      </c>
      <c r="F78" s="232">
        <v>1837.9833333333331</v>
      </c>
      <c r="G78" s="232">
        <v>1800.3666666666663</v>
      </c>
      <c r="H78" s="232">
        <v>1927.1666666666665</v>
      </c>
      <c r="I78" s="232">
        <v>1964.7833333333333</v>
      </c>
      <c r="J78" s="232">
        <v>1990.5666666666666</v>
      </c>
      <c r="K78" s="231">
        <v>1939</v>
      </c>
      <c r="L78" s="231">
        <v>1875.6</v>
      </c>
      <c r="M78" s="231">
        <v>2.28749</v>
      </c>
      <c r="N78" s="1"/>
      <c r="O78" s="1"/>
    </row>
    <row r="79" spans="1:15" ht="12.75" customHeight="1">
      <c r="A79" s="214">
        <v>70</v>
      </c>
      <c r="B79" s="217" t="s">
        <v>803</v>
      </c>
      <c r="C79" s="231">
        <v>137.69999999999999</v>
      </c>
      <c r="D79" s="232">
        <v>137.18333333333334</v>
      </c>
      <c r="E79" s="232">
        <v>132.21666666666667</v>
      </c>
      <c r="F79" s="232">
        <v>126.73333333333332</v>
      </c>
      <c r="G79" s="232">
        <v>121.76666666666665</v>
      </c>
      <c r="H79" s="232">
        <v>142.66666666666669</v>
      </c>
      <c r="I79" s="232">
        <v>147.63333333333338</v>
      </c>
      <c r="J79" s="232">
        <v>153.1166666666667</v>
      </c>
      <c r="K79" s="231">
        <v>142.15</v>
      </c>
      <c r="L79" s="231">
        <v>131.69999999999999</v>
      </c>
      <c r="M79" s="231">
        <v>36.39179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126.6</v>
      </c>
      <c r="D80" s="232">
        <v>127.44999999999999</v>
      </c>
      <c r="E80" s="232">
        <v>125.19999999999999</v>
      </c>
      <c r="F80" s="232">
        <v>123.8</v>
      </c>
      <c r="G80" s="232">
        <v>121.55</v>
      </c>
      <c r="H80" s="232">
        <v>128.84999999999997</v>
      </c>
      <c r="I80" s="232">
        <v>131.09999999999997</v>
      </c>
      <c r="J80" s="232">
        <v>132.49999999999997</v>
      </c>
      <c r="K80" s="231">
        <v>129.69999999999999</v>
      </c>
      <c r="L80" s="231">
        <v>126.05</v>
      </c>
      <c r="M80" s="231">
        <v>71.835250000000002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267.95</v>
      </c>
      <c r="D81" s="232">
        <v>267.95</v>
      </c>
      <c r="E81" s="232">
        <v>263.89999999999998</v>
      </c>
      <c r="F81" s="232">
        <v>259.84999999999997</v>
      </c>
      <c r="G81" s="232">
        <v>255.79999999999995</v>
      </c>
      <c r="H81" s="232">
        <v>272</v>
      </c>
      <c r="I81" s="232">
        <v>276.05000000000007</v>
      </c>
      <c r="J81" s="232">
        <v>280.10000000000002</v>
      </c>
      <c r="K81" s="231">
        <v>272</v>
      </c>
      <c r="L81" s="231">
        <v>263.89999999999998</v>
      </c>
      <c r="M81" s="231">
        <v>8.1802499999999991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109.05</v>
      </c>
      <c r="D82" s="232">
        <v>109.76666666666667</v>
      </c>
      <c r="E82" s="232">
        <v>108.03333333333333</v>
      </c>
      <c r="F82" s="232">
        <v>107.01666666666667</v>
      </c>
      <c r="G82" s="232">
        <v>105.28333333333333</v>
      </c>
      <c r="H82" s="232">
        <v>110.78333333333333</v>
      </c>
      <c r="I82" s="232">
        <v>112.51666666666665</v>
      </c>
      <c r="J82" s="232">
        <v>113.53333333333333</v>
      </c>
      <c r="K82" s="231">
        <v>111.5</v>
      </c>
      <c r="L82" s="231">
        <v>108.75</v>
      </c>
      <c r="M82" s="231">
        <v>142.37756999999999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1214.45</v>
      </c>
      <c r="D83" s="232">
        <v>1211.5</v>
      </c>
      <c r="E83" s="232">
        <v>1178</v>
      </c>
      <c r="F83" s="232">
        <v>1141.55</v>
      </c>
      <c r="G83" s="232">
        <v>1108.05</v>
      </c>
      <c r="H83" s="232">
        <v>1247.95</v>
      </c>
      <c r="I83" s="232">
        <v>1281.45</v>
      </c>
      <c r="J83" s="232">
        <v>1317.9</v>
      </c>
      <c r="K83" s="231">
        <v>1245</v>
      </c>
      <c r="L83" s="231">
        <v>1175.05</v>
      </c>
      <c r="M83" s="231">
        <v>13.56216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907.4</v>
      </c>
      <c r="D84" s="232">
        <v>910.5333333333333</v>
      </c>
      <c r="E84" s="232">
        <v>902.46666666666658</v>
      </c>
      <c r="F84" s="232">
        <v>897.5333333333333</v>
      </c>
      <c r="G84" s="232">
        <v>889.46666666666658</v>
      </c>
      <c r="H84" s="232">
        <v>915.46666666666658</v>
      </c>
      <c r="I84" s="232">
        <v>923.53333333333319</v>
      </c>
      <c r="J84" s="232">
        <v>928.46666666666658</v>
      </c>
      <c r="K84" s="231">
        <v>918.6</v>
      </c>
      <c r="L84" s="231">
        <v>905.6</v>
      </c>
      <c r="M84" s="231">
        <v>6.16275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1090.45</v>
      </c>
      <c r="D85" s="232">
        <v>1099.05</v>
      </c>
      <c r="E85" s="232">
        <v>1077.75</v>
      </c>
      <c r="F85" s="232">
        <v>1065.05</v>
      </c>
      <c r="G85" s="232">
        <v>1043.75</v>
      </c>
      <c r="H85" s="232">
        <v>1111.75</v>
      </c>
      <c r="I85" s="232">
        <v>1133.0499999999997</v>
      </c>
      <c r="J85" s="232">
        <v>1145.75</v>
      </c>
      <c r="K85" s="231">
        <v>1120.3499999999999</v>
      </c>
      <c r="L85" s="231">
        <v>1086.3499999999999</v>
      </c>
      <c r="M85" s="231">
        <v>4.6884600000000001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1550.6</v>
      </c>
      <c r="D86" s="232">
        <v>1558.8333333333333</v>
      </c>
      <c r="E86" s="232">
        <v>1538.2166666666665</v>
      </c>
      <c r="F86" s="232">
        <v>1525.8333333333333</v>
      </c>
      <c r="G86" s="232">
        <v>1505.2166666666665</v>
      </c>
      <c r="H86" s="232">
        <v>1571.2166666666665</v>
      </c>
      <c r="I86" s="232">
        <v>1591.8333333333333</v>
      </c>
      <c r="J86" s="232">
        <v>1604.2166666666665</v>
      </c>
      <c r="K86" s="231">
        <v>1579.45</v>
      </c>
      <c r="L86" s="231">
        <v>1546.45</v>
      </c>
      <c r="M86" s="231">
        <v>5.4947699999999999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491.65</v>
      </c>
      <c r="D87" s="232">
        <v>494.86666666666662</v>
      </c>
      <c r="E87" s="232">
        <v>485.13333333333321</v>
      </c>
      <c r="F87" s="232">
        <v>478.61666666666662</v>
      </c>
      <c r="G87" s="232">
        <v>468.88333333333321</v>
      </c>
      <c r="H87" s="232">
        <v>501.38333333333321</v>
      </c>
      <c r="I87" s="232">
        <v>511.11666666666667</v>
      </c>
      <c r="J87" s="232">
        <v>517.63333333333321</v>
      </c>
      <c r="K87" s="231">
        <v>504.6</v>
      </c>
      <c r="L87" s="231">
        <v>488.35</v>
      </c>
      <c r="M87" s="231">
        <v>6.5573600000000001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276.45</v>
      </c>
      <c r="D88" s="232">
        <v>278.23333333333335</v>
      </c>
      <c r="E88" s="232">
        <v>273.2166666666667</v>
      </c>
      <c r="F88" s="232">
        <v>269.98333333333335</v>
      </c>
      <c r="G88" s="232">
        <v>264.9666666666667</v>
      </c>
      <c r="H88" s="232">
        <v>281.4666666666667</v>
      </c>
      <c r="I88" s="232">
        <v>286.48333333333335</v>
      </c>
      <c r="J88" s="232">
        <v>289.7166666666667</v>
      </c>
      <c r="K88" s="231">
        <v>283.25</v>
      </c>
      <c r="L88" s="231">
        <v>275</v>
      </c>
      <c r="M88" s="231">
        <v>3.9038499999999998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1079.6500000000001</v>
      </c>
      <c r="D89" s="232">
        <v>1084.3500000000001</v>
      </c>
      <c r="E89" s="232">
        <v>1070.8000000000002</v>
      </c>
      <c r="F89" s="232">
        <v>1061.95</v>
      </c>
      <c r="G89" s="232">
        <v>1048.4000000000001</v>
      </c>
      <c r="H89" s="232">
        <v>1093.2000000000003</v>
      </c>
      <c r="I89" s="232">
        <v>1106.75</v>
      </c>
      <c r="J89" s="232">
        <v>1115.6000000000004</v>
      </c>
      <c r="K89" s="231">
        <v>1097.9000000000001</v>
      </c>
      <c r="L89" s="231">
        <v>1075.5</v>
      </c>
      <c r="M89" s="231">
        <v>15.2851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1676.75</v>
      </c>
      <c r="D90" s="232">
        <v>1692.9166666666667</v>
      </c>
      <c r="E90" s="232">
        <v>1653.8333333333335</v>
      </c>
      <c r="F90" s="232">
        <v>1630.9166666666667</v>
      </c>
      <c r="G90" s="232">
        <v>1591.8333333333335</v>
      </c>
      <c r="H90" s="232">
        <v>1715.8333333333335</v>
      </c>
      <c r="I90" s="232">
        <v>1754.916666666667</v>
      </c>
      <c r="J90" s="232">
        <v>1777.8333333333335</v>
      </c>
      <c r="K90" s="231">
        <v>1732</v>
      </c>
      <c r="L90" s="231">
        <v>1670</v>
      </c>
      <c r="M90" s="231">
        <v>10.71532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1541.9</v>
      </c>
      <c r="D91" s="232">
        <v>1553.8</v>
      </c>
      <c r="E91" s="232">
        <v>1524.6999999999998</v>
      </c>
      <c r="F91" s="232">
        <v>1507.4999999999998</v>
      </c>
      <c r="G91" s="232">
        <v>1478.3999999999996</v>
      </c>
      <c r="H91" s="232">
        <v>1571</v>
      </c>
      <c r="I91" s="232">
        <v>1600.1</v>
      </c>
      <c r="J91" s="232">
        <v>1617.3000000000002</v>
      </c>
      <c r="K91" s="231">
        <v>1582.9</v>
      </c>
      <c r="L91" s="231">
        <v>1536.6</v>
      </c>
      <c r="M91" s="231">
        <v>186.32377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466.7</v>
      </c>
      <c r="D92" s="232">
        <v>470.08333333333331</v>
      </c>
      <c r="E92" s="232">
        <v>461.71666666666664</v>
      </c>
      <c r="F92" s="232">
        <v>456.73333333333335</v>
      </c>
      <c r="G92" s="232">
        <v>448.36666666666667</v>
      </c>
      <c r="H92" s="232">
        <v>475.06666666666661</v>
      </c>
      <c r="I92" s="232">
        <v>483.43333333333328</v>
      </c>
      <c r="J92" s="232">
        <v>488.41666666666657</v>
      </c>
      <c r="K92" s="231">
        <v>478.45</v>
      </c>
      <c r="L92" s="231">
        <v>465.1</v>
      </c>
      <c r="M92" s="231">
        <v>60.955280000000002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1186.4000000000001</v>
      </c>
      <c r="D93" s="232">
        <v>1185.1166666666668</v>
      </c>
      <c r="E93" s="232">
        <v>1176.3333333333335</v>
      </c>
      <c r="F93" s="232">
        <v>1166.2666666666667</v>
      </c>
      <c r="G93" s="232">
        <v>1157.4833333333333</v>
      </c>
      <c r="H93" s="232">
        <v>1195.1833333333336</v>
      </c>
      <c r="I93" s="232">
        <v>1203.9666666666669</v>
      </c>
      <c r="J93" s="232">
        <v>1214.0333333333338</v>
      </c>
      <c r="K93" s="231">
        <v>1193.9000000000001</v>
      </c>
      <c r="L93" s="231">
        <v>1175.05</v>
      </c>
      <c r="M93" s="231">
        <v>3.0537800000000002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2379.4499999999998</v>
      </c>
      <c r="D94" s="232">
        <v>2385.7833333333333</v>
      </c>
      <c r="E94" s="232">
        <v>2363.7166666666667</v>
      </c>
      <c r="F94" s="232">
        <v>2347.9833333333336</v>
      </c>
      <c r="G94" s="232">
        <v>2325.916666666667</v>
      </c>
      <c r="H94" s="232">
        <v>2401.5166666666664</v>
      </c>
      <c r="I94" s="232">
        <v>2423.583333333333</v>
      </c>
      <c r="J94" s="232">
        <v>2439.3166666666662</v>
      </c>
      <c r="K94" s="231">
        <v>2407.85</v>
      </c>
      <c r="L94" s="231">
        <v>2370.0500000000002</v>
      </c>
      <c r="M94" s="231">
        <v>2.1707100000000001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406.15</v>
      </c>
      <c r="D95" s="232">
        <v>407.9666666666667</v>
      </c>
      <c r="E95" s="232">
        <v>403.18333333333339</v>
      </c>
      <c r="F95" s="232">
        <v>400.2166666666667</v>
      </c>
      <c r="G95" s="232">
        <v>395.43333333333339</v>
      </c>
      <c r="H95" s="232">
        <v>410.93333333333339</v>
      </c>
      <c r="I95" s="232">
        <v>415.7166666666667</v>
      </c>
      <c r="J95" s="232">
        <v>418.68333333333339</v>
      </c>
      <c r="K95" s="231">
        <v>412.75</v>
      </c>
      <c r="L95" s="231">
        <v>405</v>
      </c>
      <c r="M95" s="231">
        <v>56.81268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2783.35</v>
      </c>
      <c r="D96" s="232">
        <v>2809.7833333333333</v>
      </c>
      <c r="E96" s="232">
        <v>2748.5666666666666</v>
      </c>
      <c r="F96" s="232">
        <v>2713.7833333333333</v>
      </c>
      <c r="G96" s="232">
        <v>2652.5666666666666</v>
      </c>
      <c r="H96" s="232">
        <v>2844.5666666666666</v>
      </c>
      <c r="I96" s="232">
        <v>2905.7833333333328</v>
      </c>
      <c r="J96" s="232">
        <v>2940.5666666666666</v>
      </c>
      <c r="K96" s="231">
        <v>2871</v>
      </c>
      <c r="L96" s="231">
        <v>2775</v>
      </c>
      <c r="M96" s="231">
        <v>15.083399999999999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230.35</v>
      </c>
      <c r="D97" s="232">
        <v>231.29999999999998</v>
      </c>
      <c r="E97" s="232">
        <v>228.64999999999998</v>
      </c>
      <c r="F97" s="232">
        <v>226.95</v>
      </c>
      <c r="G97" s="232">
        <v>224.29999999999998</v>
      </c>
      <c r="H97" s="232">
        <v>232.99999999999997</v>
      </c>
      <c r="I97" s="232">
        <v>235.65</v>
      </c>
      <c r="J97" s="232">
        <v>237.34999999999997</v>
      </c>
      <c r="K97" s="231">
        <v>233.95</v>
      </c>
      <c r="L97" s="231">
        <v>229.6</v>
      </c>
      <c r="M97" s="231">
        <v>40.749229999999997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2406.1</v>
      </c>
      <c r="D98" s="232">
        <v>2419.5333333333333</v>
      </c>
      <c r="E98" s="232">
        <v>2379.5666666666666</v>
      </c>
      <c r="F98" s="232">
        <v>2353.0333333333333</v>
      </c>
      <c r="G98" s="232">
        <v>2313.0666666666666</v>
      </c>
      <c r="H98" s="232">
        <v>2446.0666666666666</v>
      </c>
      <c r="I98" s="232">
        <v>2486.0333333333328</v>
      </c>
      <c r="J98" s="232">
        <v>2512.5666666666666</v>
      </c>
      <c r="K98" s="231">
        <v>2459.5</v>
      </c>
      <c r="L98" s="231">
        <v>2393</v>
      </c>
      <c r="M98" s="231">
        <v>17.380400000000002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295.10000000000002</v>
      </c>
      <c r="D99" s="232">
        <v>299.68333333333334</v>
      </c>
      <c r="E99" s="232">
        <v>289.41666666666669</v>
      </c>
      <c r="F99" s="232">
        <v>283.73333333333335</v>
      </c>
      <c r="G99" s="232">
        <v>273.4666666666667</v>
      </c>
      <c r="H99" s="232">
        <v>305.36666666666667</v>
      </c>
      <c r="I99" s="232">
        <v>315.63333333333333</v>
      </c>
      <c r="J99" s="232">
        <v>321.31666666666666</v>
      </c>
      <c r="K99" s="231">
        <v>309.95</v>
      </c>
      <c r="L99" s="231">
        <v>294</v>
      </c>
      <c r="M99" s="231">
        <v>27.963380000000001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34884.5</v>
      </c>
      <c r="D100" s="232">
        <v>34916.75</v>
      </c>
      <c r="E100" s="232">
        <v>34483.5</v>
      </c>
      <c r="F100" s="232">
        <v>34082.5</v>
      </c>
      <c r="G100" s="232">
        <v>33649.25</v>
      </c>
      <c r="H100" s="232">
        <v>35317.75</v>
      </c>
      <c r="I100" s="232">
        <v>35751</v>
      </c>
      <c r="J100" s="232">
        <v>36152</v>
      </c>
      <c r="K100" s="231">
        <v>35350</v>
      </c>
      <c r="L100" s="231">
        <v>34515.75</v>
      </c>
      <c r="M100" s="231">
        <v>3.2689999999999997E-2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2528.85</v>
      </c>
      <c r="D101" s="232">
        <v>2545.2333333333331</v>
      </c>
      <c r="E101" s="232">
        <v>2503.8666666666663</v>
      </c>
      <c r="F101" s="232">
        <v>2478.8833333333332</v>
      </c>
      <c r="G101" s="232">
        <v>2437.5166666666664</v>
      </c>
      <c r="H101" s="232">
        <v>2570.2166666666662</v>
      </c>
      <c r="I101" s="232">
        <v>2611.583333333333</v>
      </c>
      <c r="J101" s="232">
        <v>2636.5666666666662</v>
      </c>
      <c r="K101" s="231">
        <v>2586.6</v>
      </c>
      <c r="L101" s="231">
        <v>2520.25</v>
      </c>
      <c r="M101" s="231">
        <v>17.707630000000002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825.9</v>
      </c>
      <c r="D102" s="232">
        <v>830.68333333333339</v>
      </c>
      <c r="E102" s="232">
        <v>817.41666666666674</v>
      </c>
      <c r="F102" s="232">
        <v>808.93333333333339</v>
      </c>
      <c r="G102" s="232">
        <v>795.66666666666674</v>
      </c>
      <c r="H102" s="232">
        <v>839.16666666666674</v>
      </c>
      <c r="I102" s="232">
        <v>852.43333333333339</v>
      </c>
      <c r="J102" s="232">
        <v>860.91666666666674</v>
      </c>
      <c r="K102" s="231">
        <v>843.95</v>
      </c>
      <c r="L102" s="231">
        <v>822.2</v>
      </c>
      <c r="M102" s="231">
        <v>129.14488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1060.6500000000001</v>
      </c>
      <c r="D103" s="232">
        <v>1066.95</v>
      </c>
      <c r="E103" s="232">
        <v>1050.9000000000001</v>
      </c>
      <c r="F103" s="232">
        <v>1041.1500000000001</v>
      </c>
      <c r="G103" s="232">
        <v>1025.1000000000001</v>
      </c>
      <c r="H103" s="232">
        <v>1076.7</v>
      </c>
      <c r="I103" s="232">
        <v>1092.7499999999998</v>
      </c>
      <c r="J103" s="232">
        <v>1102.5</v>
      </c>
      <c r="K103" s="231">
        <v>1083</v>
      </c>
      <c r="L103" s="231">
        <v>1057.2</v>
      </c>
      <c r="M103" s="231">
        <v>4.4055099999999996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384.05</v>
      </c>
      <c r="D104" s="232">
        <v>386.58333333333331</v>
      </c>
      <c r="E104" s="232">
        <v>379.66666666666663</v>
      </c>
      <c r="F104" s="232">
        <v>375.2833333333333</v>
      </c>
      <c r="G104" s="232">
        <v>368.36666666666662</v>
      </c>
      <c r="H104" s="232">
        <v>390.96666666666664</v>
      </c>
      <c r="I104" s="232">
        <v>397.88333333333327</v>
      </c>
      <c r="J104" s="232">
        <v>402.26666666666665</v>
      </c>
      <c r="K104" s="231">
        <v>393.5</v>
      </c>
      <c r="L104" s="231">
        <v>382.2</v>
      </c>
      <c r="M104" s="231">
        <v>21.44154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454.8</v>
      </c>
      <c r="D105" s="232">
        <v>454.81666666666666</v>
      </c>
      <c r="E105" s="232">
        <v>448.23333333333335</v>
      </c>
      <c r="F105" s="232">
        <v>441.66666666666669</v>
      </c>
      <c r="G105" s="232">
        <v>435.08333333333337</v>
      </c>
      <c r="H105" s="232">
        <v>461.38333333333333</v>
      </c>
      <c r="I105" s="232">
        <v>467.9666666666667</v>
      </c>
      <c r="J105" s="232">
        <v>474.5333333333333</v>
      </c>
      <c r="K105" s="231">
        <v>461.4</v>
      </c>
      <c r="L105" s="231">
        <v>448.25</v>
      </c>
      <c r="M105" s="231">
        <v>2.58371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54.75</v>
      </c>
      <c r="D106" s="232">
        <v>55.266666666666673</v>
      </c>
      <c r="E106" s="232">
        <v>54.083333333333343</v>
      </c>
      <c r="F106" s="232">
        <v>53.416666666666671</v>
      </c>
      <c r="G106" s="232">
        <v>52.233333333333341</v>
      </c>
      <c r="H106" s="232">
        <v>55.933333333333344</v>
      </c>
      <c r="I106" s="232">
        <v>57.116666666666667</v>
      </c>
      <c r="J106" s="232">
        <v>57.783333333333346</v>
      </c>
      <c r="K106" s="231">
        <v>56.45</v>
      </c>
      <c r="L106" s="231">
        <v>54.6</v>
      </c>
      <c r="M106" s="231">
        <v>311.09683000000001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379.4</v>
      </c>
      <c r="D107" s="232">
        <v>380.56666666666666</v>
      </c>
      <c r="E107" s="232">
        <v>376.83333333333331</v>
      </c>
      <c r="F107" s="232">
        <v>374.26666666666665</v>
      </c>
      <c r="G107" s="232">
        <v>370.5333333333333</v>
      </c>
      <c r="H107" s="232">
        <v>383.13333333333333</v>
      </c>
      <c r="I107" s="232">
        <v>386.86666666666667</v>
      </c>
      <c r="J107" s="232">
        <v>389.43333333333334</v>
      </c>
      <c r="K107" s="231">
        <v>384.3</v>
      </c>
      <c r="L107" s="231">
        <v>378</v>
      </c>
      <c r="M107" s="231">
        <v>84.236919999999998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4739.3999999999996</v>
      </c>
      <c r="D108" s="232">
        <v>4744.833333333333</v>
      </c>
      <c r="E108" s="232">
        <v>4710.8666666666659</v>
      </c>
      <c r="F108" s="232">
        <v>4682.333333333333</v>
      </c>
      <c r="G108" s="232">
        <v>4648.3666666666659</v>
      </c>
      <c r="H108" s="232">
        <v>4773.3666666666659</v>
      </c>
      <c r="I108" s="232">
        <v>4807.333333333333</v>
      </c>
      <c r="J108" s="232">
        <v>4835.8666666666659</v>
      </c>
      <c r="K108" s="231">
        <v>4778.8</v>
      </c>
      <c r="L108" s="231">
        <v>4716.3</v>
      </c>
      <c r="M108" s="231">
        <v>0.47756999999999999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263.7</v>
      </c>
      <c r="D109" s="232">
        <v>263.45</v>
      </c>
      <c r="E109" s="232">
        <v>260.5</v>
      </c>
      <c r="F109" s="232">
        <v>257.3</v>
      </c>
      <c r="G109" s="232">
        <v>254.35000000000002</v>
      </c>
      <c r="H109" s="232">
        <v>266.64999999999998</v>
      </c>
      <c r="I109" s="232">
        <v>269.59999999999991</v>
      </c>
      <c r="J109" s="232">
        <v>272.79999999999995</v>
      </c>
      <c r="K109" s="231">
        <v>266.39999999999998</v>
      </c>
      <c r="L109" s="231">
        <v>260.25</v>
      </c>
      <c r="M109" s="231">
        <v>18.570080000000001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151.44999999999999</v>
      </c>
      <c r="D110" s="232">
        <v>150.81666666666666</v>
      </c>
      <c r="E110" s="232">
        <v>147.83333333333331</v>
      </c>
      <c r="F110" s="232">
        <v>144.21666666666664</v>
      </c>
      <c r="G110" s="232">
        <v>141.23333333333329</v>
      </c>
      <c r="H110" s="232">
        <v>154.43333333333334</v>
      </c>
      <c r="I110" s="232">
        <v>157.41666666666669</v>
      </c>
      <c r="J110" s="232">
        <v>161.03333333333336</v>
      </c>
      <c r="K110" s="231">
        <v>153.80000000000001</v>
      </c>
      <c r="L110" s="231">
        <v>147.19999999999999</v>
      </c>
      <c r="M110" s="231">
        <v>247.28907000000001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315.64999999999998</v>
      </c>
      <c r="D111" s="232">
        <v>316.2</v>
      </c>
      <c r="E111" s="232">
        <v>313.45</v>
      </c>
      <c r="F111" s="232">
        <v>311.25</v>
      </c>
      <c r="G111" s="232">
        <v>308.5</v>
      </c>
      <c r="H111" s="232">
        <v>318.39999999999998</v>
      </c>
      <c r="I111" s="232">
        <v>321.14999999999998</v>
      </c>
      <c r="J111" s="232">
        <v>323.34999999999997</v>
      </c>
      <c r="K111" s="231">
        <v>318.95</v>
      </c>
      <c r="L111" s="231">
        <v>314</v>
      </c>
      <c r="M111" s="231">
        <v>15.726179999999999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78.599999999999994</v>
      </c>
      <c r="D112" s="232">
        <v>78.55</v>
      </c>
      <c r="E112" s="232">
        <v>78.05</v>
      </c>
      <c r="F112" s="232">
        <v>77.5</v>
      </c>
      <c r="G112" s="232">
        <v>77</v>
      </c>
      <c r="H112" s="232">
        <v>79.099999999999994</v>
      </c>
      <c r="I112" s="232">
        <v>79.599999999999994</v>
      </c>
      <c r="J112" s="232">
        <v>80.149999999999991</v>
      </c>
      <c r="K112" s="231">
        <v>79.05</v>
      </c>
      <c r="L112" s="231">
        <v>78</v>
      </c>
      <c r="M112" s="231">
        <v>81.830510000000004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605.65</v>
      </c>
      <c r="D113" s="232">
        <v>605.36666666666667</v>
      </c>
      <c r="E113" s="232">
        <v>601.7833333333333</v>
      </c>
      <c r="F113" s="232">
        <v>597.91666666666663</v>
      </c>
      <c r="G113" s="232">
        <v>594.33333333333326</v>
      </c>
      <c r="H113" s="232">
        <v>609.23333333333335</v>
      </c>
      <c r="I113" s="232">
        <v>612.81666666666661</v>
      </c>
      <c r="J113" s="232">
        <v>616.68333333333339</v>
      </c>
      <c r="K113" s="231">
        <v>608.95000000000005</v>
      </c>
      <c r="L113" s="231">
        <v>601.5</v>
      </c>
      <c r="M113" s="231">
        <v>7.8795700000000002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421.1</v>
      </c>
      <c r="D114" s="232">
        <v>424.36666666666662</v>
      </c>
      <c r="E114" s="232">
        <v>416.83333333333326</v>
      </c>
      <c r="F114" s="232">
        <v>412.56666666666666</v>
      </c>
      <c r="G114" s="232">
        <v>405.0333333333333</v>
      </c>
      <c r="H114" s="232">
        <v>428.63333333333321</v>
      </c>
      <c r="I114" s="232">
        <v>436.16666666666663</v>
      </c>
      <c r="J114" s="232">
        <v>440.43333333333317</v>
      </c>
      <c r="K114" s="231">
        <v>431.9</v>
      </c>
      <c r="L114" s="231">
        <v>420.1</v>
      </c>
      <c r="M114" s="231">
        <v>12.684279999999999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149.4</v>
      </c>
      <c r="D115" s="232">
        <v>150.08333333333334</v>
      </c>
      <c r="E115" s="232">
        <v>147.16666666666669</v>
      </c>
      <c r="F115" s="232">
        <v>144.93333333333334</v>
      </c>
      <c r="G115" s="232">
        <v>142.01666666666668</v>
      </c>
      <c r="H115" s="232">
        <v>152.31666666666669</v>
      </c>
      <c r="I115" s="232">
        <v>155.23333333333338</v>
      </c>
      <c r="J115" s="232">
        <v>157.4666666666667</v>
      </c>
      <c r="K115" s="231">
        <v>153</v>
      </c>
      <c r="L115" s="231">
        <v>147.85</v>
      </c>
      <c r="M115" s="231">
        <v>43.331800000000001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1044.3499999999999</v>
      </c>
      <c r="D116" s="232">
        <v>1056.9666666666665</v>
      </c>
      <c r="E116" s="232">
        <v>1027.383333333333</v>
      </c>
      <c r="F116" s="232">
        <v>1010.4166666666665</v>
      </c>
      <c r="G116" s="232">
        <v>980.83333333333303</v>
      </c>
      <c r="H116" s="232">
        <v>1073.9333333333329</v>
      </c>
      <c r="I116" s="232">
        <v>1103.5166666666664</v>
      </c>
      <c r="J116" s="232">
        <v>1120.4833333333329</v>
      </c>
      <c r="K116" s="231">
        <v>1086.55</v>
      </c>
      <c r="L116" s="231">
        <v>1040</v>
      </c>
      <c r="M116" s="231">
        <v>41.17107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3381.45</v>
      </c>
      <c r="D117" s="232">
        <v>3381.3166666666671</v>
      </c>
      <c r="E117" s="232">
        <v>3342.1333333333341</v>
      </c>
      <c r="F117" s="232">
        <v>3302.8166666666671</v>
      </c>
      <c r="G117" s="232">
        <v>3263.6333333333341</v>
      </c>
      <c r="H117" s="232">
        <v>3420.6333333333341</v>
      </c>
      <c r="I117" s="232">
        <v>3459.8166666666675</v>
      </c>
      <c r="J117" s="232">
        <v>3499.1333333333341</v>
      </c>
      <c r="K117" s="231">
        <v>3420.5</v>
      </c>
      <c r="L117" s="231">
        <v>3342</v>
      </c>
      <c r="M117" s="231">
        <v>2.2251099999999999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1419.65</v>
      </c>
      <c r="D118" s="232">
        <v>1426.45</v>
      </c>
      <c r="E118" s="232">
        <v>1410.0500000000002</v>
      </c>
      <c r="F118" s="232">
        <v>1400.45</v>
      </c>
      <c r="G118" s="232">
        <v>1384.0500000000002</v>
      </c>
      <c r="H118" s="232">
        <v>1436.0500000000002</v>
      </c>
      <c r="I118" s="232">
        <v>1452.4500000000003</v>
      </c>
      <c r="J118" s="232">
        <v>1462.0500000000002</v>
      </c>
      <c r="K118" s="231">
        <v>1442.85</v>
      </c>
      <c r="L118" s="231">
        <v>1416.85</v>
      </c>
      <c r="M118" s="231">
        <v>75.561819999999997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1867.25</v>
      </c>
      <c r="D119" s="232">
        <v>1872.5833333333333</v>
      </c>
      <c r="E119" s="232">
        <v>1853.2166666666665</v>
      </c>
      <c r="F119" s="232">
        <v>1839.1833333333332</v>
      </c>
      <c r="G119" s="232">
        <v>1819.8166666666664</v>
      </c>
      <c r="H119" s="232">
        <v>1886.6166666666666</v>
      </c>
      <c r="I119" s="232">
        <v>1905.9833333333333</v>
      </c>
      <c r="J119" s="232">
        <v>1920.0166666666667</v>
      </c>
      <c r="K119" s="231">
        <v>1891.95</v>
      </c>
      <c r="L119" s="231">
        <v>1858.55</v>
      </c>
      <c r="M119" s="231">
        <v>3.1760899999999999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771.5</v>
      </c>
      <c r="D120" s="232">
        <v>775.11666666666667</v>
      </c>
      <c r="E120" s="232">
        <v>764.43333333333339</v>
      </c>
      <c r="F120" s="232">
        <v>757.36666666666667</v>
      </c>
      <c r="G120" s="232">
        <v>746.68333333333339</v>
      </c>
      <c r="H120" s="232">
        <v>782.18333333333339</v>
      </c>
      <c r="I120" s="232">
        <v>792.86666666666656</v>
      </c>
      <c r="J120" s="232">
        <v>799.93333333333339</v>
      </c>
      <c r="K120" s="231">
        <v>785.8</v>
      </c>
      <c r="L120" s="231">
        <v>768.05</v>
      </c>
      <c r="M120" s="231">
        <v>1.8675299999999999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256.2</v>
      </c>
      <c r="D121" s="232">
        <v>256.18333333333334</v>
      </c>
      <c r="E121" s="232">
        <v>251.01666666666665</v>
      </c>
      <c r="F121" s="232">
        <v>245.83333333333331</v>
      </c>
      <c r="G121" s="232">
        <v>240.66666666666663</v>
      </c>
      <c r="H121" s="232">
        <v>261.36666666666667</v>
      </c>
      <c r="I121" s="232">
        <v>266.5333333333333</v>
      </c>
      <c r="J121" s="232">
        <v>271.7166666666667</v>
      </c>
      <c r="K121" s="231">
        <v>261.35000000000002</v>
      </c>
      <c r="L121" s="231">
        <v>251</v>
      </c>
      <c r="M121" s="231">
        <v>17.48338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679.65</v>
      </c>
      <c r="D122" s="232">
        <v>679.71666666666658</v>
      </c>
      <c r="E122" s="232">
        <v>674.63333333333321</v>
      </c>
      <c r="F122" s="232">
        <v>669.61666666666667</v>
      </c>
      <c r="G122" s="232">
        <v>664.5333333333333</v>
      </c>
      <c r="H122" s="232">
        <v>684.73333333333312</v>
      </c>
      <c r="I122" s="232">
        <v>689.81666666666638</v>
      </c>
      <c r="J122" s="232">
        <v>694.83333333333303</v>
      </c>
      <c r="K122" s="231">
        <v>684.8</v>
      </c>
      <c r="L122" s="231">
        <v>674.7</v>
      </c>
      <c r="M122" s="231">
        <v>11.73429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580.15</v>
      </c>
      <c r="D123" s="232">
        <v>581.33333333333337</v>
      </c>
      <c r="E123" s="232">
        <v>574.31666666666672</v>
      </c>
      <c r="F123" s="232">
        <v>568.48333333333335</v>
      </c>
      <c r="G123" s="232">
        <v>561.4666666666667</v>
      </c>
      <c r="H123" s="232">
        <v>587.16666666666674</v>
      </c>
      <c r="I123" s="232">
        <v>594.18333333333339</v>
      </c>
      <c r="J123" s="232">
        <v>600.01666666666677</v>
      </c>
      <c r="K123" s="231">
        <v>588.35</v>
      </c>
      <c r="L123" s="231">
        <v>575.5</v>
      </c>
      <c r="M123" s="231">
        <v>18.731200000000001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427.35</v>
      </c>
      <c r="D124" s="232">
        <v>431.56666666666661</v>
      </c>
      <c r="E124" s="232">
        <v>420.18333333333322</v>
      </c>
      <c r="F124" s="232">
        <v>413.01666666666659</v>
      </c>
      <c r="G124" s="232">
        <v>401.63333333333321</v>
      </c>
      <c r="H124" s="232">
        <v>438.73333333333323</v>
      </c>
      <c r="I124" s="232">
        <v>450.11666666666667</v>
      </c>
      <c r="J124" s="232">
        <v>457.28333333333325</v>
      </c>
      <c r="K124" s="231">
        <v>442.95</v>
      </c>
      <c r="L124" s="231">
        <v>424.4</v>
      </c>
      <c r="M124" s="231">
        <v>25.848970000000001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1665.95</v>
      </c>
      <c r="D125" s="232">
        <v>1671.8499999999997</v>
      </c>
      <c r="E125" s="232">
        <v>1655.6999999999994</v>
      </c>
      <c r="F125" s="232">
        <v>1645.4499999999996</v>
      </c>
      <c r="G125" s="232">
        <v>1629.2999999999993</v>
      </c>
      <c r="H125" s="232">
        <v>1682.0999999999995</v>
      </c>
      <c r="I125" s="232">
        <v>1698.2499999999995</v>
      </c>
      <c r="J125" s="232">
        <v>1708.4999999999995</v>
      </c>
      <c r="K125" s="231">
        <v>1688</v>
      </c>
      <c r="L125" s="231">
        <v>1661.6</v>
      </c>
      <c r="M125" s="231">
        <v>46.923630000000003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85.15</v>
      </c>
      <c r="D126" s="232">
        <v>85.63333333333334</v>
      </c>
      <c r="E126" s="232">
        <v>84.066666666666677</v>
      </c>
      <c r="F126" s="232">
        <v>82.983333333333334</v>
      </c>
      <c r="G126" s="232">
        <v>81.416666666666671</v>
      </c>
      <c r="H126" s="232">
        <v>86.716666666666683</v>
      </c>
      <c r="I126" s="232">
        <v>88.283333333333346</v>
      </c>
      <c r="J126" s="232">
        <v>89.366666666666688</v>
      </c>
      <c r="K126" s="231">
        <v>87.2</v>
      </c>
      <c r="L126" s="231">
        <v>84.55</v>
      </c>
      <c r="M126" s="231">
        <v>28.281140000000001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3536</v>
      </c>
      <c r="D127" s="232">
        <v>3568.5833333333335</v>
      </c>
      <c r="E127" s="232">
        <v>3483.416666666667</v>
      </c>
      <c r="F127" s="232">
        <v>3430.8333333333335</v>
      </c>
      <c r="G127" s="232">
        <v>3345.666666666667</v>
      </c>
      <c r="H127" s="232">
        <v>3621.166666666667</v>
      </c>
      <c r="I127" s="232">
        <v>3706.3333333333339</v>
      </c>
      <c r="J127" s="232">
        <v>3758.916666666667</v>
      </c>
      <c r="K127" s="231">
        <v>3653.75</v>
      </c>
      <c r="L127" s="231">
        <v>3516</v>
      </c>
      <c r="M127" s="231">
        <v>2.1043099999999999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343.25</v>
      </c>
      <c r="D128" s="232">
        <v>344.8</v>
      </c>
      <c r="E128" s="232">
        <v>340.45000000000005</v>
      </c>
      <c r="F128" s="232">
        <v>337.65000000000003</v>
      </c>
      <c r="G128" s="232">
        <v>333.30000000000007</v>
      </c>
      <c r="H128" s="232">
        <v>347.6</v>
      </c>
      <c r="I128" s="232">
        <v>351.95000000000005</v>
      </c>
      <c r="J128" s="232">
        <v>354.75</v>
      </c>
      <c r="K128" s="231">
        <v>349.15</v>
      </c>
      <c r="L128" s="231">
        <v>342</v>
      </c>
      <c r="M128" s="231">
        <v>9.0587700000000009</v>
      </c>
      <c r="N128" s="1"/>
      <c r="O128" s="1"/>
    </row>
    <row r="129" spans="1:15" ht="12.75" customHeight="1">
      <c r="A129" s="214">
        <v>120</v>
      </c>
      <c r="B129" s="217" t="s">
        <v>865</v>
      </c>
      <c r="C129" s="231">
        <v>4592.3</v>
      </c>
      <c r="D129" s="232">
        <v>4612.7333333333327</v>
      </c>
      <c r="E129" s="232">
        <v>4545.4666666666653</v>
      </c>
      <c r="F129" s="232">
        <v>4498.6333333333323</v>
      </c>
      <c r="G129" s="232">
        <v>4431.366666666665</v>
      </c>
      <c r="H129" s="232">
        <v>4659.5666666666657</v>
      </c>
      <c r="I129" s="232">
        <v>4726.8333333333339</v>
      </c>
      <c r="J129" s="232">
        <v>4773.6666666666661</v>
      </c>
      <c r="K129" s="231">
        <v>4680</v>
      </c>
      <c r="L129" s="231">
        <v>4565.8999999999996</v>
      </c>
      <c r="M129" s="231">
        <v>3.2010800000000001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2176.65</v>
      </c>
      <c r="D130" s="232">
        <v>2183.0333333333333</v>
      </c>
      <c r="E130" s="232">
        <v>2153.6166666666668</v>
      </c>
      <c r="F130" s="232">
        <v>2130.5833333333335</v>
      </c>
      <c r="G130" s="232">
        <v>2101.166666666667</v>
      </c>
      <c r="H130" s="232">
        <v>2206.0666666666666</v>
      </c>
      <c r="I130" s="232">
        <v>2235.4833333333336</v>
      </c>
      <c r="J130" s="232">
        <v>2258.5166666666664</v>
      </c>
      <c r="K130" s="231">
        <v>2212.4499999999998</v>
      </c>
      <c r="L130" s="231">
        <v>2160</v>
      </c>
      <c r="M130" s="231">
        <v>30.44201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305.45</v>
      </c>
      <c r="D131" s="232">
        <v>306.86666666666667</v>
      </c>
      <c r="E131" s="232">
        <v>302.98333333333335</v>
      </c>
      <c r="F131" s="232">
        <v>300.51666666666665</v>
      </c>
      <c r="G131" s="232">
        <v>296.63333333333333</v>
      </c>
      <c r="H131" s="232">
        <v>309.33333333333337</v>
      </c>
      <c r="I131" s="232">
        <v>313.2166666666667</v>
      </c>
      <c r="J131" s="232">
        <v>315.68333333333339</v>
      </c>
      <c r="K131" s="231">
        <v>310.75</v>
      </c>
      <c r="L131" s="231">
        <v>304.39999999999998</v>
      </c>
      <c r="M131" s="231">
        <v>12.33329</v>
      </c>
      <c r="N131" s="1"/>
      <c r="O131" s="1"/>
    </row>
    <row r="132" spans="1:15" ht="12.75" customHeight="1">
      <c r="A132" s="214">
        <v>123</v>
      </c>
      <c r="B132" s="217" t="s">
        <v>844</v>
      </c>
      <c r="C132" s="231">
        <v>577.45000000000005</v>
      </c>
      <c r="D132" s="232">
        <v>580.06666666666672</v>
      </c>
      <c r="E132" s="232">
        <v>573.38333333333344</v>
      </c>
      <c r="F132" s="232">
        <v>569.31666666666672</v>
      </c>
      <c r="G132" s="232">
        <v>562.63333333333344</v>
      </c>
      <c r="H132" s="232">
        <v>584.13333333333344</v>
      </c>
      <c r="I132" s="232">
        <v>590.81666666666661</v>
      </c>
      <c r="J132" s="232">
        <v>594.88333333333344</v>
      </c>
      <c r="K132" s="231">
        <v>586.75</v>
      </c>
      <c r="L132" s="231">
        <v>576</v>
      </c>
      <c r="M132" s="231">
        <v>8.1703200000000002</v>
      </c>
      <c r="N132" s="1"/>
      <c r="O132" s="1"/>
    </row>
    <row r="133" spans="1:15" ht="12.75" customHeight="1">
      <c r="A133" s="214">
        <v>124</v>
      </c>
      <c r="B133" s="217" t="s">
        <v>411</v>
      </c>
      <c r="C133" s="231">
        <v>3678.95</v>
      </c>
      <c r="D133" s="232">
        <v>3699.9500000000003</v>
      </c>
      <c r="E133" s="232">
        <v>3650.9000000000005</v>
      </c>
      <c r="F133" s="232">
        <v>3622.8500000000004</v>
      </c>
      <c r="G133" s="232">
        <v>3573.8000000000006</v>
      </c>
      <c r="H133" s="232">
        <v>3728.0000000000005</v>
      </c>
      <c r="I133" s="232">
        <v>3777.0500000000006</v>
      </c>
      <c r="J133" s="232">
        <v>3805.1000000000004</v>
      </c>
      <c r="K133" s="231">
        <v>3749</v>
      </c>
      <c r="L133" s="231">
        <v>3671.9</v>
      </c>
      <c r="M133" s="231">
        <v>0.53139000000000003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658.3</v>
      </c>
      <c r="D134" s="232">
        <v>659.91666666666663</v>
      </c>
      <c r="E134" s="232">
        <v>653.38333333333321</v>
      </c>
      <c r="F134" s="232">
        <v>648.46666666666658</v>
      </c>
      <c r="G134" s="232">
        <v>641.93333333333317</v>
      </c>
      <c r="H134" s="232">
        <v>664.83333333333326</v>
      </c>
      <c r="I134" s="232">
        <v>671.36666666666679</v>
      </c>
      <c r="J134" s="232">
        <v>676.2833333333333</v>
      </c>
      <c r="K134" s="231">
        <v>666.45</v>
      </c>
      <c r="L134" s="231">
        <v>655</v>
      </c>
      <c r="M134" s="231">
        <v>6.7946200000000001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82107.100000000006</v>
      </c>
      <c r="D135" s="232">
        <v>82426.816666666666</v>
      </c>
      <c r="E135" s="232">
        <v>81654.633333333331</v>
      </c>
      <c r="F135" s="232">
        <v>81202.166666666672</v>
      </c>
      <c r="G135" s="232">
        <v>80429.983333333337</v>
      </c>
      <c r="H135" s="232">
        <v>82879.283333333326</v>
      </c>
      <c r="I135" s="232">
        <v>83651.466666666645</v>
      </c>
      <c r="J135" s="232">
        <v>84103.93333333332</v>
      </c>
      <c r="K135" s="231">
        <v>83199</v>
      </c>
      <c r="L135" s="231">
        <v>81974.350000000006</v>
      </c>
      <c r="M135" s="231">
        <v>4.36E-2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241.95</v>
      </c>
      <c r="D136" s="232">
        <v>243.51666666666665</v>
      </c>
      <c r="E136" s="232">
        <v>238.98333333333329</v>
      </c>
      <c r="F136" s="232">
        <v>236.01666666666665</v>
      </c>
      <c r="G136" s="232">
        <v>231.48333333333329</v>
      </c>
      <c r="H136" s="232">
        <v>246.48333333333329</v>
      </c>
      <c r="I136" s="232">
        <v>251.01666666666665</v>
      </c>
      <c r="J136" s="232">
        <v>253.98333333333329</v>
      </c>
      <c r="K136" s="231">
        <v>248.05</v>
      </c>
      <c r="L136" s="231">
        <v>240.55</v>
      </c>
      <c r="M136" s="231">
        <v>20.7178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1160.3499999999999</v>
      </c>
      <c r="D137" s="232">
        <v>1162.6499999999999</v>
      </c>
      <c r="E137" s="232">
        <v>1150.8999999999996</v>
      </c>
      <c r="F137" s="232">
        <v>1141.4499999999998</v>
      </c>
      <c r="G137" s="232">
        <v>1129.6999999999996</v>
      </c>
      <c r="H137" s="232">
        <v>1172.0999999999997</v>
      </c>
      <c r="I137" s="232">
        <v>1183.8500000000001</v>
      </c>
      <c r="J137" s="232">
        <v>1193.2999999999997</v>
      </c>
      <c r="K137" s="231">
        <v>1174.4000000000001</v>
      </c>
      <c r="L137" s="231">
        <v>1153.2</v>
      </c>
      <c r="M137" s="231">
        <v>22.26887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485.6</v>
      </c>
      <c r="D138" s="232">
        <v>485.48333333333335</v>
      </c>
      <c r="E138" s="232">
        <v>483.11666666666667</v>
      </c>
      <c r="F138" s="232">
        <v>480.63333333333333</v>
      </c>
      <c r="G138" s="232">
        <v>478.26666666666665</v>
      </c>
      <c r="H138" s="232">
        <v>487.9666666666667</v>
      </c>
      <c r="I138" s="232">
        <v>490.33333333333337</v>
      </c>
      <c r="J138" s="232">
        <v>492.81666666666672</v>
      </c>
      <c r="K138" s="231">
        <v>487.85</v>
      </c>
      <c r="L138" s="231">
        <v>483</v>
      </c>
      <c r="M138" s="231">
        <v>9.2768499999999996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8474.9500000000007</v>
      </c>
      <c r="D139" s="232">
        <v>8539.9666666666672</v>
      </c>
      <c r="E139" s="232">
        <v>8374.9833333333336</v>
      </c>
      <c r="F139" s="232">
        <v>8275.0166666666664</v>
      </c>
      <c r="G139" s="232">
        <v>8110.0333333333328</v>
      </c>
      <c r="H139" s="232">
        <v>8639.9333333333343</v>
      </c>
      <c r="I139" s="232">
        <v>8804.9166666666679</v>
      </c>
      <c r="J139" s="232">
        <v>8904.883333333335</v>
      </c>
      <c r="K139" s="231">
        <v>8704.9500000000007</v>
      </c>
      <c r="L139" s="231">
        <v>8440</v>
      </c>
      <c r="M139" s="231">
        <v>5.0922900000000002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647.5</v>
      </c>
      <c r="D140" s="232">
        <v>651.43333333333339</v>
      </c>
      <c r="E140" s="232">
        <v>640.16666666666674</v>
      </c>
      <c r="F140" s="232">
        <v>632.83333333333337</v>
      </c>
      <c r="G140" s="232">
        <v>621.56666666666672</v>
      </c>
      <c r="H140" s="232">
        <v>658.76666666666677</v>
      </c>
      <c r="I140" s="232">
        <v>670.03333333333342</v>
      </c>
      <c r="J140" s="232">
        <v>677.36666666666679</v>
      </c>
      <c r="K140" s="231">
        <v>662.7</v>
      </c>
      <c r="L140" s="231">
        <v>644.1</v>
      </c>
      <c r="M140" s="231">
        <v>3.8452199999999999</v>
      </c>
      <c r="N140" s="1"/>
      <c r="O140" s="1"/>
    </row>
    <row r="141" spans="1:15" ht="12.75" customHeight="1">
      <c r="A141" s="214">
        <v>132</v>
      </c>
      <c r="B141" s="217" t="s">
        <v>419</v>
      </c>
      <c r="C141" s="231">
        <v>468.7</v>
      </c>
      <c r="D141" s="232">
        <v>469.58333333333331</v>
      </c>
      <c r="E141" s="232">
        <v>462.11666666666662</v>
      </c>
      <c r="F141" s="232">
        <v>455.5333333333333</v>
      </c>
      <c r="G141" s="232">
        <v>448.06666666666661</v>
      </c>
      <c r="H141" s="232">
        <v>476.16666666666663</v>
      </c>
      <c r="I141" s="232">
        <v>483.63333333333333</v>
      </c>
      <c r="J141" s="232">
        <v>490.21666666666664</v>
      </c>
      <c r="K141" s="231">
        <v>477.05</v>
      </c>
      <c r="L141" s="231">
        <v>463</v>
      </c>
      <c r="M141" s="231">
        <v>21.64066</v>
      </c>
      <c r="N141" s="1"/>
      <c r="O141" s="1"/>
    </row>
    <row r="142" spans="1:15" ht="12.75" customHeight="1">
      <c r="A142" s="214">
        <v>133</v>
      </c>
      <c r="B142" s="217" t="s">
        <v>845</v>
      </c>
      <c r="C142" s="231">
        <v>47.85</v>
      </c>
      <c r="D142" s="232">
        <v>47.699999999999996</v>
      </c>
      <c r="E142" s="232">
        <v>47.399999999999991</v>
      </c>
      <c r="F142" s="232">
        <v>46.949999999999996</v>
      </c>
      <c r="G142" s="232">
        <v>46.649999999999991</v>
      </c>
      <c r="H142" s="232">
        <v>48.149999999999991</v>
      </c>
      <c r="I142" s="232">
        <v>48.449999999999989</v>
      </c>
      <c r="J142" s="232">
        <v>48.899999999999991</v>
      </c>
      <c r="K142" s="231">
        <v>48</v>
      </c>
      <c r="L142" s="231">
        <v>47.25</v>
      </c>
      <c r="M142" s="231">
        <v>20.321449999999999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1899.35</v>
      </c>
      <c r="D143" s="232">
        <v>1904.7833333333335</v>
      </c>
      <c r="E143" s="232">
        <v>1884.5666666666671</v>
      </c>
      <c r="F143" s="232">
        <v>1869.7833333333335</v>
      </c>
      <c r="G143" s="232">
        <v>1849.5666666666671</v>
      </c>
      <c r="H143" s="232">
        <v>1919.5666666666671</v>
      </c>
      <c r="I143" s="232">
        <v>1939.7833333333338</v>
      </c>
      <c r="J143" s="232">
        <v>1954.5666666666671</v>
      </c>
      <c r="K143" s="231">
        <v>1925</v>
      </c>
      <c r="L143" s="231">
        <v>1890</v>
      </c>
      <c r="M143" s="231">
        <v>5.3170799999999998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915.8</v>
      </c>
      <c r="D144" s="232">
        <v>920.41666666666663</v>
      </c>
      <c r="E144" s="232">
        <v>908.5333333333333</v>
      </c>
      <c r="F144" s="232">
        <v>901.26666666666665</v>
      </c>
      <c r="G144" s="232">
        <v>889.38333333333333</v>
      </c>
      <c r="H144" s="232">
        <v>927.68333333333328</v>
      </c>
      <c r="I144" s="232">
        <v>939.56666666666672</v>
      </c>
      <c r="J144" s="232">
        <v>946.83333333333326</v>
      </c>
      <c r="K144" s="231">
        <v>932.3</v>
      </c>
      <c r="L144" s="231">
        <v>913.15</v>
      </c>
      <c r="M144" s="231">
        <v>2.4415300000000002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178.2</v>
      </c>
      <c r="D145" s="232">
        <v>178.5</v>
      </c>
      <c r="E145" s="232">
        <v>177.45</v>
      </c>
      <c r="F145" s="232">
        <v>176.7</v>
      </c>
      <c r="G145" s="232">
        <v>175.64999999999998</v>
      </c>
      <c r="H145" s="232">
        <v>179.25</v>
      </c>
      <c r="I145" s="232">
        <v>180.3</v>
      </c>
      <c r="J145" s="232">
        <v>181.05</v>
      </c>
      <c r="K145" s="231">
        <v>179.55</v>
      </c>
      <c r="L145" s="231">
        <v>177.75</v>
      </c>
      <c r="M145" s="231">
        <v>85.481729999999999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83.7</v>
      </c>
      <c r="D146" s="232">
        <v>83.550000000000011</v>
      </c>
      <c r="E146" s="232">
        <v>82.700000000000017</v>
      </c>
      <c r="F146" s="232">
        <v>81.7</v>
      </c>
      <c r="G146" s="232">
        <v>80.850000000000009</v>
      </c>
      <c r="H146" s="232">
        <v>84.550000000000026</v>
      </c>
      <c r="I146" s="232">
        <v>85.40000000000002</v>
      </c>
      <c r="J146" s="232">
        <v>86.400000000000034</v>
      </c>
      <c r="K146" s="231">
        <v>84.4</v>
      </c>
      <c r="L146" s="231">
        <v>82.55</v>
      </c>
      <c r="M146" s="231">
        <v>153.74186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4175.95</v>
      </c>
      <c r="D147" s="232">
        <v>4170.9000000000005</v>
      </c>
      <c r="E147" s="232">
        <v>4134.0000000000009</v>
      </c>
      <c r="F147" s="232">
        <v>4092.05</v>
      </c>
      <c r="G147" s="232">
        <v>4055.1500000000005</v>
      </c>
      <c r="H147" s="232">
        <v>4212.8500000000013</v>
      </c>
      <c r="I147" s="232">
        <v>4249.7500000000009</v>
      </c>
      <c r="J147" s="232">
        <v>4291.7000000000016</v>
      </c>
      <c r="K147" s="231">
        <v>4207.8</v>
      </c>
      <c r="L147" s="231">
        <v>4128.95</v>
      </c>
      <c r="M147" s="231">
        <v>0.74985000000000002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17993.349999999999</v>
      </c>
      <c r="D148" s="232">
        <v>18081.483333333334</v>
      </c>
      <c r="E148" s="232">
        <v>17791.866666666669</v>
      </c>
      <c r="F148" s="232">
        <v>17590.383333333335</v>
      </c>
      <c r="G148" s="232">
        <v>17300.76666666667</v>
      </c>
      <c r="H148" s="232">
        <v>18282.966666666667</v>
      </c>
      <c r="I148" s="232">
        <v>18572.583333333328</v>
      </c>
      <c r="J148" s="232">
        <v>18774.066666666666</v>
      </c>
      <c r="K148" s="231">
        <v>18371.099999999999</v>
      </c>
      <c r="L148" s="231">
        <v>17880</v>
      </c>
      <c r="M148" s="231">
        <v>0.77958000000000005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217.9</v>
      </c>
      <c r="D149" s="232">
        <v>217.81666666666669</v>
      </c>
      <c r="E149" s="232">
        <v>216.43333333333339</v>
      </c>
      <c r="F149" s="232">
        <v>214.9666666666667</v>
      </c>
      <c r="G149" s="232">
        <v>213.5833333333334</v>
      </c>
      <c r="H149" s="232">
        <v>219.28333333333339</v>
      </c>
      <c r="I149" s="232">
        <v>220.66666666666666</v>
      </c>
      <c r="J149" s="232">
        <v>222.13333333333338</v>
      </c>
      <c r="K149" s="231">
        <v>219.2</v>
      </c>
      <c r="L149" s="231">
        <v>216.35</v>
      </c>
      <c r="M149" s="231">
        <v>2.3502299999999998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847.35</v>
      </c>
      <c r="D150" s="232">
        <v>854.30000000000007</v>
      </c>
      <c r="E150" s="232">
        <v>838.00000000000011</v>
      </c>
      <c r="F150" s="232">
        <v>828.65000000000009</v>
      </c>
      <c r="G150" s="232">
        <v>812.35000000000014</v>
      </c>
      <c r="H150" s="232">
        <v>863.65000000000009</v>
      </c>
      <c r="I150" s="232">
        <v>879.95</v>
      </c>
      <c r="J150" s="232">
        <v>889.30000000000007</v>
      </c>
      <c r="K150" s="231">
        <v>870.6</v>
      </c>
      <c r="L150" s="231">
        <v>844.95</v>
      </c>
      <c r="M150" s="231">
        <v>2.66153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152.55000000000001</v>
      </c>
      <c r="D151" s="232">
        <v>152.93333333333334</v>
      </c>
      <c r="E151" s="232">
        <v>151.41666666666669</v>
      </c>
      <c r="F151" s="232">
        <v>150.28333333333336</v>
      </c>
      <c r="G151" s="232">
        <v>148.76666666666671</v>
      </c>
      <c r="H151" s="232">
        <v>154.06666666666666</v>
      </c>
      <c r="I151" s="232">
        <v>155.58333333333331</v>
      </c>
      <c r="J151" s="232">
        <v>156.71666666666664</v>
      </c>
      <c r="K151" s="231">
        <v>154.44999999999999</v>
      </c>
      <c r="L151" s="231">
        <v>151.80000000000001</v>
      </c>
      <c r="M151" s="231">
        <v>98.322699999999998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259.3</v>
      </c>
      <c r="D152" s="232">
        <v>253.4</v>
      </c>
      <c r="E152" s="232">
        <v>245.90000000000003</v>
      </c>
      <c r="F152" s="232">
        <v>232.50000000000003</v>
      </c>
      <c r="G152" s="232">
        <v>225.00000000000006</v>
      </c>
      <c r="H152" s="232">
        <v>266.8</v>
      </c>
      <c r="I152" s="232">
        <v>274.29999999999995</v>
      </c>
      <c r="J152" s="232">
        <v>287.7</v>
      </c>
      <c r="K152" s="231">
        <v>260.89999999999998</v>
      </c>
      <c r="L152" s="231">
        <v>240</v>
      </c>
      <c r="M152" s="231">
        <v>28.163920000000001</v>
      </c>
      <c r="N152" s="1"/>
      <c r="O152" s="1"/>
    </row>
    <row r="153" spans="1:15" ht="12.75" customHeight="1">
      <c r="A153" s="214">
        <v>144</v>
      </c>
      <c r="B153" s="217" t="s">
        <v>804</v>
      </c>
      <c r="C153" s="231">
        <v>572.85</v>
      </c>
      <c r="D153" s="232">
        <v>578.85</v>
      </c>
      <c r="E153" s="232">
        <v>563.70000000000005</v>
      </c>
      <c r="F153" s="232">
        <v>554.55000000000007</v>
      </c>
      <c r="G153" s="232">
        <v>539.40000000000009</v>
      </c>
      <c r="H153" s="232">
        <v>588</v>
      </c>
      <c r="I153" s="232">
        <v>603.14999999999986</v>
      </c>
      <c r="J153" s="232">
        <v>612.29999999999995</v>
      </c>
      <c r="K153" s="231">
        <v>594</v>
      </c>
      <c r="L153" s="231">
        <v>569.70000000000005</v>
      </c>
      <c r="M153" s="231">
        <v>22.499009999999998</v>
      </c>
      <c r="N153" s="1"/>
      <c r="O153" s="1"/>
    </row>
    <row r="154" spans="1:15" ht="12.75" customHeight="1">
      <c r="A154" s="214">
        <v>145</v>
      </c>
      <c r="B154" s="217" t="s">
        <v>431</v>
      </c>
      <c r="C154" s="231">
        <v>3200.15</v>
      </c>
      <c r="D154" s="232">
        <v>3187.5</v>
      </c>
      <c r="E154" s="232">
        <v>3169</v>
      </c>
      <c r="F154" s="232">
        <v>3137.85</v>
      </c>
      <c r="G154" s="232">
        <v>3119.35</v>
      </c>
      <c r="H154" s="232">
        <v>3218.65</v>
      </c>
      <c r="I154" s="232">
        <v>3237.15</v>
      </c>
      <c r="J154" s="232">
        <v>3268.3</v>
      </c>
      <c r="K154" s="231">
        <v>3206</v>
      </c>
      <c r="L154" s="231">
        <v>3156.35</v>
      </c>
      <c r="M154" s="231">
        <v>0.50536000000000003</v>
      </c>
      <c r="N154" s="1"/>
      <c r="O154" s="1"/>
    </row>
    <row r="155" spans="1:15" ht="12.75" customHeight="1">
      <c r="A155" s="214">
        <v>146</v>
      </c>
      <c r="B155" s="217" t="s">
        <v>805</v>
      </c>
      <c r="C155" s="231">
        <v>564.25</v>
      </c>
      <c r="D155" s="232">
        <v>567.05000000000007</v>
      </c>
      <c r="E155" s="232">
        <v>554.20000000000016</v>
      </c>
      <c r="F155" s="232">
        <v>544.15000000000009</v>
      </c>
      <c r="G155" s="232">
        <v>531.30000000000018</v>
      </c>
      <c r="H155" s="232">
        <v>577.10000000000014</v>
      </c>
      <c r="I155" s="232">
        <v>589.95000000000005</v>
      </c>
      <c r="J155" s="232">
        <v>600.00000000000011</v>
      </c>
      <c r="K155" s="231">
        <v>579.9</v>
      </c>
      <c r="L155" s="231">
        <v>557</v>
      </c>
      <c r="M155" s="231">
        <v>19.433679999999999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2991.15</v>
      </c>
      <c r="D156" s="232">
        <v>3013.0333333333333</v>
      </c>
      <c r="E156" s="232">
        <v>2959.1166666666668</v>
      </c>
      <c r="F156" s="232">
        <v>2927.0833333333335</v>
      </c>
      <c r="G156" s="232">
        <v>2873.166666666667</v>
      </c>
      <c r="H156" s="232">
        <v>3045.0666666666666</v>
      </c>
      <c r="I156" s="232">
        <v>3098.9833333333336</v>
      </c>
      <c r="J156" s="232">
        <v>3131.0166666666664</v>
      </c>
      <c r="K156" s="231">
        <v>3066.95</v>
      </c>
      <c r="L156" s="231">
        <v>2981</v>
      </c>
      <c r="M156" s="231">
        <v>2.0756899999999998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37443.800000000003</v>
      </c>
      <c r="D157" s="232">
        <v>37131.166666666664</v>
      </c>
      <c r="E157" s="232">
        <v>36751.23333333333</v>
      </c>
      <c r="F157" s="232">
        <v>36058.666666666664</v>
      </c>
      <c r="G157" s="232">
        <v>35678.73333333333</v>
      </c>
      <c r="H157" s="232">
        <v>37823.73333333333</v>
      </c>
      <c r="I157" s="232">
        <v>38203.666666666664</v>
      </c>
      <c r="J157" s="232">
        <v>38896.23333333333</v>
      </c>
      <c r="K157" s="231">
        <v>37511.1</v>
      </c>
      <c r="L157" s="231">
        <v>36438.6</v>
      </c>
      <c r="M157" s="231">
        <v>0.26493</v>
      </c>
      <c r="N157" s="1"/>
      <c r="O157" s="1"/>
    </row>
    <row r="158" spans="1:15" ht="12.75" customHeight="1">
      <c r="A158" s="214">
        <v>149</v>
      </c>
      <c r="B158" s="217" t="s">
        <v>846</v>
      </c>
      <c r="C158" s="231">
        <v>964.4</v>
      </c>
      <c r="D158" s="232">
        <v>958.94999999999993</v>
      </c>
      <c r="E158" s="232">
        <v>943.44999999999982</v>
      </c>
      <c r="F158" s="232">
        <v>922.49999999999989</v>
      </c>
      <c r="G158" s="232">
        <v>906.99999999999977</v>
      </c>
      <c r="H158" s="232">
        <v>979.89999999999986</v>
      </c>
      <c r="I158" s="232">
        <v>995.40000000000009</v>
      </c>
      <c r="J158" s="232">
        <v>1016.3499999999999</v>
      </c>
      <c r="K158" s="231">
        <v>974.45</v>
      </c>
      <c r="L158" s="231">
        <v>938</v>
      </c>
      <c r="M158" s="231">
        <v>3.0392199999999998</v>
      </c>
      <c r="N158" s="1"/>
      <c r="O158" s="1"/>
    </row>
    <row r="159" spans="1:15" ht="12.75" customHeight="1">
      <c r="A159" s="214">
        <v>150</v>
      </c>
      <c r="B159" s="217" t="s">
        <v>436</v>
      </c>
      <c r="C159" s="231">
        <v>4524.8</v>
      </c>
      <c r="D159" s="232">
        <v>4538.2333333333336</v>
      </c>
      <c r="E159" s="232">
        <v>4482.0666666666675</v>
      </c>
      <c r="F159" s="232">
        <v>4439.3333333333339</v>
      </c>
      <c r="G159" s="232">
        <v>4383.1666666666679</v>
      </c>
      <c r="H159" s="232">
        <v>4580.9666666666672</v>
      </c>
      <c r="I159" s="232">
        <v>4637.1333333333332</v>
      </c>
      <c r="J159" s="232">
        <v>4679.8666666666668</v>
      </c>
      <c r="K159" s="231">
        <v>4594.3999999999996</v>
      </c>
      <c r="L159" s="231">
        <v>4495.5</v>
      </c>
      <c r="M159" s="231">
        <v>2.99207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236.7</v>
      </c>
      <c r="D160" s="232">
        <v>235.01666666666665</v>
      </c>
      <c r="E160" s="232">
        <v>232.2833333333333</v>
      </c>
      <c r="F160" s="232">
        <v>227.86666666666665</v>
      </c>
      <c r="G160" s="232">
        <v>225.1333333333333</v>
      </c>
      <c r="H160" s="232">
        <v>239.43333333333331</v>
      </c>
      <c r="I160" s="232">
        <v>242.16666666666666</v>
      </c>
      <c r="J160" s="232">
        <v>246.58333333333331</v>
      </c>
      <c r="K160" s="231">
        <v>237.75</v>
      </c>
      <c r="L160" s="231">
        <v>230.6</v>
      </c>
      <c r="M160" s="231">
        <v>43.736629999999998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2311.4499999999998</v>
      </c>
      <c r="D161" s="232">
        <v>2317.0333333333333</v>
      </c>
      <c r="E161" s="232">
        <v>2296.6166666666668</v>
      </c>
      <c r="F161" s="232">
        <v>2281.7833333333333</v>
      </c>
      <c r="G161" s="232">
        <v>2261.3666666666668</v>
      </c>
      <c r="H161" s="232">
        <v>2331.8666666666668</v>
      </c>
      <c r="I161" s="232">
        <v>2352.2833333333338</v>
      </c>
      <c r="J161" s="232">
        <v>2367.1166666666668</v>
      </c>
      <c r="K161" s="231">
        <v>2337.4499999999998</v>
      </c>
      <c r="L161" s="231">
        <v>2302.1999999999998</v>
      </c>
      <c r="M161" s="231">
        <v>2.0511400000000002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2928.25</v>
      </c>
      <c r="D162" s="232">
        <v>2913.0333333333333</v>
      </c>
      <c r="E162" s="232">
        <v>2888.0666666666666</v>
      </c>
      <c r="F162" s="232">
        <v>2847.8833333333332</v>
      </c>
      <c r="G162" s="232">
        <v>2822.9166666666665</v>
      </c>
      <c r="H162" s="232">
        <v>2953.2166666666667</v>
      </c>
      <c r="I162" s="232">
        <v>2978.1833333333329</v>
      </c>
      <c r="J162" s="232">
        <v>3018.3666666666668</v>
      </c>
      <c r="K162" s="231">
        <v>2938</v>
      </c>
      <c r="L162" s="231">
        <v>2872.85</v>
      </c>
      <c r="M162" s="231">
        <v>3.6330300000000002</v>
      </c>
      <c r="N162" s="1"/>
      <c r="O162" s="1"/>
    </row>
    <row r="163" spans="1:15" ht="12.75" customHeight="1">
      <c r="A163" s="214">
        <v>154</v>
      </c>
      <c r="B163" s="217" t="s">
        <v>782</v>
      </c>
      <c r="C163" s="231">
        <v>279.64999999999998</v>
      </c>
      <c r="D163" s="232">
        <v>281.48333333333335</v>
      </c>
      <c r="E163" s="232">
        <v>275.36666666666667</v>
      </c>
      <c r="F163" s="232">
        <v>271.08333333333331</v>
      </c>
      <c r="G163" s="232">
        <v>264.96666666666664</v>
      </c>
      <c r="H163" s="232">
        <v>285.76666666666671</v>
      </c>
      <c r="I163" s="232">
        <v>291.88333333333338</v>
      </c>
      <c r="J163" s="232">
        <v>296.16666666666674</v>
      </c>
      <c r="K163" s="231">
        <v>287.60000000000002</v>
      </c>
      <c r="L163" s="231">
        <v>277.2</v>
      </c>
      <c r="M163" s="231">
        <v>8.9497699999999991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160.85</v>
      </c>
      <c r="D164" s="232">
        <v>161.88333333333335</v>
      </c>
      <c r="E164" s="232">
        <v>159.26666666666671</v>
      </c>
      <c r="F164" s="232">
        <v>157.68333333333337</v>
      </c>
      <c r="G164" s="232">
        <v>155.06666666666672</v>
      </c>
      <c r="H164" s="232">
        <v>163.4666666666667</v>
      </c>
      <c r="I164" s="232">
        <v>166.08333333333331</v>
      </c>
      <c r="J164" s="232">
        <v>167.66666666666669</v>
      </c>
      <c r="K164" s="231">
        <v>164.5</v>
      </c>
      <c r="L164" s="231">
        <v>160.30000000000001</v>
      </c>
      <c r="M164" s="231">
        <v>60.667490000000001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228.3</v>
      </c>
      <c r="D165" s="232">
        <v>228.01666666666665</v>
      </c>
      <c r="E165" s="232">
        <v>225.98333333333329</v>
      </c>
      <c r="F165" s="232">
        <v>223.66666666666663</v>
      </c>
      <c r="G165" s="232">
        <v>221.63333333333327</v>
      </c>
      <c r="H165" s="232">
        <v>230.33333333333331</v>
      </c>
      <c r="I165" s="232">
        <v>232.36666666666667</v>
      </c>
      <c r="J165" s="232">
        <v>234.68333333333334</v>
      </c>
      <c r="K165" s="231">
        <v>230.05</v>
      </c>
      <c r="L165" s="231">
        <v>225.7</v>
      </c>
      <c r="M165" s="231">
        <v>91.710520000000002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395.3</v>
      </c>
      <c r="D166" s="232">
        <v>398.23333333333335</v>
      </c>
      <c r="E166" s="232">
        <v>391.56666666666672</v>
      </c>
      <c r="F166" s="232">
        <v>387.83333333333337</v>
      </c>
      <c r="G166" s="232">
        <v>381.16666666666674</v>
      </c>
      <c r="H166" s="232">
        <v>401.9666666666667</v>
      </c>
      <c r="I166" s="232">
        <v>408.63333333333333</v>
      </c>
      <c r="J166" s="232">
        <v>412.36666666666667</v>
      </c>
      <c r="K166" s="231">
        <v>404.9</v>
      </c>
      <c r="L166" s="231">
        <v>394.5</v>
      </c>
      <c r="M166" s="231">
        <v>1.8033699999999999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13429.95</v>
      </c>
      <c r="D167" s="232">
        <v>13466.65</v>
      </c>
      <c r="E167" s="232">
        <v>13313.3</v>
      </c>
      <c r="F167" s="232">
        <v>13196.65</v>
      </c>
      <c r="G167" s="232">
        <v>13043.3</v>
      </c>
      <c r="H167" s="232">
        <v>13583.3</v>
      </c>
      <c r="I167" s="232">
        <v>13736.650000000001</v>
      </c>
      <c r="J167" s="232">
        <v>13853.3</v>
      </c>
      <c r="K167" s="231">
        <v>13620</v>
      </c>
      <c r="L167" s="231">
        <v>13350</v>
      </c>
      <c r="M167" s="231">
        <v>0.11182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47.7</v>
      </c>
      <c r="D168" s="232">
        <v>48.050000000000004</v>
      </c>
      <c r="E168" s="232">
        <v>47.050000000000011</v>
      </c>
      <c r="F168" s="232">
        <v>46.400000000000006</v>
      </c>
      <c r="G168" s="232">
        <v>45.400000000000013</v>
      </c>
      <c r="H168" s="232">
        <v>48.70000000000001</v>
      </c>
      <c r="I168" s="232">
        <v>49.699999999999996</v>
      </c>
      <c r="J168" s="232">
        <v>50.350000000000009</v>
      </c>
      <c r="K168" s="231">
        <v>49.05</v>
      </c>
      <c r="L168" s="231">
        <v>47.4</v>
      </c>
      <c r="M168" s="231">
        <v>391.04721000000001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116.75</v>
      </c>
      <c r="D169" s="232">
        <v>117.58333333333333</v>
      </c>
      <c r="E169" s="232">
        <v>115.56666666666666</v>
      </c>
      <c r="F169" s="232">
        <v>114.38333333333334</v>
      </c>
      <c r="G169" s="232">
        <v>112.36666666666667</v>
      </c>
      <c r="H169" s="232">
        <v>118.76666666666665</v>
      </c>
      <c r="I169" s="232">
        <v>120.78333333333333</v>
      </c>
      <c r="J169" s="232">
        <v>121.96666666666664</v>
      </c>
      <c r="K169" s="231">
        <v>119.6</v>
      </c>
      <c r="L169" s="231">
        <v>116.4</v>
      </c>
      <c r="M169" s="231">
        <v>63.167009999999998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2237.0500000000002</v>
      </c>
      <c r="D170" s="232">
        <v>2254.25</v>
      </c>
      <c r="E170" s="232">
        <v>2210.1999999999998</v>
      </c>
      <c r="F170" s="232">
        <v>2183.35</v>
      </c>
      <c r="G170" s="232">
        <v>2139.2999999999997</v>
      </c>
      <c r="H170" s="232">
        <v>2281.1</v>
      </c>
      <c r="I170" s="232">
        <v>2325.15</v>
      </c>
      <c r="J170" s="232">
        <v>2352</v>
      </c>
      <c r="K170" s="231">
        <v>2298.3000000000002</v>
      </c>
      <c r="L170" s="231">
        <v>2227.4</v>
      </c>
      <c r="M170" s="231">
        <v>100.27725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733.35</v>
      </c>
      <c r="D171" s="232">
        <v>732.95000000000016</v>
      </c>
      <c r="E171" s="232">
        <v>728.45000000000027</v>
      </c>
      <c r="F171" s="232">
        <v>723.55000000000007</v>
      </c>
      <c r="G171" s="232">
        <v>719.05000000000018</v>
      </c>
      <c r="H171" s="232">
        <v>737.85000000000036</v>
      </c>
      <c r="I171" s="232">
        <v>742.35000000000014</v>
      </c>
      <c r="J171" s="232">
        <v>747.25000000000045</v>
      </c>
      <c r="K171" s="231">
        <v>737.45</v>
      </c>
      <c r="L171" s="231">
        <v>728.05</v>
      </c>
      <c r="M171" s="231">
        <v>3.2189299999999998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1067.05</v>
      </c>
      <c r="D172" s="232">
        <v>1070.1499999999999</v>
      </c>
      <c r="E172" s="232">
        <v>1058.8999999999996</v>
      </c>
      <c r="F172" s="232">
        <v>1050.7499999999998</v>
      </c>
      <c r="G172" s="232">
        <v>1039.4999999999995</v>
      </c>
      <c r="H172" s="232">
        <v>1078.2999999999997</v>
      </c>
      <c r="I172" s="232">
        <v>1089.5500000000002</v>
      </c>
      <c r="J172" s="232">
        <v>1097.6999999999998</v>
      </c>
      <c r="K172" s="231">
        <v>1081.4000000000001</v>
      </c>
      <c r="L172" s="231">
        <v>1062</v>
      </c>
      <c r="M172" s="231">
        <v>15.66147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2272.4</v>
      </c>
      <c r="D173" s="232">
        <v>2288.6166666666668</v>
      </c>
      <c r="E173" s="232">
        <v>2246.7833333333338</v>
      </c>
      <c r="F173" s="232">
        <v>2221.166666666667</v>
      </c>
      <c r="G173" s="232">
        <v>2179.3333333333339</v>
      </c>
      <c r="H173" s="232">
        <v>2314.2333333333336</v>
      </c>
      <c r="I173" s="232">
        <v>2356.0666666666666</v>
      </c>
      <c r="J173" s="232">
        <v>2381.6833333333334</v>
      </c>
      <c r="K173" s="231">
        <v>2330.4499999999998</v>
      </c>
      <c r="L173" s="231">
        <v>2263</v>
      </c>
      <c r="M173" s="231">
        <v>4.4900399999999996</v>
      </c>
      <c r="N173" s="1"/>
      <c r="O173" s="1"/>
    </row>
    <row r="174" spans="1:15" ht="12.75" customHeight="1">
      <c r="A174" s="214">
        <v>165</v>
      </c>
      <c r="B174" s="217" t="s">
        <v>801</v>
      </c>
      <c r="C174" s="231">
        <v>76.8</v>
      </c>
      <c r="D174" s="232">
        <v>77.566666666666663</v>
      </c>
      <c r="E174" s="232">
        <v>75.23333333333332</v>
      </c>
      <c r="F174" s="232">
        <v>73.666666666666657</v>
      </c>
      <c r="G174" s="232">
        <v>71.333333333333314</v>
      </c>
      <c r="H174" s="232">
        <v>79.133333333333326</v>
      </c>
      <c r="I174" s="232">
        <v>81.466666666666669</v>
      </c>
      <c r="J174" s="232">
        <v>83.033333333333331</v>
      </c>
      <c r="K174" s="231">
        <v>79.900000000000006</v>
      </c>
      <c r="L174" s="231">
        <v>76</v>
      </c>
      <c r="M174" s="231">
        <v>52.22466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25331.1</v>
      </c>
      <c r="D175" s="232">
        <v>25358.766666666666</v>
      </c>
      <c r="E175" s="232">
        <v>25166.883333333331</v>
      </c>
      <c r="F175" s="232">
        <v>25002.666666666664</v>
      </c>
      <c r="G175" s="232">
        <v>24810.783333333329</v>
      </c>
      <c r="H175" s="232">
        <v>25522.983333333334</v>
      </c>
      <c r="I175" s="232">
        <v>25714.866666666672</v>
      </c>
      <c r="J175" s="232">
        <v>25879.083333333336</v>
      </c>
      <c r="K175" s="231">
        <v>25550.65</v>
      </c>
      <c r="L175" s="231">
        <v>25194.55</v>
      </c>
      <c r="M175" s="231">
        <v>0.36836999999999998</v>
      </c>
      <c r="N175" s="1"/>
      <c r="O175" s="1"/>
    </row>
    <row r="176" spans="1:15" ht="12.75" customHeight="1">
      <c r="A176" s="214">
        <v>167</v>
      </c>
      <c r="B176" t="s">
        <v>866</v>
      </c>
      <c r="C176" s="279">
        <v>1229.55</v>
      </c>
      <c r="D176" s="280">
        <v>1236.3333333333333</v>
      </c>
      <c r="E176" s="280">
        <v>1218.6166666666666</v>
      </c>
      <c r="F176" s="280">
        <v>1207.6833333333334</v>
      </c>
      <c r="G176" s="280">
        <v>1189.9666666666667</v>
      </c>
      <c r="H176" s="280">
        <v>1247.2666666666664</v>
      </c>
      <c r="I176" s="280">
        <v>1264.9833333333331</v>
      </c>
      <c r="J176" s="280">
        <v>1275.9166666666663</v>
      </c>
      <c r="K176" s="279">
        <v>1254.05</v>
      </c>
      <c r="L176" s="279">
        <v>1225.4000000000001</v>
      </c>
      <c r="M176" s="279">
        <v>3.9741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3280.6</v>
      </c>
      <c r="D177" s="232">
        <v>3285.25</v>
      </c>
      <c r="E177" s="232">
        <v>3260.35</v>
      </c>
      <c r="F177" s="232">
        <v>3240.1</v>
      </c>
      <c r="G177" s="232">
        <v>3215.2</v>
      </c>
      <c r="H177" s="232">
        <v>3305.5</v>
      </c>
      <c r="I177" s="232">
        <v>3330.3999999999996</v>
      </c>
      <c r="J177" s="232">
        <v>3350.65</v>
      </c>
      <c r="K177" s="231">
        <v>3310.15</v>
      </c>
      <c r="L177" s="231">
        <v>3265</v>
      </c>
      <c r="M177" s="231">
        <v>2.6244800000000001</v>
      </c>
      <c r="N177" s="1"/>
      <c r="O177" s="1"/>
    </row>
    <row r="178" spans="1:15" ht="12.75" customHeight="1">
      <c r="A178" s="214">
        <v>169</v>
      </c>
      <c r="B178" s="217" t="s">
        <v>796</v>
      </c>
      <c r="C178" s="231">
        <v>423.05</v>
      </c>
      <c r="D178" s="232">
        <v>427.65000000000003</v>
      </c>
      <c r="E178" s="232">
        <v>413.40000000000009</v>
      </c>
      <c r="F178" s="232">
        <v>403.75000000000006</v>
      </c>
      <c r="G178" s="232">
        <v>389.50000000000011</v>
      </c>
      <c r="H178" s="232">
        <v>437.30000000000007</v>
      </c>
      <c r="I178" s="232">
        <v>451.54999999999995</v>
      </c>
      <c r="J178" s="232">
        <v>461.20000000000005</v>
      </c>
      <c r="K178" s="231">
        <v>441.9</v>
      </c>
      <c r="L178" s="231">
        <v>418</v>
      </c>
      <c r="M178" s="231">
        <v>53.406880000000001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517.54999999999995</v>
      </c>
      <c r="D179" s="232">
        <v>521.69999999999993</v>
      </c>
      <c r="E179" s="232">
        <v>511.39999999999986</v>
      </c>
      <c r="F179" s="232">
        <v>505.24999999999989</v>
      </c>
      <c r="G179" s="232">
        <v>494.94999999999982</v>
      </c>
      <c r="H179" s="232">
        <v>527.84999999999991</v>
      </c>
      <c r="I179" s="232">
        <v>538.14999999999986</v>
      </c>
      <c r="J179" s="232">
        <v>544.29999999999995</v>
      </c>
      <c r="K179" s="231">
        <v>532</v>
      </c>
      <c r="L179" s="231">
        <v>515.54999999999995</v>
      </c>
      <c r="M179" s="231">
        <v>112.82329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87.65</v>
      </c>
      <c r="D180" s="232">
        <v>87.816666666666663</v>
      </c>
      <c r="E180" s="232">
        <v>87.033333333333331</v>
      </c>
      <c r="F180" s="232">
        <v>86.416666666666671</v>
      </c>
      <c r="G180" s="232">
        <v>85.63333333333334</v>
      </c>
      <c r="H180" s="232">
        <v>88.433333333333323</v>
      </c>
      <c r="I180" s="232">
        <v>89.216666666666654</v>
      </c>
      <c r="J180" s="232">
        <v>89.833333333333314</v>
      </c>
      <c r="K180" s="231">
        <v>88.6</v>
      </c>
      <c r="L180" s="231">
        <v>87.2</v>
      </c>
      <c r="M180" s="231">
        <v>133.98597000000001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951.4</v>
      </c>
      <c r="D181" s="232">
        <v>955.2166666666667</v>
      </c>
      <c r="E181" s="232">
        <v>945.53333333333342</v>
      </c>
      <c r="F181" s="232">
        <v>939.66666666666674</v>
      </c>
      <c r="G181" s="232">
        <v>929.98333333333346</v>
      </c>
      <c r="H181" s="232">
        <v>961.08333333333337</v>
      </c>
      <c r="I181" s="232">
        <v>970.76666666666677</v>
      </c>
      <c r="J181" s="232">
        <v>976.63333333333333</v>
      </c>
      <c r="K181" s="231">
        <v>964.9</v>
      </c>
      <c r="L181" s="231">
        <v>949.35</v>
      </c>
      <c r="M181" s="231">
        <v>21.89113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422.85</v>
      </c>
      <c r="D182" s="232">
        <v>425.9666666666667</v>
      </c>
      <c r="E182" s="232">
        <v>417.73333333333341</v>
      </c>
      <c r="F182" s="232">
        <v>412.61666666666673</v>
      </c>
      <c r="G182" s="232">
        <v>404.38333333333344</v>
      </c>
      <c r="H182" s="232">
        <v>431.08333333333337</v>
      </c>
      <c r="I182" s="232">
        <v>439.31666666666672</v>
      </c>
      <c r="J182" s="232">
        <v>444.43333333333334</v>
      </c>
      <c r="K182" s="231">
        <v>434.2</v>
      </c>
      <c r="L182" s="231">
        <v>420.85</v>
      </c>
      <c r="M182" s="231">
        <v>2.66195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586.1</v>
      </c>
      <c r="D183" s="232">
        <v>586.1</v>
      </c>
      <c r="E183" s="232">
        <v>579.35</v>
      </c>
      <c r="F183" s="232">
        <v>572.6</v>
      </c>
      <c r="G183" s="232">
        <v>565.85</v>
      </c>
      <c r="H183" s="232">
        <v>592.85</v>
      </c>
      <c r="I183" s="232">
        <v>599.6</v>
      </c>
      <c r="J183" s="232">
        <v>606.35</v>
      </c>
      <c r="K183" s="231">
        <v>592.85</v>
      </c>
      <c r="L183" s="231">
        <v>579.35</v>
      </c>
      <c r="M183" s="231">
        <v>3.8601399999999999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1032.75</v>
      </c>
      <c r="D184" s="232">
        <v>1040.1499999999999</v>
      </c>
      <c r="E184" s="232">
        <v>1022.9499999999998</v>
      </c>
      <c r="F184" s="232">
        <v>1013.1499999999999</v>
      </c>
      <c r="G184" s="232">
        <v>995.94999999999982</v>
      </c>
      <c r="H184" s="232">
        <v>1049.9499999999998</v>
      </c>
      <c r="I184" s="232">
        <v>1067.1500000000001</v>
      </c>
      <c r="J184" s="232">
        <v>1076.9499999999998</v>
      </c>
      <c r="K184" s="231">
        <v>1057.3499999999999</v>
      </c>
      <c r="L184" s="231">
        <v>1030.3499999999999</v>
      </c>
      <c r="M184" s="231">
        <v>5.90578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963.3</v>
      </c>
      <c r="D185" s="232">
        <v>968.93333333333339</v>
      </c>
      <c r="E185" s="232">
        <v>954.36666666666679</v>
      </c>
      <c r="F185" s="232">
        <v>945.43333333333339</v>
      </c>
      <c r="G185" s="232">
        <v>930.86666666666679</v>
      </c>
      <c r="H185" s="232">
        <v>977.86666666666679</v>
      </c>
      <c r="I185" s="232">
        <v>992.43333333333339</v>
      </c>
      <c r="J185" s="232">
        <v>1001.3666666666668</v>
      </c>
      <c r="K185" s="231">
        <v>983.5</v>
      </c>
      <c r="L185" s="231">
        <v>960</v>
      </c>
      <c r="M185" s="231">
        <v>3.4065799999999999</v>
      </c>
      <c r="N185" s="1"/>
      <c r="O185" s="1"/>
    </row>
    <row r="186" spans="1:15" ht="12.75" customHeight="1">
      <c r="A186" s="214">
        <v>177</v>
      </c>
      <c r="B186" s="217" t="s">
        <v>485</v>
      </c>
      <c r="C186" s="231">
        <v>1177.25</v>
      </c>
      <c r="D186" s="232">
        <v>1181.3166666666666</v>
      </c>
      <c r="E186" s="232">
        <v>1167.2333333333331</v>
      </c>
      <c r="F186" s="232">
        <v>1157.2166666666665</v>
      </c>
      <c r="G186" s="232">
        <v>1143.133333333333</v>
      </c>
      <c r="H186" s="232">
        <v>1191.3333333333333</v>
      </c>
      <c r="I186" s="232">
        <v>1205.4166666666667</v>
      </c>
      <c r="J186" s="232">
        <v>1215.4333333333334</v>
      </c>
      <c r="K186" s="231">
        <v>1195.4000000000001</v>
      </c>
      <c r="L186" s="231">
        <v>1171.3</v>
      </c>
      <c r="M186" s="231">
        <v>1.32934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3198.9</v>
      </c>
      <c r="D187" s="232">
        <v>3217.0833333333335</v>
      </c>
      <c r="E187" s="232">
        <v>3173.8166666666671</v>
      </c>
      <c r="F187" s="232">
        <v>3148.7333333333336</v>
      </c>
      <c r="G187" s="232">
        <v>3105.4666666666672</v>
      </c>
      <c r="H187" s="232">
        <v>3242.166666666667</v>
      </c>
      <c r="I187" s="232">
        <v>3285.4333333333334</v>
      </c>
      <c r="J187" s="232">
        <v>3310.5166666666669</v>
      </c>
      <c r="K187" s="231">
        <v>3260.35</v>
      </c>
      <c r="L187" s="231">
        <v>3192</v>
      </c>
      <c r="M187" s="231">
        <v>17.805219999999998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687.55</v>
      </c>
      <c r="D188" s="232">
        <v>691.36666666666667</v>
      </c>
      <c r="E188" s="232">
        <v>682.7833333333333</v>
      </c>
      <c r="F188" s="232">
        <v>678.01666666666665</v>
      </c>
      <c r="G188" s="232">
        <v>669.43333333333328</v>
      </c>
      <c r="H188" s="232">
        <v>696.13333333333333</v>
      </c>
      <c r="I188" s="232">
        <v>704.71666666666658</v>
      </c>
      <c r="J188" s="232">
        <v>709.48333333333335</v>
      </c>
      <c r="K188" s="231">
        <v>699.95</v>
      </c>
      <c r="L188" s="231">
        <v>686.6</v>
      </c>
      <c r="M188" s="231">
        <v>11.19482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6088.05</v>
      </c>
      <c r="D189" s="232">
        <v>6113.3499999999995</v>
      </c>
      <c r="E189" s="232">
        <v>6032.6999999999989</v>
      </c>
      <c r="F189" s="232">
        <v>5977.3499999999995</v>
      </c>
      <c r="G189" s="232">
        <v>5896.6999999999989</v>
      </c>
      <c r="H189" s="232">
        <v>6168.6999999999989</v>
      </c>
      <c r="I189" s="232">
        <v>6249.3499999999985</v>
      </c>
      <c r="J189" s="232">
        <v>6304.6999999999989</v>
      </c>
      <c r="K189" s="231">
        <v>6194</v>
      </c>
      <c r="L189" s="231">
        <v>6058</v>
      </c>
      <c r="M189" s="231">
        <v>1.0784400000000001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411.35</v>
      </c>
      <c r="D190" s="232">
        <v>415.48333333333335</v>
      </c>
      <c r="E190" s="232">
        <v>405.9666666666667</v>
      </c>
      <c r="F190" s="232">
        <v>400.58333333333337</v>
      </c>
      <c r="G190" s="232">
        <v>391.06666666666672</v>
      </c>
      <c r="H190" s="232">
        <v>420.86666666666667</v>
      </c>
      <c r="I190" s="232">
        <v>430.38333333333333</v>
      </c>
      <c r="J190" s="232">
        <v>435.76666666666665</v>
      </c>
      <c r="K190" s="231">
        <v>425</v>
      </c>
      <c r="L190" s="231">
        <v>410.1</v>
      </c>
      <c r="M190" s="231">
        <v>76.810090000000002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202.95</v>
      </c>
      <c r="D191" s="232">
        <v>203.65</v>
      </c>
      <c r="E191" s="232">
        <v>201.85000000000002</v>
      </c>
      <c r="F191" s="232">
        <v>200.75000000000003</v>
      </c>
      <c r="G191" s="232">
        <v>198.95000000000005</v>
      </c>
      <c r="H191" s="232">
        <v>204.75</v>
      </c>
      <c r="I191" s="232">
        <v>206.55</v>
      </c>
      <c r="J191" s="232">
        <v>207.64999999999998</v>
      </c>
      <c r="K191" s="231">
        <v>205.45</v>
      </c>
      <c r="L191" s="231">
        <v>202.55</v>
      </c>
      <c r="M191" s="231">
        <v>56.589379999999998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108.65</v>
      </c>
      <c r="D192" s="232">
        <v>108.40000000000002</v>
      </c>
      <c r="E192" s="232">
        <v>107.65000000000003</v>
      </c>
      <c r="F192" s="232">
        <v>106.65000000000002</v>
      </c>
      <c r="G192" s="232">
        <v>105.90000000000003</v>
      </c>
      <c r="H192" s="232">
        <v>109.40000000000003</v>
      </c>
      <c r="I192" s="232">
        <v>110.15</v>
      </c>
      <c r="J192" s="232">
        <v>111.15000000000003</v>
      </c>
      <c r="K192" s="231">
        <v>109.15</v>
      </c>
      <c r="L192" s="231">
        <v>107.4</v>
      </c>
      <c r="M192" s="231">
        <v>389.30901999999998</v>
      </c>
      <c r="N192" s="1"/>
      <c r="O192" s="1"/>
    </row>
    <row r="193" spans="1:15" ht="12.75" customHeight="1">
      <c r="A193" s="214">
        <v>184</v>
      </c>
      <c r="B193" s="217" t="s">
        <v>785</v>
      </c>
      <c r="C193" s="231">
        <v>60.85</v>
      </c>
      <c r="D193" s="232">
        <v>60.70000000000001</v>
      </c>
      <c r="E193" s="232">
        <v>59.350000000000023</v>
      </c>
      <c r="F193" s="232">
        <v>57.850000000000016</v>
      </c>
      <c r="G193" s="232">
        <v>56.500000000000028</v>
      </c>
      <c r="H193" s="232">
        <v>62.200000000000017</v>
      </c>
      <c r="I193" s="232">
        <v>63.55</v>
      </c>
      <c r="J193" s="232">
        <v>65.050000000000011</v>
      </c>
      <c r="K193" s="231">
        <v>62.05</v>
      </c>
      <c r="L193" s="231">
        <v>59.2</v>
      </c>
      <c r="M193" s="231">
        <v>40.206409999999998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1114.4000000000001</v>
      </c>
      <c r="D194" s="232">
        <v>1119.0500000000002</v>
      </c>
      <c r="E194" s="232">
        <v>1105.9000000000003</v>
      </c>
      <c r="F194" s="232">
        <v>1097.4000000000001</v>
      </c>
      <c r="G194" s="232">
        <v>1084.2500000000002</v>
      </c>
      <c r="H194" s="232">
        <v>1127.5500000000004</v>
      </c>
      <c r="I194" s="232">
        <v>1140.7</v>
      </c>
      <c r="J194" s="232">
        <v>1149.2000000000005</v>
      </c>
      <c r="K194" s="231">
        <v>1132.2</v>
      </c>
      <c r="L194" s="231">
        <v>1110.55</v>
      </c>
      <c r="M194" s="231">
        <v>25.83351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715.75</v>
      </c>
      <c r="D195" s="232">
        <v>721.41666666666663</v>
      </c>
      <c r="E195" s="232">
        <v>705.83333333333326</v>
      </c>
      <c r="F195" s="232">
        <v>695.91666666666663</v>
      </c>
      <c r="G195" s="232">
        <v>680.33333333333326</v>
      </c>
      <c r="H195" s="232">
        <v>731.33333333333326</v>
      </c>
      <c r="I195" s="232">
        <v>746.91666666666652</v>
      </c>
      <c r="J195" s="232">
        <v>756.83333333333326</v>
      </c>
      <c r="K195" s="231">
        <v>737</v>
      </c>
      <c r="L195" s="231">
        <v>711.5</v>
      </c>
      <c r="M195" s="231">
        <v>2.8399299999999998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2399.1</v>
      </c>
      <c r="D196" s="232">
        <v>2397.6333333333332</v>
      </c>
      <c r="E196" s="232">
        <v>2381.4166666666665</v>
      </c>
      <c r="F196" s="232">
        <v>2363.7333333333331</v>
      </c>
      <c r="G196" s="232">
        <v>2347.5166666666664</v>
      </c>
      <c r="H196" s="232">
        <v>2415.3166666666666</v>
      </c>
      <c r="I196" s="232">
        <v>2431.5333333333338</v>
      </c>
      <c r="J196" s="232">
        <v>2449.2166666666667</v>
      </c>
      <c r="K196" s="231">
        <v>2413.85</v>
      </c>
      <c r="L196" s="231">
        <v>2379.9499999999998</v>
      </c>
      <c r="M196" s="231">
        <v>16.56307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1540.05</v>
      </c>
      <c r="D197" s="232">
        <v>1541.3499999999997</v>
      </c>
      <c r="E197" s="232">
        <v>1518.7999999999993</v>
      </c>
      <c r="F197" s="232">
        <v>1497.5499999999995</v>
      </c>
      <c r="G197" s="232">
        <v>1474.9999999999991</v>
      </c>
      <c r="H197" s="232">
        <v>1562.5999999999995</v>
      </c>
      <c r="I197" s="232">
        <v>1585.15</v>
      </c>
      <c r="J197" s="232">
        <v>1606.3999999999996</v>
      </c>
      <c r="K197" s="231">
        <v>1563.9</v>
      </c>
      <c r="L197" s="231">
        <v>1520.1</v>
      </c>
      <c r="M197" s="231">
        <v>6.1630599999999998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538.04999999999995</v>
      </c>
      <c r="D198" s="232">
        <v>535.68333333333328</v>
      </c>
      <c r="E198" s="232">
        <v>529.36666666666656</v>
      </c>
      <c r="F198" s="232">
        <v>520.68333333333328</v>
      </c>
      <c r="G198" s="232">
        <v>514.36666666666656</v>
      </c>
      <c r="H198" s="232">
        <v>544.36666666666656</v>
      </c>
      <c r="I198" s="232">
        <v>550.68333333333339</v>
      </c>
      <c r="J198" s="232">
        <v>559.36666666666656</v>
      </c>
      <c r="K198" s="231">
        <v>542</v>
      </c>
      <c r="L198" s="231">
        <v>527</v>
      </c>
      <c r="M198" s="231">
        <v>5.1288499999999999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1321.25</v>
      </c>
      <c r="D199" s="232">
        <v>1331.4333333333334</v>
      </c>
      <c r="E199" s="232">
        <v>1302.8666666666668</v>
      </c>
      <c r="F199" s="232">
        <v>1284.4833333333333</v>
      </c>
      <c r="G199" s="232">
        <v>1255.9166666666667</v>
      </c>
      <c r="H199" s="232">
        <v>1349.8166666666668</v>
      </c>
      <c r="I199" s="232">
        <v>1378.3833333333334</v>
      </c>
      <c r="J199" s="232">
        <v>1396.7666666666669</v>
      </c>
      <c r="K199" s="231">
        <v>1360</v>
      </c>
      <c r="L199" s="231">
        <v>1313.05</v>
      </c>
      <c r="M199" s="231">
        <v>3.43676</v>
      </c>
      <c r="N199" s="1"/>
      <c r="O199" s="1"/>
    </row>
    <row r="200" spans="1:15" ht="12.75" customHeight="1">
      <c r="A200" s="214">
        <v>191</v>
      </c>
      <c r="B200" s="217" t="s">
        <v>492</v>
      </c>
      <c r="C200" s="231">
        <v>29.55</v>
      </c>
      <c r="D200" s="232">
        <v>29.75</v>
      </c>
      <c r="E200" s="232">
        <v>29.3</v>
      </c>
      <c r="F200" s="232">
        <v>29.05</v>
      </c>
      <c r="G200" s="232">
        <v>28.6</v>
      </c>
      <c r="H200" s="232">
        <v>30</v>
      </c>
      <c r="I200" s="232">
        <v>30.450000000000003</v>
      </c>
      <c r="J200" s="232">
        <v>30.7</v>
      </c>
      <c r="K200" s="231">
        <v>30.2</v>
      </c>
      <c r="L200" s="231">
        <v>29.5</v>
      </c>
      <c r="M200" s="231">
        <v>30.355889999999999</v>
      </c>
      <c r="N200" s="1"/>
      <c r="O200" s="1"/>
    </row>
    <row r="201" spans="1:15" ht="12.75" customHeight="1">
      <c r="A201" s="214">
        <v>192</v>
      </c>
      <c r="B201" s="217" t="s">
        <v>494</v>
      </c>
      <c r="C201" s="231">
        <v>2680.75</v>
      </c>
      <c r="D201" s="232">
        <v>2685.4166666666665</v>
      </c>
      <c r="E201" s="232">
        <v>2655.2333333333331</v>
      </c>
      <c r="F201" s="232">
        <v>2629.7166666666667</v>
      </c>
      <c r="G201" s="232">
        <v>2599.5333333333333</v>
      </c>
      <c r="H201" s="232">
        <v>2710.9333333333329</v>
      </c>
      <c r="I201" s="232">
        <v>2741.1166666666663</v>
      </c>
      <c r="J201" s="232">
        <v>2766.6333333333328</v>
      </c>
      <c r="K201" s="231">
        <v>2715.6</v>
      </c>
      <c r="L201" s="231">
        <v>2659.9</v>
      </c>
      <c r="M201" s="231">
        <v>1.3673999999999999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702.45</v>
      </c>
      <c r="D202" s="232">
        <v>705.83333333333337</v>
      </c>
      <c r="E202" s="232">
        <v>696.76666666666677</v>
      </c>
      <c r="F202" s="232">
        <v>691.08333333333337</v>
      </c>
      <c r="G202" s="232">
        <v>682.01666666666677</v>
      </c>
      <c r="H202" s="232">
        <v>711.51666666666677</v>
      </c>
      <c r="I202" s="232">
        <v>720.58333333333337</v>
      </c>
      <c r="J202" s="232">
        <v>726.26666666666677</v>
      </c>
      <c r="K202" s="231">
        <v>714.9</v>
      </c>
      <c r="L202" s="231">
        <v>700.15</v>
      </c>
      <c r="M202" s="231">
        <v>12.48597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7100.75</v>
      </c>
      <c r="D203" s="232">
        <v>7123.6500000000005</v>
      </c>
      <c r="E203" s="232">
        <v>7059.3000000000011</v>
      </c>
      <c r="F203" s="232">
        <v>7017.85</v>
      </c>
      <c r="G203" s="232">
        <v>6953.5000000000009</v>
      </c>
      <c r="H203" s="232">
        <v>7165.1000000000013</v>
      </c>
      <c r="I203" s="232">
        <v>7229.4500000000016</v>
      </c>
      <c r="J203" s="232">
        <v>7270.9000000000015</v>
      </c>
      <c r="K203" s="231">
        <v>7188</v>
      </c>
      <c r="L203" s="231">
        <v>7082.2</v>
      </c>
      <c r="M203" s="231">
        <v>2.6553599999999999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65.599999999999994</v>
      </c>
      <c r="D204" s="232">
        <v>66.333333333333329</v>
      </c>
      <c r="E204" s="232">
        <v>64.36666666666666</v>
      </c>
      <c r="F204" s="232">
        <v>63.133333333333326</v>
      </c>
      <c r="G204" s="232">
        <v>61.166666666666657</v>
      </c>
      <c r="H204" s="232">
        <v>67.566666666666663</v>
      </c>
      <c r="I204" s="232">
        <v>69.533333333333331</v>
      </c>
      <c r="J204" s="232">
        <v>70.766666666666666</v>
      </c>
      <c r="K204" s="231">
        <v>68.3</v>
      </c>
      <c r="L204" s="231">
        <v>65.099999999999994</v>
      </c>
      <c r="M204" s="231">
        <v>109.53046000000001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1442.4</v>
      </c>
      <c r="D205" s="232">
        <v>1446.8</v>
      </c>
      <c r="E205" s="232">
        <v>1433.6</v>
      </c>
      <c r="F205" s="232">
        <v>1424.8</v>
      </c>
      <c r="G205" s="232">
        <v>1411.6</v>
      </c>
      <c r="H205" s="232">
        <v>1455.6</v>
      </c>
      <c r="I205" s="232">
        <v>1468.8000000000002</v>
      </c>
      <c r="J205" s="232">
        <v>1477.6</v>
      </c>
      <c r="K205" s="231">
        <v>1460</v>
      </c>
      <c r="L205" s="231">
        <v>1438</v>
      </c>
      <c r="M205" s="231">
        <v>2.6418699999999999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761.95</v>
      </c>
      <c r="D206" s="232">
        <v>767.15</v>
      </c>
      <c r="E206" s="232">
        <v>755.5</v>
      </c>
      <c r="F206" s="232">
        <v>749.05000000000007</v>
      </c>
      <c r="G206" s="232">
        <v>737.40000000000009</v>
      </c>
      <c r="H206" s="232">
        <v>773.59999999999991</v>
      </c>
      <c r="I206" s="232">
        <v>785.24999999999977</v>
      </c>
      <c r="J206" s="232">
        <v>791.69999999999982</v>
      </c>
      <c r="K206" s="231">
        <v>778.8</v>
      </c>
      <c r="L206" s="231">
        <v>760.7</v>
      </c>
      <c r="M206" s="231">
        <v>14.425890000000001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1345.65</v>
      </c>
      <c r="D207" s="232">
        <v>1346.8833333333334</v>
      </c>
      <c r="E207" s="232">
        <v>1315.2666666666669</v>
      </c>
      <c r="F207" s="232">
        <v>1284.8833333333334</v>
      </c>
      <c r="G207" s="232">
        <v>1253.2666666666669</v>
      </c>
      <c r="H207" s="232">
        <v>1377.2666666666669</v>
      </c>
      <c r="I207" s="232">
        <v>1408.8833333333332</v>
      </c>
      <c r="J207" s="232">
        <v>1439.2666666666669</v>
      </c>
      <c r="K207" s="231">
        <v>1378.5</v>
      </c>
      <c r="L207" s="231">
        <v>1316.5</v>
      </c>
      <c r="M207" s="231">
        <v>17.564309999999999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280.39999999999998</v>
      </c>
      <c r="D208" s="232">
        <v>281.66666666666669</v>
      </c>
      <c r="E208" s="232">
        <v>278.43333333333339</v>
      </c>
      <c r="F208" s="232">
        <v>276.4666666666667</v>
      </c>
      <c r="G208" s="232">
        <v>273.23333333333341</v>
      </c>
      <c r="H208" s="232">
        <v>283.63333333333338</v>
      </c>
      <c r="I208" s="232">
        <v>286.86666666666662</v>
      </c>
      <c r="J208" s="232">
        <v>288.83333333333337</v>
      </c>
      <c r="K208" s="231">
        <v>284.89999999999998</v>
      </c>
      <c r="L208" s="231">
        <v>279.7</v>
      </c>
      <c r="M208" s="231">
        <v>63.452399999999997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6.4</v>
      </c>
      <c r="D209" s="232">
        <v>6.4833333333333343</v>
      </c>
      <c r="E209" s="232">
        <v>6.3166666666666682</v>
      </c>
      <c r="F209" s="232">
        <v>6.2333333333333343</v>
      </c>
      <c r="G209" s="232">
        <v>6.0666666666666682</v>
      </c>
      <c r="H209" s="232">
        <v>6.5666666666666682</v>
      </c>
      <c r="I209" s="232">
        <v>6.7333333333333343</v>
      </c>
      <c r="J209" s="232">
        <v>6.8166666666666682</v>
      </c>
      <c r="K209" s="231">
        <v>6.65</v>
      </c>
      <c r="L209" s="231">
        <v>6.4</v>
      </c>
      <c r="M209" s="231">
        <v>587.60946000000001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873.8</v>
      </c>
      <c r="D210" s="232">
        <v>878.9</v>
      </c>
      <c r="E210" s="232">
        <v>865.9</v>
      </c>
      <c r="F210" s="232">
        <v>858</v>
      </c>
      <c r="G210" s="232">
        <v>845</v>
      </c>
      <c r="H210" s="232">
        <v>886.8</v>
      </c>
      <c r="I210" s="232">
        <v>899.8</v>
      </c>
      <c r="J210" s="232">
        <v>907.69999999999993</v>
      </c>
      <c r="K210" s="231">
        <v>891.9</v>
      </c>
      <c r="L210" s="231">
        <v>871</v>
      </c>
      <c r="M210" s="231">
        <v>15.53772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1339.8</v>
      </c>
      <c r="D211" s="232">
        <v>1339.9666666666665</v>
      </c>
      <c r="E211" s="232">
        <v>1324.383333333333</v>
      </c>
      <c r="F211" s="232">
        <v>1308.9666666666665</v>
      </c>
      <c r="G211" s="232">
        <v>1293.383333333333</v>
      </c>
      <c r="H211" s="232">
        <v>1355.383333333333</v>
      </c>
      <c r="I211" s="232">
        <v>1370.9666666666665</v>
      </c>
      <c r="J211" s="232">
        <v>1386.383333333333</v>
      </c>
      <c r="K211" s="231">
        <v>1355.55</v>
      </c>
      <c r="L211" s="231">
        <v>1324.55</v>
      </c>
      <c r="M211" s="231">
        <v>0.98745000000000005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375.75</v>
      </c>
      <c r="D212" s="232">
        <v>378.11666666666662</v>
      </c>
      <c r="E212" s="232">
        <v>372.53333333333325</v>
      </c>
      <c r="F212" s="232">
        <v>369.31666666666661</v>
      </c>
      <c r="G212" s="232">
        <v>363.73333333333323</v>
      </c>
      <c r="H212" s="232">
        <v>381.33333333333326</v>
      </c>
      <c r="I212" s="232">
        <v>386.91666666666663</v>
      </c>
      <c r="J212" s="232">
        <v>390.13333333333327</v>
      </c>
      <c r="K212" s="231">
        <v>383.7</v>
      </c>
      <c r="L212" s="231">
        <v>374.9</v>
      </c>
      <c r="M212" s="231">
        <v>38.439630000000001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15.35</v>
      </c>
      <c r="D213" s="232">
        <v>15.5</v>
      </c>
      <c r="E213" s="232">
        <v>15.15</v>
      </c>
      <c r="F213" s="232">
        <v>14.950000000000001</v>
      </c>
      <c r="G213" s="232">
        <v>14.600000000000001</v>
      </c>
      <c r="H213" s="232">
        <v>15.7</v>
      </c>
      <c r="I213" s="232">
        <v>16.05</v>
      </c>
      <c r="J213" s="232">
        <v>16.25</v>
      </c>
      <c r="K213" s="231">
        <v>15.85</v>
      </c>
      <c r="L213" s="231">
        <v>15.3</v>
      </c>
      <c r="M213" s="231">
        <v>1391.28847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189.05</v>
      </c>
      <c r="D214" s="232">
        <v>190.18333333333331</v>
      </c>
      <c r="E214" s="232">
        <v>186.36666666666662</v>
      </c>
      <c r="F214" s="232">
        <v>183.68333333333331</v>
      </c>
      <c r="G214" s="232">
        <v>179.86666666666662</v>
      </c>
      <c r="H214" s="232">
        <v>192.86666666666662</v>
      </c>
      <c r="I214" s="232">
        <v>196.68333333333328</v>
      </c>
      <c r="J214" s="232">
        <v>199.36666666666662</v>
      </c>
      <c r="K214" s="231">
        <v>194</v>
      </c>
      <c r="L214" s="231">
        <v>187.5</v>
      </c>
      <c r="M214" s="231">
        <v>40.79054</v>
      </c>
      <c r="N214" s="1"/>
      <c r="O214" s="1"/>
    </row>
    <row r="215" spans="1:15" ht="12.75" customHeight="1">
      <c r="A215" s="214">
        <v>206</v>
      </c>
      <c r="B215" s="217" t="s">
        <v>806</v>
      </c>
      <c r="C215" s="231">
        <v>50.75</v>
      </c>
      <c r="D215" s="232">
        <v>51.166666666666664</v>
      </c>
      <c r="E215" s="232">
        <v>50.133333333333326</v>
      </c>
      <c r="F215" s="232">
        <v>49.516666666666659</v>
      </c>
      <c r="G215" s="232">
        <v>48.48333333333332</v>
      </c>
      <c r="H215" s="232">
        <v>51.783333333333331</v>
      </c>
      <c r="I215" s="232">
        <v>52.816666666666677</v>
      </c>
      <c r="J215" s="232">
        <v>53.433333333333337</v>
      </c>
      <c r="K215" s="231">
        <v>52.2</v>
      </c>
      <c r="L215" s="231">
        <v>50.55</v>
      </c>
      <c r="M215" s="231">
        <v>387.63143000000002</v>
      </c>
      <c r="N215" s="1"/>
      <c r="O215" s="1"/>
    </row>
    <row r="216" spans="1:15" ht="12.75" customHeight="1">
      <c r="A216" s="214">
        <v>207</v>
      </c>
      <c r="B216" s="217" t="s">
        <v>797</v>
      </c>
      <c r="C216" s="231">
        <v>473.4</v>
      </c>
      <c r="D216" s="232">
        <v>472.86666666666662</v>
      </c>
      <c r="E216" s="232">
        <v>469.73333333333323</v>
      </c>
      <c r="F216" s="232">
        <v>466.06666666666661</v>
      </c>
      <c r="G216" s="232">
        <v>462.93333333333322</v>
      </c>
      <c r="H216" s="232">
        <v>476.53333333333325</v>
      </c>
      <c r="I216" s="232">
        <v>479.66666666666657</v>
      </c>
      <c r="J216" s="232">
        <v>483.33333333333326</v>
      </c>
      <c r="K216" s="231">
        <v>476</v>
      </c>
      <c r="L216" s="231">
        <v>469.2</v>
      </c>
      <c r="M216" s="231">
        <v>8.3588199999999997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H18" sqref="H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9"/>
      <c r="B1" s="380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45001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2" t="s">
        <v>16</v>
      </c>
      <c r="B9" s="374" t="s">
        <v>18</v>
      </c>
      <c r="C9" s="378" t="s">
        <v>20</v>
      </c>
      <c r="D9" s="378" t="s">
        <v>21</v>
      </c>
      <c r="E9" s="369" t="s">
        <v>22</v>
      </c>
      <c r="F9" s="370"/>
      <c r="G9" s="371"/>
      <c r="H9" s="369" t="s">
        <v>23</v>
      </c>
      <c r="I9" s="370"/>
      <c r="J9" s="371"/>
      <c r="K9" s="23"/>
      <c r="L9" s="24"/>
      <c r="M9" s="50"/>
      <c r="N9" s="1"/>
      <c r="O9" s="1"/>
    </row>
    <row r="10" spans="1:15" ht="42.75" customHeight="1">
      <c r="A10" s="376"/>
      <c r="B10" s="377"/>
      <c r="C10" s="377"/>
      <c r="D10" s="37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873</v>
      </c>
      <c r="C11" s="231">
        <v>432.3</v>
      </c>
      <c r="D11" s="232">
        <v>430.76666666666665</v>
      </c>
      <c r="E11" s="232">
        <v>426.58333333333331</v>
      </c>
      <c r="F11" s="232">
        <v>420.86666666666667</v>
      </c>
      <c r="G11" s="232">
        <v>416.68333333333334</v>
      </c>
      <c r="H11" s="232">
        <v>436.48333333333329</v>
      </c>
      <c r="I11" s="232">
        <v>440.66666666666669</v>
      </c>
      <c r="J11" s="232">
        <v>446.38333333333327</v>
      </c>
      <c r="K11" s="231">
        <v>434.95</v>
      </c>
      <c r="L11" s="231">
        <v>425.05</v>
      </c>
      <c r="M11" s="231">
        <v>0.94911000000000001</v>
      </c>
      <c r="N11" s="1"/>
      <c r="O11" s="1"/>
    </row>
    <row r="12" spans="1:15" ht="12" customHeight="1">
      <c r="A12" s="30">
        <v>2</v>
      </c>
      <c r="B12" s="217" t="s">
        <v>284</v>
      </c>
      <c r="C12" s="231">
        <v>23371.1</v>
      </c>
      <c r="D12" s="232">
        <v>23319.566666666669</v>
      </c>
      <c r="E12" s="232">
        <v>23221.183333333338</v>
      </c>
      <c r="F12" s="232">
        <v>23071.26666666667</v>
      </c>
      <c r="G12" s="232">
        <v>22972.883333333339</v>
      </c>
      <c r="H12" s="232">
        <v>23469.483333333337</v>
      </c>
      <c r="I12" s="232">
        <v>23567.866666666669</v>
      </c>
      <c r="J12" s="232">
        <v>23717.783333333336</v>
      </c>
      <c r="K12" s="231">
        <v>23417.95</v>
      </c>
      <c r="L12" s="231">
        <v>23169.65</v>
      </c>
      <c r="M12" s="231">
        <v>1.333E-2</v>
      </c>
      <c r="N12" s="1"/>
      <c r="O12" s="1"/>
    </row>
    <row r="13" spans="1:15" ht="12" customHeight="1">
      <c r="A13" s="30">
        <v>3</v>
      </c>
      <c r="B13" s="217" t="s">
        <v>285</v>
      </c>
      <c r="C13" s="231">
        <v>3302.25</v>
      </c>
      <c r="D13" s="232">
        <v>3312.0666666666671</v>
      </c>
      <c r="E13" s="232">
        <v>3276.1833333333343</v>
      </c>
      <c r="F13" s="232">
        <v>3250.1166666666672</v>
      </c>
      <c r="G13" s="232">
        <v>3214.2333333333345</v>
      </c>
      <c r="H13" s="232">
        <v>3338.1333333333341</v>
      </c>
      <c r="I13" s="232">
        <v>3374.0166666666664</v>
      </c>
      <c r="J13" s="232">
        <v>3400.0833333333339</v>
      </c>
      <c r="K13" s="231">
        <v>3347.95</v>
      </c>
      <c r="L13" s="231">
        <v>3286</v>
      </c>
      <c r="M13" s="231">
        <v>2.2873700000000001</v>
      </c>
      <c r="N13" s="1"/>
      <c r="O13" s="1"/>
    </row>
    <row r="14" spans="1:15" ht="12" customHeight="1">
      <c r="A14" s="30">
        <v>4</v>
      </c>
      <c r="B14" s="217" t="s">
        <v>43</v>
      </c>
      <c r="C14" s="231">
        <v>1740</v>
      </c>
      <c r="D14" s="232">
        <v>1738.1166666666668</v>
      </c>
      <c r="E14" s="232">
        <v>1715.9833333333336</v>
      </c>
      <c r="F14" s="232">
        <v>1691.9666666666667</v>
      </c>
      <c r="G14" s="232">
        <v>1669.8333333333335</v>
      </c>
      <c r="H14" s="232">
        <v>1762.1333333333337</v>
      </c>
      <c r="I14" s="232">
        <v>1784.2666666666669</v>
      </c>
      <c r="J14" s="232">
        <v>1808.2833333333338</v>
      </c>
      <c r="K14" s="231">
        <v>1760.25</v>
      </c>
      <c r="L14" s="231">
        <v>1714.1</v>
      </c>
      <c r="M14" s="231">
        <v>6.7234800000000003</v>
      </c>
      <c r="N14" s="1"/>
      <c r="O14" s="1"/>
    </row>
    <row r="15" spans="1:15" ht="12" customHeight="1">
      <c r="A15" s="30">
        <v>5</v>
      </c>
      <c r="B15" s="217" t="s">
        <v>287</v>
      </c>
      <c r="C15" s="231">
        <v>2770.5</v>
      </c>
      <c r="D15" s="232">
        <v>2769.2000000000003</v>
      </c>
      <c r="E15" s="232">
        <v>2736.6000000000004</v>
      </c>
      <c r="F15" s="232">
        <v>2702.7000000000003</v>
      </c>
      <c r="G15" s="232">
        <v>2670.1000000000004</v>
      </c>
      <c r="H15" s="232">
        <v>2803.1000000000004</v>
      </c>
      <c r="I15" s="232">
        <v>2835.7</v>
      </c>
      <c r="J15" s="232">
        <v>2869.6000000000004</v>
      </c>
      <c r="K15" s="231">
        <v>2801.8</v>
      </c>
      <c r="L15" s="231">
        <v>2735.3</v>
      </c>
      <c r="M15" s="231">
        <v>0.34166999999999997</v>
      </c>
      <c r="N15" s="1"/>
      <c r="O15" s="1"/>
    </row>
    <row r="16" spans="1:15" ht="12" customHeight="1">
      <c r="A16" s="30">
        <v>6</v>
      </c>
      <c r="B16" s="217" t="s">
        <v>288</v>
      </c>
      <c r="C16" s="231">
        <v>1198.55</v>
      </c>
      <c r="D16" s="232">
        <v>1199.5833333333333</v>
      </c>
      <c r="E16" s="232">
        <v>1188.3666666666666</v>
      </c>
      <c r="F16" s="232">
        <v>1178.1833333333334</v>
      </c>
      <c r="G16" s="232">
        <v>1166.9666666666667</v>
      </c>
      <c r="H16" s="232">
        <v>1209.7666666666664</v>
      </c>
      <c r="I16" s="232">
        <v>1220.9833333333331</v>
      </c>
      <c r="J16" s="232">
        <v>1231.1666666666663</v>
      </c>
      <c r="K16" s="231">
        <v>1210.8</v>
      </c>
      <c r="L16" s="231">
        <v>1189.4000000000001</v>
      </c>
      <c r="M16" s="231">
        <v>4.2566899999999999</v>
      </c>
      <c r="N16" s="1"/>
      <c r="O16" s="1"/>
    </row>
    <row r="17" spans="1:15" ht="12" customHeight="1">
      <c r="A17" s="30">
        <v>7</v>
      </c>
      <c r="B17" s="217" t="s">
        <v>59</v>
      </c>
      <c r="C17" s="231">
        <v>583.20000000000005</v>
      </c>
      <c r="D17" s="232">
        <v>587.69999999999993</v>
      </c>
      <c r="E17" s="232">
        <v>575.74999999999989</v>
      </c>
      <c r="F17" s="232">
        <v>568.29999999999995</v>
      </c>
      <c r="G17" s="232">
        <v>556.34999999999991</v>
      </c>
      <c r="H17" s="232">
        <v>595.14999999999986</v>
      </c>
      <c r="I17" s="232">
        <v>607.09999999999991</v>
      </c>
      <c r="J17" s="232">
        <v>614.54999999999984</v>
      </c>
      <c r="K17" s="231">
        <v>599.65</v>
      </c>
      <c r="L17" s="231">
        <v>580.25</v>
      </c>
      <c r="M17" s="231">
        <v>8.6251899999999999</v>
      </c>
      <c r="N17" s="1"/>
      <c r="O17" s="1"/>
    </row>
    <row r="18" spans="1:15" ht="12" customHeight="1">
      <c r="A18" s="30">
        <v>8</v>
      </c>
      <c r="B18" s="217" t="s">
        <v>289</v>
      </c>
      <c r="C18" s="231">
        <v>327.25</v>
      </c>
      <c r="D18" s="232">
        <v>328.03333333333336</v>
      </c>
      <c r="E18" s="232">
        <v>323.31666666666672</v>
      </c>
      <c r="F18" s="232">
        <v>319.38333333333338</v>
      </c>
      <c r="G18" s="232">
        <v>314.66666666666674</v>
      </c>
      <c r="H18" s="232">
        <v>331.9666666666667</v>
      </c>
      <c r="I18" s="232">
        <v>336.68333333333328</v>
      </c>
      <c r="J18" s="232">
        <v>340.61666666666667</v>
      </c>
      <c r="K18" s="231">
        <v>332.75</v>
      </c>
      <c r="L18" s="231">
        <v>324.10000000000002</v>
      </c>
      <c r="M18" s="231">
        <v>0.91878000000000004</v>
      </c>
      <c r="N18" s="1"/>
      <c r="O18" s="1"/>
    </row>
    <row r="19" spans="1:15" ht="12" customHeight="1">
      <c r="A19" s="30">
        <v>9</v>
      </c>
      <c r="B19" s="217" t="s">
        <v>290</v>
      </c>
      <c r="C19" s="231">
        <v>1753.4</v>
      </c>
      <c r="D19" s="232">
        <v>1762.45</v>
      </c>
      <c r="E19" s="232">
        <v>1729.95</v>
      </c>
      <c r="F19" s="232">
        <v>1706.5</v>
      </c>
      <c r="G19" s="232">
        <v>1674</v>
      </c>
      <c r="H19" s="232">
        <v>1785.9</v>
      </c>
      <c r="I19" s="232">
        <v>1818.4</v>
      </c>
      <c r="J19" s="232">
        <v>1841.8500000000001</v>
      </c>
      <c r="K19" s="231">
        <v>1794.95</v>
      </c>
      <c r="L19" s="231">
        <v>1739</v>
      </c>
      <c r="M19" s="231">
        <v>0.84867999999999999</v>
      </c>
      <c r="N19" s="1"/>
      <c r="O19" s="1"/>
    </row>
    <row r="20" spans="1:15" ht="12" customHeight="1">
      <c r="A20" s="30">
        <v>10</v>
      </c>
      <c r="B20" s="217" t="s">
        <v>234</v>
      </c>
      <c r="C20" s="231">
        <v>20367.5</v>
      </c>
      <c r="D20" s="232">
        <v>20398.5</v>
      </c>
      <c r="E20" s="232">
        <v>20219</v>
      </c>
      <c r="F20" s="232">
        <v>20070.5</v>
      </c>
      <c r="G20" s="232">
        <v>19891</v>
      </c>
      <c r="H20" s="232">
        <v>20547</v>
      </c>
      <c r="I20" s="232">
        <v>20726.5</v>
      </c>
      <c r="J20" s="232">
        <v>20875</v>
      </c>
      <c r="K20" s="231">
        <v>20578</v>
      </c>
      <c r="L20" s="231">
        <v>20250</v>
      </c>
      <c r="M20" s="231">
        <v>5.4640000000000001E-2</v>
      </c>
      <c r="N20" s="1"/>
      <c r="O20" s="1"/>
    </row>
    <row r="21" spans="1:15" ht="12" customHeight="1">
      <c r="A21" s="30">
        <v>11</v>
      </c>
      <c r="B21" s="217" t="s">
        <v>45</v>
      </c>
      <c r="C21" s="231">
        <v>1839</v>
      </c>
      <c r="D21" s="232">
        <v>1819.5166666666664</v>
      </c>
      <c r="E21" s="232">
        <v>1747.5833333333328</v>
      </c>
      <c r="F21" s="232">
        <v>1656.1666666666663</v>
      </c>
      <c r="G21" s="232">
        <v>1584.2333333333327</v>
      </c>
      <c r="H21" s="232">
        <v>1910.9333333333329</v>
      </c>
      <c r="I21" s="232">
        <v>1982.8666666666663</v>
      </c>
      <c r="J21" s="232">
        <v>2074.2833333333328</v>
      </c>
      <c r="K21" s="231">
        <v>1891.45</v>
      </c>
      <c r="L21" s="231">
        <v>1728.1</v>
      </c>
      <c r="M21" s="231">
        <v>122.96702999999999</v>
      </c>
      <c r="N21" s="1"/>
      <c r="O21" s="1"/>
    </row>
    <row r="22" spans="1:15" ht="12" customHeight="1">
      <c r="A22" s="30">
        <v>12</v>
      </c>
      <c r="B22" s="217" t="s">
        <v>235</v>
      </c>
      <c r="C22" s="231">
        <v>740.4</v>
      </c>
      <c r="D22" s="232">
        <v>732.88333333333333</v>
      </c>
      <c r="E22" s="232">
        <v>724.36666666666667</v>
      </c>
      <c r="F22" s="232">
        <v>708.33333333333337</v>
      </c>
      <c r="G22" s="232">
        <v>699.81666666666672</v>
      </c>
      <c r="H22" s="232">
        <v>748.91666666666663</v>
      </c>
      <c r="I22" s="232">
        <v>757.43333333333328</v>
      </c>
      <c r="J22" s="232">
        <v>773.46666666666658</v>
      </c>
      <c r="K22" s="231">
        <v>741.4</v>
      </c>
      <c r="L22" s="231">
        <v>716.85</v>
      </c>
      <c r="M22" s="231">
        <v>38.922600000000003</v>
      </c>
      <c r="N22" s="1"/>
      <c r="O22" s="1"/>
    </row>
    <row r="23" spans="1:15" ht="12.75" customHeight="1">
      <c r="A23" s="30">
        <v>13</v>
      </c>
      <c r="B23" s="217" t="s">
        <v>46</v>
      </c>
      <c r="C23" s="231">
        <v>679.35</v>
      </c>
      <c r="D23" s="232">
        <v>674.81666666666672</v>
      </c>
      <c r="E23" s="232">
        <v>661.78333333333342</v>
      </c>
      <c r="F23" s="232">
        <v>644.2166666666667</v>
      </c>
      <c r="G23" s="232">
        <v>631.18333333333339</v>
      </c>
      <c r="H23" s="232">
        <v>692.38333333333344</v>
      </c>
      <c r="I23" s="232">
        <v>705.41666666666674</v>
      </c>
      <c r="J23" s="232">
        <v>722.98333333333346</v>
      </c>
      <c r="K23" s="231">
        <v>687.85</v>
      </c>
      <c r="L23" s="231">
        <v>657.25</v>
      </c>
      <c r="M23" s="231">
        <v>155.14873</v>
      </c>
      <c r="N23" s="1"/>
      <c r="O23" s="1"/>
    </row>
    <row r="24" spans="1:15" ht="12.75" customHeight="1">
      <c r="A24" s="30">
        <v>14</v>
      </c>
      <c r="B24" s="217" t="s">
        <v>236</v>
      </c>
      <c r="C24" s="231">
        <v>919.85</v>
      </c>
      <c r="D24" s="232">
        <v>936.23333333333323</v>
      </c>
      <c r="E24" s="232">
        <v>883.46666666666647</v>
      </c>
      <c r="F24" s="232">
        <v>847.08333333333326</v>
      </c>
      <c r="G24" s="232">
        <v>794.31666666666649</v>
      </c>
      <c r="H24" s="232">
        <v>972.61666666666645</v>
      </c>
      <c r="I24" s="232">
        <v>1025.3833333333332</v>
      </c>
      <c r="J24" s="232">
        <v>1061.7666666666664</v>
      </c>
      <c r="K24" s="231">
        <v>989</v>
      </c>
      <c r="L24" s="231">
        <v>899.85</v>
      </c>
      <c r="M24" s="231">
        <v>63.260719999999999</v>
      </c>
      <c r="N24" s="1"/>
      <c r="O24" s="1"/>
    </row>
    <row r="25" spans="1:15" ht="12.75" customHeight="1">
      <c r="A25" s="30">
        <v>15</v>
      </c>
      <c r="B25" s="217" t="s">
        <v>237</v>
      </c>
      <c r="C25" s="231">
        <v>928.35</v>
      </c>
      <c r="D25" s="232">
        <v>910.91666666666663</v>
      </c>
      <c r="E25" s="232">
        <v>874.5333333333333</v>
      </c>
      <c r="F25" s="232">
        <v>820.7166666666667</v>
      </c>
      <c r="G25" s="232">
        <v>784.33333333333337</v>
      </c>
      <c r="H25" s="232">
        <v>964.73333333333323</v>
      </c>
      <c r="I25" s="232">
        <v>1001.1166666666667</v>
      </c>
      <c r="J25" s="232">
        <v>1054.9333333333332</v>
      </c>
      <c r="K25" s="231">
        <v>947.3</v>
      </c>
      <c r="L25" s="231">
        <v>857.1</v>
      </c>
      <c r="M25" s="231">
        <v>27.06203</v>
      </c>
      <c r="N25" s="1"/>
      <c r="O25" s="1"/>
    </row>
    <row r="26" spans="1:15" ht="12.75" customHeight="1">
      <c r="A26" s="30">
        <v>16</v>
      </c>
      <c r="B26" s="217" t="s">
        <v>842</v>
      </c>
      <c r="C26" s="231">
        <v>426.8</v>
      </c>
      <c r="D26" s="232">
        <v>423.2833333333333</v>
      </c>
      <c r="E26" s="232">
        <v>411.86666666666662</v>
      </c>
      <c r="F26" s="232">
        <v>396.93333333333334</v>
      </c>
      <c r="G26" s="232">
        <v>385.51666666666665</v>
      </c>
      <c r="H26" s="232">
        <v>438.21666666666658</v>
      </c>
      <c r="I26" s="232">
        <v>449.63333333333333</v>
      </c>
      <c r="J26" s="232">
        <v>464.56666666666655</v>
      </c>
      <c r="K26" s="231">
        <v>434.7</v>
      </c>
      <c r="L26" s="231">
        <v>408.35</v>
      </c>
      <c r="M26" s="231">
        <v>70.782349999999994</v>
      </c>
      <c r="N26" s="1"/>
      <c r="O26" s="1"/>
    </row>
    <row r="27" spans="1:15" ht="12.75" customHeight="1">
      <c r="A27" s="30">
        <v>17</v>
      </c>
      <c r="B27" s="217" t="s">
        <v>238</v>
      </c>
      <c r="C27" s="231">
        <v>146</v>
      </c>
      <c r="D27" s="232">
        <v>146.91666666666666</v>
      </c>
      <c r="E27" s="232">
        <v>144.23333333333332</v>
      </c>
      <c r="F27" s="232">
        <v>142.46666666666667</v>
      </c>
      <c r="G27" s="232">
        <v>139.78333333333333</v>
      </c>
      <c r="H27" s="232">
        <v>148.68333333333331</v>
      </c>
      <c r="I27" s="232">
        <v>151.36666666666665</v>
      </c>
      <c r="J27" s="232">
        <v>153.1333333333333</v>
      </c>
      <c r="K27" s="231">
        <v>149.6</v>
      </c>
      <c r="L27" s="231">
        <v>145.15</v>
      </c>
      <c r="M27" s="231">
        <v>21.071169999999999</v>
      </c>
      <c r="N27" s="1"/>
      <c r="O27" s="1"/>
    </row>
    <row r="28" spans="1:15" ht="12.75" customHeight="1">
      <c r="A28" s="30">
        <v>18</v>
      </c>
      <c r="B28" s="217" t="s">
        <v>41</v>
      </c>
      <c r="C28" s="231">
        <v>214.75</v>
      </c>
      <c r="D28" s="232">
        <v>216.16666666666666</v>
      </c>
      <c r="E28" s="232">
        <v>212.08333333333331</v>
      </c>
      <c r="F28" s="232">
        <v>209.41666666666666</v>
      </c>
      <c r="G28" s="232">
        <v>205.33333333333331</v>
      </c>
      <c r="H28" s="232">
        <v>218.83333333333331</v>
      </c>
      <c r="I28" s="232">
        <v>222.91666666666663</v>
      </c>
      <c r="J28" s="232">
        <v>225.58333333333331</v>
      </c>
      <c r="K28" s="231">
        <v>220.25</v>
      </c>
      <c r="L28" s="231">
        <v>213.5</v>
      </c>
      <c r="M28" s="231">
        <v>31.156559999999999</v>
      </c>
      <c r="N28" s="1"/>
      <c r="O28" s="1"/>
    </row>
    <row r="29" spans="1:15" ht="12.75" customHeight="1">
      <c r="A29" s="30">
        <v>19</v>
      </c>
      <c r="B29" s="217" t="s">
        <v>807</v>
      </c>
      <c r="C29" s="231">
        <v>356.15</v>
      </c>
      <c r="D29" s="232">
        <v>356.68333333333334</v>
      </c>
      <c r="E29" s="232">
        <v>353.36666666666667</v>
      </c>
      <c r="F29" s="232">
        <v>350.58333333333331</v>
      </c>
      <c r="G29" s="232">
        <v>347.26666666666665</v>
      </c>
      <c r="H29" s="232">
        <v>359.4666666666667</v>
      </c>
      <c r="I29" s="232">
        <v>362.78333333333342</v>
      </c>
      <c r="J29" s="232">
        <v>365.56666666666672</v>
      </c>
      <c r="K29" s="231">
        <v>360</v>
      </c>
      <c r="L29" s="231">
        <v>353.9</v>
      </c>
      <c r="M29" s="231">
        <v>1.03684</v>
      </c>
      <c r="N29" s="1"/>
      <c r="O29" s="1"/>
    </row>
    <row r="30" spans="1:15" ht="12.75" customHeight="1">
      <c r="A30" s="30">
        <v>20</v>
      </c>
      <c r="B30" s="217" t="s">
        <v>291</v>
      </c>
      <c r="C30" s="231">
        <v>379.25</v>
      </c>
      <c r="D30" s="232">
        <v>380.81666666666661</v>
      </c>
      <c r="E30" s="232">
        <v>373.8333333333332</v>
      </c>
      <c r="F30" s="232">
        <v>368.41666666666657</v>
      </c>
      <c r="G30" s="232">
        <v>361.43333333333317</v>
      </c>
      <c r="H30" s="232">
        <v>386.23333333333323</v>
      </c>
      <c r="I30" s="232">
        <v>393.21666666666658</v>
      </c>
      <c r="J30" s="232">
        <v>398.63333333333327</v>
      </c>
      <c r="K30" s="231">
        <v>387.8</v>
      </c>
      <c r="L30" s="231">
        <v>375.4</v>
      </c>
      <c r="M30" s="231">
        <v>4.8714300000000001</v>
      </c>
      <c r="N30" s="1"/>
      <c r="O30" s="1"/>
    </row>
    <row r="31" spans="1:15" ht="12.75" customHeight="1">
      <c r="A31" s="30">
        <v>21</v>
      </c>
      <c r="B31" s="217" t="s">
        <v>847</v>
      </c>
      <c r="C31" s="231">
        <v>862.2</v>
      </c>
      <c r="D31" s="232">
        <v>863.63333333333333</v>
      </c>
      <c r="E31" s="232">
        <v>855.2166666666667</v>
      </c>
      <c r="F31" s="232">
        <v>848.23333333333335</v>
      </c>
      <c r="G31" s="232">
        <v>839.81666666666672</v>
      </c>
      <c r="H31" s="232">
        <v>870.61666666666667</v>
      </c>
      <c r="I31" s="232">
        <v>879.03333333333342</v>
      </c>
      <c r="J31" s="232">
        <v>886.01666666666665</v>
      </c>
      <c r="K31" s="231">
        <v>872.05</v>
      </c>
      <c r="L31" s="231">
        <v>856.65</v>
      </c>
      <c r="M31" s="231">
        <v>0.10009</v>
      </c>
      <c r="N31" s="1"/>
      <c r="O31" s="1"/>
    </row>
    <row r="32" spans="1:15" ht="12.75" customHeight="1">
      <c r="A32" s="30">
        <v>22</v>
      </c>
      <c r="B32" s="217" t="s">
        <v>292</v>
      </c>
      <c r="C32" s="231">
        <v>948.5</v>
      </c>
      <c r="D32" s="232">
        <v>955.66666666666663</v>
      </c>
      <c r="E32" s="232">
        <v>937.83333333333326</v>
      </c>
      <c r="F32" s="232">
        <v>927.16666666666663</v>
      </c>
      <c r="G32" s="232">
        <v>909.33333333333326</v>
      </c>
      <c r="H32" s="232">
        <v>966.33333333333326</v>
      </c>
      <c r="I32" s="232">
        <v>984.16666666666652</v>
      </c>
      <c r="J32" s="232">
        <v>994.83333333333326</v>
      </c>
      <c r="K32" s="231">
        <v>973.5</v>
      </c>
      <c r="L32" s="231">
        <v>945</v>
      </c>
      <c r="M32" s="231">
        <v>2.1606800000000002</v>
      </c>
      <c r="N32" s="1"/>
      <c r="O32" s="1"/>
    </row>
    <row r="33" spans="1:15" ht="12.75" customHeight="1">
      <c r="A33" s="30">
        <v>23</v>
      </c>
      <c r="B33" s="217" t="s">
        <v>239</v>
      </c>
      <c r="C33" s="231">
        <v>1199.05</v>
      </c>
      <c r="D33" s="232">
        <v>1203.1833333333334</v>
      </c>
      <c r="E33" s="232">
        <v>1190.3166666666668</v>
      </c>
      <c r="F33" s="232">
        <v>1181.5833333333335</v>
      </c>
      <c r="G33" s="232">
        <v>1168.7166666666669</v>
      </c>
      <c r="H33" s="232">
        <v>1211.9166666666667</v>
      </c>
      <c r="I33" s="232">
        <v>1224.7833333333335</v>
      </c>
      <c r="J33" s="232">
        <v>1233.5166666666667</v>
      </c>
      <c r="K33" s="231">
        <v>1216.05</v>
      </c>
      <c r="L33" s="231">
        <v>1194.45</v>
      </c>
      <c r="M33" s="231">
        <v>0.40200999999999998</v>
      </c>
      <c r="N33" s="1"/>
      <c r="O33" s="1"/>
    </row>
    <row r="34" spans="1:15" ht="12.75" customHeight="1">
      <c r="A34" s="30">
        <v>24</v>
      </c>
      <c r="B34" s="217" t="s">
        <v>52</v>
      </c>
      <c r="C34" s="231">
        <v>485.45</v>
      </c>
      <c r="D34" s="232">
        <v>486.48333333333335</v>
      </c>
      <c r="E34" s="232">
        <v>480.9666666666667</v>
      </c>
      <c r="F34" s="232">
        <v>476.48333333333335</v>
      </c>
      <c r="G34" s="232">
        <v>470.9666666666667</v>
      </c>
      <c r="H34" s="232">
        <v>490.9666666666667</v>
      </c>
      <c r="I34" s="232">
        <v>496.48333333333335</v>
      </c>
      <c r="J34" s="232">
        <v>500.9666666666667</v>
      </c>
      <c r="K34" s="231">
        <v>492</v>
      </c>
      <c r="L34" s="231">
        <v>482</v>
      </c>
      <c r="M34" s="231">
        <v>0.70640999999999998</v>
      </c>
      <c r="N34" s="1"/>
      <c r="O34" s="1"/>
    </row>
    <row r="35" spans="1:15" ht="12.75" customHeight="1">
      <c r="A35" s="30">
        <v>25</v>
      </c>
      <c r="B35" s="217" t="s">
        <v>48</v>
      </c>
      <c r="C35" s="231">
        <v>3079.85</v>
      </c>
      <c r="D35" s="232">
        <v>3089.2666666666664</v>
      </c>
      <c r="E35" s="232">
        <v>3058.5333333333328</v>
      </c>
      <c r="F35" s="232">
        <v>3037.2166666666662</v>
      </c>
      <c r="G35" s="232">
        <v>3006.4833333333327</v>
      </c>
      <c r="H35" s="232">
        <v>3110.583333333333</v>
      </c>
      <c r="I35" s="232">
        <v>3141.3166666666666</v>
      </c>
      <c r="J35" s="232">
        <v>3162.6333333333332</v>
      </c>
      <c r="K35" s="231">
        <v>3120</v>
      </c>
      <c r="L35" s="231">
        <v>3067.95</v>
      </c>
      <c r="M35" s="231">
        <v>0.18059</v>
      </c>
      <c r="N35" s="1"/>
      <c r="O35" s="1"/>
    </row>
    <row r="36" spans="1:15" ht="12.75" customHeight="1">
      <c r="A36" s="30">
        <v>26</v>
      </c>
      <c r="B36" s="217" t="s">
        <v>293</v>
      </c>
      <c r="C36" s="231">
        <v>2365.1999999999998</v>
      </c>
      <c r="D36" s="232">
        <v>2379.1166666666668</v>
      </c>
      <c r="E36" s="232">
        <v>2336.0833333333335</v>
      </c>
      <c r="F36" s="232">
        <v>2306.9666666666667</v>
      </c>
      <c r="G36" s="232">
        <v>2263.9333333333334</v>
      </c>
      <c r="H36" s="232">
        <v>2408.2333333333336</v>
      </c>
      <c r="I36" s="232">
        <v>2451.2666666666664</v>
      </c>
      <c r="J36" s="232">
        <v>2480.3833333333337</v>
      </c>
      <c r="K36" s="231">
        <v>2422.15</v>
      </c>
      <c r="L36" s="231">
        <v>2350</v>
      </c>
      <c r="M36" s="231">
        <v>0.1812</v>
      </c>
      <c r="N36" s="1"/>
      <c r="O36" s="1"/>
    </row>
    <row r="37" spans="1:15" ht="12.75" customHeight="1">
      <c r="A37" s="30">
        <v>27</v>
      </c>
      <c r="B37" s="217" t="s">
        <v>834</v>
      </c>
      <c r="C37" s="231">
        <v>12.75</v>
      </c>
      <c r="D37" s="232">
        <v>12.883333333333333</v>
      </c>
      <c r="E37" s="232">
        <v>12.066666666666666</v>
      </c>
      <c r="F37" s="232">
        <v>11.383333333333333</v>
      </c>
      <c r="G37" s="232">
        <v>10.566666666666666</v>
      </c>
      <c r="H37" s="232">
        <v>13.566666666666666</v>
      </c>
      <c r="I37" s="232">
        <v>14.383333333333333</v>
      </c>
      <c r="J37" s="232">
        <v>15.066666666666666</v>
      </c>
      <c r="K37" s="231">
        <v>13.7</v>
      </c>
      <c r="L37" s="231">
        <v>12.2</v>
      </c>
      <c r="M37" s="231">
        <v>262.73638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573.1</v>
      </c>
      <c r="D38" s="232">
        <v>576.26666666666677</v>
      </c>
      <c r="E38" s="232">
        <v>567.58333333333348</v>
      </c>
      <c r="F38" s="232">
        <v>562.06666666666672</v>
      </c>
      <c r="G38" s="232">
        <v>553.38333333333344</v>
      </c>
      <c r="H38" s="232">
        <v>581.78333333333353</v>
      </c>
      <c r="I38" s="232">
        <v>590.4666666666667</v>
      </c>
      <c r="J38" s="232">
        <v>595.98333333333358</v>
      </c>
      <c r="K38" s="231">
        <v>584.95000000000005</v>
      </c>
      <c r="L38" s="231">
        <v>570.75</v>
      </c>
      <c r="M38" s="231">
        <v>2.1311300000000002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1933.15</v>
      </c>
      <c r="D39" s="232">
        <v>1937.8999999999999</v>
      </c>
      <c r="E39" s="232">
        <v>1912.4999999999998</v>
      </c>
      <c r="F39" s="232">
        <v>1891.85</v>
      </c>
      <c r="G39" s="232">
        <v>1866.4499999999998</v>
      </c>
      <c r="H39" s="232">
        <v>1958.5499999999997</v>
      </c>
      <c r="I39" s="232">
        <v>1983.9499999999998</v>
      </c>
      <c r="J39" s="232">
        <v>2004.5999999999997</v>
      </c>
      <c r="K39" s="231">
        <v>1963.3</v>
      </c>
      <c r="L39" s="231">
        <v>1917.25</v>
      </c>
      <c r="M39" s="231">
        <v>0.3629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365.15</v>
      </c>
      <c r="D40" s="232">
        <v>359.93333333333334</v>
      </c>
      <c r="E40" s="232">
        <v>352.86666666666667</v>
      </c>
      <c r="F40" s="232">
        <v>340.58333333333331</v>
      </c>
      <c r="G40" s="232">
        <v>333.51666666666665</v>
      </c>
      <c r="H40" s="232">
        <v>372.2166666666667</v>
      </c>
      <c r="I40" s="232">
        <v>379.28333333333342</v>
      </c>
      <c r="J40" s="232">
        <v>391.56666666666672</v>
      </c>
      <c r="K40" s="231">
        <v>367</v>
      </c>
      <c r="L40" s="231">
        <v>347.65</v>
      </c>
      <c r="M40" s="231">
        <v>172.44370000000001</v>
      </c>
      <c r="N40" s="1"/>
      <c r="O40" s="1"/>
    </row>
    <row r="41" spans="1:15" ht="12.75" customHeight="1">
      <c r="A41" s="30">
        <v>31</v>
      </c>
      <c r="B41" s="217" t="s">
        <v>787</v>
      </c>
      <c r="C41" s="231">
        <v>1072.25</v>
      </c>
      <c r="D41" s="232">
        <v>1086.9333333333334</v>
      </c>
      <c r="E41" s="232">
        <v>1042.9666666666667</v>
      </c>
      <c r="F41" s="232">
        <v>1013.6833333333334</v>
      </c>
      <c r="G41" s="232">
        <v>969.7166666666667</v>
      </c>
      <c r="H41" s="232">
        <v>1116.2166666666667</v>
      </c>
      <c r="I41" s="232">
        <v>1160.1833333333334</v>
      </c>
      <c r="J41" s="232">
        <v>1189.4666666666667</v>
      </c>
      <c r="K41" s="231">
        <v>1130.9000000000001</v>
      </c>
      <c r="L41" s="231">
        <v>1057.6500000000001</v>
      </c>
      <c r="M41" s="231">
        <v>7.5722399999999999</v>
      </c>
      <c r="N41" s="1"/>
      <c r="O41" s="1"/>
    </row>
    <row r="42" spans="1:15" ht="12.75" customHeight="1">
      <c r="A42" s="30">
        <v>32</v>
      </c>
      <c r="B42" s="217" t="s">
        <v>756</v>
      </c>
      <c r="C42" s="231">
        <v>740.25</v>
      </c>
      <c r="D42" s="232">
        <v>740.86666666666667</v>
      </c>
      <c r="E42" s="232">
        <v>735.48333333333335</v>
      </c>
      <c r="F42" s="232">
        <v>730.7166666666667</v>
      </c>
      <c r="G42" s="232">
        <v>725.33333333333337</v>
      </c>
      <c r="H42" s="232">
        <v>745.63333333333333</v>
      </c>
      <c r="I42" s="232">
        <v>751.01666666666677</v>
      </c>
      <c r="J42" s="232">
        <v>755.7833333333333</v>
      </c>
      <c r="K42" s="231">
        <v>746.25</v>
      </c>
      <c r="L42" s="231">
        <v>736.1</v>
      </c>
      <c r="M42" s="231">
        <v>8.1007099999999994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4328.8</v>
      </c>
      <c r="D43" s="232">
        <v>4335.3499999999995</v>
      </c>
      <c r="E43" s="232">
        <v>4302.7499999999991</v>
      </c>
      <c r="F43" s="232">
        <v>4276.7</v>
      </c>
      <c r="G43" s="232">
        <v>4244.0999999999995</v>
      </c>
      <c r="H43" s="232">
        <v>4361.3999999999987</v>
      </c>
      <c r="I43" s="232">
        <v>4393.9999999999991</v>
      </c>
      <c r="J43" s="232">
        <v>4420.0499999999984</v>
      </c>
      <c r="K43" s="231">
        <v>4367.95</v>
      </c>
      <c r="L43" s="231">
        <v>4309.3</v>
      </c>
      <c r="M43" s="231">
        <v>2.7947899999999999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308.14999999999998</v>
      </c>
      <c r="D44" s="232">
        <v>309.18333333333334</v>
      </c>
      <c r="E44" s="232">
        <v>306.11666666666667</v>
      </c>
      <c r="F44" s="232">
        <v>304.08333333333331</v>
      </c>
      <c r="G44" s="232">
        <v>301.01666666666665</v>
      </c>
      <c r="H44" s="232">
        <v>311.2166666666667</v>
      </c>
      <c r="I44" s="232">
        <v>314.28333333333342</v>
      </c>
      <c r="J44" s="232">
        <v>316.31666666666672</v>
      </c>
      <c r="K44" s="231">
        <v>312.25</v>
      </c>
      <c r="L44" s="231">
        <v>307.14999999999998</v>
      </c>
      <c r="M44" s="231">
        <v>10.6105</v>
      </c>
      <c r="N44" s="1"/>
      <c r="O44" s="1"/>
    </row>
    <row r="45" spans="1:15" ht="12.75" customHeight="1">
      <c r="A45" s="30">
        <v>35</v>
      </c>
      <c r="B45" s="217" t="s">
        <v>808</v>
      </c>
      <c r="C45" s="231">
        <v>246.15</v>
      </c>
      <c r="D45" s="232">
        <v>246.31666666666669</v>
      </c>
      <c r="E45" s="232">
        <v>242.63333333333338</v>
      </c>
      <c r="F45" s="232">
        <v>239.1166666666667</v>
      </c>
      <c r="G45" s="232">
        <v>235.43333333333339</v>
      </c>
      <c r="H45" s="232">
        <v>249.83333333333337</v>
      </c>
      <c r="I45" s="232">
        <v>253.51666666666671</v>
      </c>
      <c r="J45" s="232">
        <v>257.03333333333336</v>
      </c>
      <c r="K45" s="231">
        <v>250</v>
      </c>
      <c r="L45" s="231">
        <v>242.8</v>
      </c>
      <c r="M45" s="231">
        <v>5.0789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480.55</v>
      </c>
      <c r="D46" s="232">
        <v>479.93333333333334</v>
      </c>
      <c r="E46" s="232">
        <v>476.31666666666666</v>
      </c>
      <c r="F46" s="232">
        <v>472.08333333333331</v>
      </c>
      <c r="G46" s="232">
        <v>468.46666666666664</v>
      </c>
      <c r="H46" s="232">
        <v>484.16666666666669</v>
      </c>
      <c r="I46" s="232">
        <v>487.78333333333336</v>
      </c>
      <c r="J46" s="232">
        <v>492.01666666666671</v>
      </c>
      <c r="K46" s="231">
        <v>483.55</v>
      </c>
      <c r="L46" s="231">
        <v>475.7</v>
      </c>
      <c r="M46" s="231">
        <v>0.30662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138.1</v>
      </c>
      <c r="D47" s="232">
        <v>138.68333333333334</v>
      </c>
      <c r="E47" s="232">
        <v>136.61666666666667</v>
      </c>
      <c r="F47" s="232">
        <v>135.13333333333333</v>
      </c>
      <c r="G47" s="232">
        <v>133.06666666666666</v>
      </c>
      <c r="H47" s="232">
        <v>140.16666666666669</v>
      </c>
      <c r="I47" s="232">
        <v>142.23333333333335</v>
      </c>
      <c r="J47" s="232">
        <v>143.7166666666667</v>
      </c>
      <c r="K47" s="231">
        <v>140.75</v>
      </c>
      <c r="L47" s="231">
        <v>137.19999999999999</v>
      </c>
      <c r="M47" s="231">
        <v>57.590310000000002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2827.4</v>
      </c>
      <c r="D48" s="232">
        <v>2819.65</v>
      </c>
      <c r="E48" s="232">
        <v>2772.9500000000003</v>
      </c>
      <c r="F48" s="232">
        <v>2718.5</v>
      </c>
      <c r="G48" s="232">
        <v>2671.8</v>
      </c>
      <c r="H48" s="232">
        <v>2874.1000000000004</v>
      </c>
      <c r="I48" s="232">
        <v>2920.8</v>
      </c>
      <c r="J48" s="232">
        <v>2975.2500000000005</v>
      </c>
      <c r="K48" s="231">
        <v>2866.35</v>
      </c>
      <c r="L48" s="231">
        <v>2765.2</v>
      </c>
      <c r="M48" s="231">
        <v>21.70346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232.1</v>
      </c>
      <c r="D49" s="232">
        <v>233.83333333333334</v>
      </c>
      <c r="E49" s="232">
        <v>228.26666666666668</v>
      </c>
      <c r="F49" s="232">
        <v>224.43333333333334</v>
      </c>
      <c r="G49" s="232">
        <v>218.86666666666667</v>
      </c>
      <c r="H49" s="232">
        <v>237.66666666666669</v>
      </c>
      <c r="I49" s="232">
        <v>243.23333333333335</v>
      </c>
      <c r="J49" s="232">
        <v>247.06666666666669</v>
      </c>
      <c r="K49" s="231">
        <v>239.4</v>
      </c>
      <c r="L49" s="231">
        <v>230</v>
      </c>
      <c r="M49" s="231">
        <v>4.92584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3260.3</v>
      </c>
      <c r="D50" s="232">
        <v>3252.4166666666665</v>
      </c>
      <c r="E50" s="232">
        <v>3229.8833333333332</v>
      </c>
      <c r="F50" s="232">
        <v>3199.4666666666667</v>
      </c>
      <c r="G50" s="232">
        <v>3176.9333333333334</v>
      </c>
      <c r="H50" s="232">
        <v>3282.833333333333</v>
      </c>
      <c r="I50" s="232">
        <v>3305.3666666666668</v>
      </c>
      <c r="J50" s="232">
        <v>3335.7833333333328</v>
      </c>
      <c r="K50" s="231">
        <v>3274.95</v>
      </c>
      <c r="L50" s="231">
        <v>3222</v>
      </c>
      <c r="M50" s="231">
        <v>2.4830000000000001E-2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1349.8</v>
      </c>
      <c r="D51" s="232">
        <v>1369.6000000000001</v>
      </c>
      <c r="E51" s="232">
        <v>1325.2000000000003</v>
      </c>
      <c r="F51" s="232">
        <v>1300.6000000000001</v>
      </c>
      <c r="G51" s="232">
        <v>1256.2000000000003</v>
      </c>
      <c r="H51" s="232">
        <v>1394.2000000000003</v>
      </c>
      <c r="I51" s="232">
        <v>1438.6000000000004</v>
      </c>
      <c r="J51" s="232">
        <v>1463.2000000000003</v>
      </c>
      <c r="K51" s="231">
        <v>1414</v>
      </c>
      <c r="L51" s="231">
        <v>1345</v>
      </c>
      <c r="M51" s="231">
        <v>5.3346400000000003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6820.95</v>
      </c>
      <c r="D52" s="232">
        <v>6833.45</v>
      </c>
      <c r="E52" s="232">
        <v>6780.5999999999995</v>
      </c>
      <c r="F52" s="232">
        <v>6740.25</v>
      </c>
      <c r="G52" s="232">
        <v>6687.4</v>
      </c>
      <c r="H52" s="232">
        <v>6873.7999999999993</v>
      </c>
      <c r="I52" s="232">
        <v>6926.65</v>
      </c>
      <c r="J52" s="232">
        <v>6966.9999999999991</v>
      </c>
      <c r="K52" s="231">
        <v>6886.3</v>
      </c>
      <c r="L52" s="231">
        <v>6793.1</v>
      </c>
      <c r="M52" s="231">
        <v>0.59587000000000001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458.35</v>
      </c>
      <c r="D53" s="232">
        <v>460.61666666666662</v>
      </c>
      <c r="E53" s="232">
        <v>450.73333333333323</v>
      </c>
      <c r="F53" s="232">
        <v>443.11666666666662</v>
      </c>
      <c r="G53" s="232">
        <v>433.23333333333323</v>
      </c>
      <c r="H53" s="232">
        <v>468.23333333333323</v>
      </c>
      <c r="I53" s="232">
        <v>478.11666666666656</v>
      </c>
      <c r="J53" s="232">
        <v>485.73333333333323</v>
      </c>
      <c r="K53" s="231">
        <v>470.5</v>
      </c>
      <c r="L53" s="231">
        <v>453</v>
      </c>
      <c r="M53" s="231">
        <v>18.129020000000001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356.4</v>
      </c>
      <c r="D54" s="232">
        <v>356.45</v>
      </c>
      <c r="E54" s="232">
        <v>352.95</v>
      </c>
      <c r="F54" s="232">
        <v>349.5</v>
      </c>
      <c r="G54" s="232">
        <v>346</v>
      </c>
      <c r="H54" s="232">
        <v>359.9</v>
      </c>
      <c r="I54" s="232">
        <v>363.4</v>
      </c>
      <c r="J54" s="232">
        <v>366.84999999999997</v>
      </c>
      <c r="K54" s="231">
        <v>359.95</v>
      </c>
      <c r="L54" s="231">
        <v>353</v>
      </c>
      <c r="M54" s="231">
        <v>1.0991599999999999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3337.25</v>
      </c>
      <c r="D55" s="232">
        <v>3343.4666666666667</v>
      </c>
      <c r="E55" s="232">
        <v>3323.7833333333333</v>
      </c>
      <c r="F55" s="232">
        <v>3310.3166666666666</v>
      </c>
      <c r="G55" s="232">
        <v>3290.6333333333332</v>
      </c>
      <c r="H55" s="232">
        <v>3356.9333333333334</v>
      </c>
      <c r="I55" s="232">
        <v>3376.6166666666668</v>
      </c>
      <c r="J55" s="232">
        <v>3390.0833333333335</v>
      </c>
      <c r="K55" s="231">
        <v>3363.15</v>
      </c>
      <c r="L55" s="231">
        <v>3330</v>
      </c>
      <c r="M55" s="231">
        <v>2.3176000000000001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824.05</v>
      </c>
      <c r="D56" s="232">
        <v>828.9666666666667</v>
      </c>
      <c r="E56" s="232">
        <v>814.43333333333339</v>
      </c>
      <c r="F56" s="232">
        <v>804.81666666666672</v>
      </c>
      <c r="G56" s="232">
        <v>790.28333333333342</v>
      </c>
      <c r="H56" s="232">
        <v>838.58333333333337</v>
      </c>
      <c r="I56" s="232">
        <v>853.11666666666667</v>
      </c>
      <c r="J56" s="232">
        <v>862.73333333333335</v>
      </c>
      <c r="K56" s="231">
        <v>843.5</v>
      </c>
      <c r="L56" s="231">
        <v>819.35</v>
      </c>
      <c r="M56" s="231">
        <v>66.526409999999998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2276.1</v>
      </c>
      <c r="D57" s="232">
        <v>2288.7000000000003</v>
      </c>
      <c r="E57" s="232">
        <v>2257.4000000000005</v>
      </c>
      <c r="F57" s="232">
        <v>2238.7000000000003</v>
      </c>
      <c r="G57" s="232">
        <v>2207.4000000000005</v>
      </c>
      <c r="H57" s="232">
        <v>2307.4000000000005</v>
      </c>
      <c r="I57" s="232">
        <v>2338.7000000000007</v>
      </c>
      <c r="J57" s="232">
        <v>2357.4000000000005</v>
      </c>
      <c r="K57" s="231">
        <v>2320</v>
      </c>
      <c r="L57" s="231">
        <v>2270</v>
      </c>
      <c r="M57" s="231">
        <v>7.2059999999999999E-2</v>
      </c>
      <c r="N57" s="1"/>
      <c r="O57" s="1"/>
    </row>
    <row r="58" spans="1:15" ht="12.75" customHeight="1">
      <c r="A58" s="30">
        <v>48</v>
      </c>
      <c r="B58" s="217" t="s">
        <v>1046</v>
      </c>
      <c r="C58" s="231">
        <v>1158.4000000000001</v>
      </c>
      <c r="D58" s="232">
        <v>1165.9000000000001</v>
      </c>
      <c r="E58" s="232">
        <v>1146.6000000000001</v>
      </c>
      <c r="F58" s="232">
        <v>1134.8</v>
      </c>
      <c r="G58" s="232">
        <v>1115.5</v>
      </c>
      <c r="H58" s="232">
        <v>1177.7000000000003</v>
      </c>
      <c r="I58" s="232">
        <v>1197.0000000000005</v>
      </c>
      <c r="J58" s="232">
        <v>1208.8000000000004</v>
      </c>
      <c r="K58" s="231">
        <v>1185.2</v>
      </c>
      <c r="L58" s="231">
        <v>1154.0999999999999</v>
      </c>
      <c r="M58" s="231">
        <v>0.53305999999999998</v>
      </c>
      <c r="N58" s="1"/>
      <c r="O58" s="1"/>
    </row>
    <row r="59" spans="1:15" ht="12.75" customHeight="1">
      <c r="A59" s="30">
        <v>49</v>
      </c>
      <c r="B59" s="217" t="s">
        <v>302</v>
      </c>
      <c r="C59" s="231">
        <v>451.35</v>
      </c>
      <c r="D59" s="232">
        <v>456.58333333333331</v>
      </c>
      <c r="E59" s="232">
        <v>440.96666666666664</v>
      </c>
      <c r="F59" s="232">
        <v>430.58333333333331</v>
      </c>
      <c r="G59" s="232">
        <v>414.96666666666664</v>
      </c>
      <c r="H59" s="232">
        <v>466.96666666666664</v>
      </c>
      <c r="I59" s="232">
        <v>482.58333333333331</v>
      </c>
      <c r="J59" s="232">
        <v>492.96666666666664</v>
      </c>
      <c r="K59" s="231">
        <v>472.2</v>
      </c>
      <c r="L59" s="231">
        <v>446.2</v>
      </c>
      <c r="M59" s="231">
        <v>17.256340000000002</v>
      </c>
      <c r="N59" s="1"/>
      <c r="O59" s="1"/>
    </row>
    <row r="60" spans="1:15" ht="12.75" customHeight="1">
      <c r="A60" s="30">
        <v>50</v>
      </c>
      <c r="B60" s="217" t="s">
        <v>62</v>
      </c>
      <c r="C60" s="231">
        <v>3730</v>
      </c>
      <c r="D60" s="232">
        <v>3746.0166666666664</v>
      </c>
      <c r="E60" s="232">
        <v>3704.5333333333328</v>
      </c>
      <c r="F60" s="232">
        <v>3679.0666666666666</v>
      </c>
      <c r="G60" s="232">
        <v>3637.583333333333</v>
      </c>
      <c r="H60" s="232">
        <v>3771.4833333333327</v>
      </c>
      <c r="I60" s="232">
        <v>3812.9666666666662</v>
      </c>
      <c r="J60" s="232">
        <v>3838.4333333333325</v>
      </c>
      <c r="K60" s="231">
        <v>3787.5</v>
      </c>
      <c r="L60" s="231">
        <v>3720.55</v>
      </c>
      <c r="M60" s="231">
        <v>3.1789000000000001</v>
      </c>
      <c r="N60" s="1"/>
      <c r="O60" s="1"/>
    </row>
    <row r="61" spans="1:15" ht="12.75" customHeight="1">
      <c r="A61" s="30">
        <v>51</v>
      </c>
      <c r="B61" s="217" t="s">
        <v>303</v>
      </c>
      <c r="C61" s="231">
        <v>1073.55</v>
      </c>
      <c r="D61" s="232">
        <v>1070.4833333333333</v>
      </c>
      <c r="E61" s="232">
        <v>1057.0666666666666</v>
      </c>
      <c r="F61" s="232">
        <v>1040.5833333333333</v>
      </c>
      <c r="G61" s="232">
        <v>1027.1666666666665</v>
      </c>
      <c r="H61" s="232">
        <v>1086.9666666666667</v>
      </c>
      <c r="I61" s="232">
        <v>1100.3833333333332</v>
      </c>
      <c r="J61" s="232">
        <v>1116.8666666666668</v>
      </c>
      <c r="K61" s="231">
        <v>1083.9000000000001</v>
      </c>
      <c r="L61" s="231">
        <v>1054</v>
      </c>
      <c r="M61" s="231">
        <v>0.26597999999999999</v>
      </c>
      <c r="N61" s="1"/>
      <c r="O61" s="1"/>
    </row>
    <row r="62" spans="1:15" ht="12.75" customHeight="1">
      <c r="A62" s="30">
        <v>52</v>
      </c>
      <c r="B62" s="217" t="s">
        <v>65</v>
      </c>
      <c r="C62" s="231">
        <v>5718.75</v>
      </c>
      <c r="D62" s="232">
        <v>5746.583333333333</v>
      </c>
      <c r="E62" s="232">
        <v>5673.1666666666661</v>
      </c>
      <c r="F62" s="232">
        <v>5627.583333333333</v>
      </c>
      <c r="G62" s="232">
        <v>5554.1666666666661</v>
      </c>
      <c r="H62" s="232">
        <v>5792.1666666666661</v>
      </c>
      <c r="I62" s="232">
        <v>5865.5833333333321</v>
      </c>
      <c r="J62" s="232">
        <v>5911.1666666666661</v>
      </c>
      <c r="K62" s="231">
        <v>5820</v>
      </c>
      <c r="L62" s="231">
        <v>5701</v>
      </c>
      <c r="M62" s="231">
        <v>6.7947300000000004</v>
      </c>
      <c r="N62" s="1"/>
      <c r="O62" s="1"/>
    </row>
    <row r="63" spans="1:15" ht="12.75" customHeight="1">
      <c r="A63" s="30">
        <v>53</v>
      </c>
      <c r="B63" s="217" t="s">
        <v>64</v>
      </c>
      <c r="C63" s="231">
        <v>1282.5999999999999</v>
      </c>
      <c r="D63" s="232">
        <v>1290.1000000000001</v>
      </c>
      <c r="E63" s="232">
        <v>1270.5000000000002</v>
      </c>
      <c r="F63" s="232">
        <v>1258.4000000000001</v>
      </c>
      <c r="G63" s="232">
        <v>1238.8000000000002</v>
      </c>
      <c r="H63" s="232">
        <v>1302.2000000000003</v>
      </c>
      <c r="I63" s="232">
        <v>1321.8000000000002</v>
      </c>
      <c r="J63" s="232">
        <v>1333.9000000000003</v>
      </c>
      <c r="K63" s="231">
        <v>1309.7</v>
      </c>
      <c r="L63" s="231">
        <v>1278</v>
      </c>
      <c r="M63" s="231">
        <v>13.76141</v>
      </c>
      <c r="N63" s="1"/>
      <c r="O63" s="1"/>
    </row>
    <row r="64" spans="1:15" ht="12.75" customHeight="1">
      <c r="A64" s="30">
        <v>54</v>
      </c>
      <c r="B64" s="217" t="s">
        <v>241</v>
      </c>
      <c r="C64" s="231">
        <v>6041.1</v>
      </c>
      <c r="D64" s="232">
        <v>6082.666666666667</v>
      </c>
      <c r="E64" s="232">
        <v>5968.5833333333339</v>
      </c>
      <c r="F64" s="232">
        <v>5896.0666666666666</v>
      </c>
      <c r="G64" s="232">
        <v>5781.9833333333336</v>
      </c>
      <c r="H64" s="232">
        <v>6155.1833333333343</v>
      </c>
      <c r="I64" s="232">
        <v>6269.2666666666682</v>
      </c>
      <c r="J64" s="232">
        <v>6341.7833333333347</v>
      </c>
      <c r="K64" s="231">
        <v>6196.75</v>
      </c>
      <c r="L64" s="231">
        <v>6010.15</v>
      </c>
      <c r="M64" s="231">
        <v>0.17665</v>
      </c>
      <c r="N64" s="1"/>
      <c r="O64" s="1"/>
    </row>
    <row r="65" spans="1:15" ht="12.75" customHeight="1">
      <c r="A65" s="30">
        <v>55</v>
      </c>
      <c r="B65" s="217" t="s">
        <v>304</v>
      </c>
      <c r="C65" s="231">
        <v>2059.5</v>
      </c>
      <c r="D65" s="232">
        <v>2079.5</v>
      </c>
      <c r="E65" s="232">
        <v>2035</v>
      </c>
      <c r="F65" s="232">
        <v>2010.5</v>
      </c>
      <c r="G65" s="232">
        <v>1966</v>
      </c>
      <c r="H65" s="232">
        <v>2104</v>
      </c>
      <c r="I65" s="232">
        <v>2148.5</v>
      </c>
      <c r="J65" s="232">
        <v>2173</v>
      </c>
      <c r="K65" s="231">
        <v>2124</v>
      </c>
      <c r="L65" s="231">
        <v>2055</v>
      </c>
      <c r="M65" s="231">
        <v>0.47992000000000001</v>
      </c>
      <c r="N65" s="1"/>
      <c r="O65" s="1"/>
    </row>
    <row r="66" spans="1:15" ht="12.75" customHeight="1">
      <c r="A66" s="30">
        <v>56</v>
      </c>
      <c r="B66" s="217" t="s">
        <v>66</v>
      </c>
      <c r="C66" s="231">
        <v>1961.5</v>
      </c>
      <c r="D66" s="232">
        <v>1968.1666666666667</v>
      </c>
      <c r="E66" s="232">
        <v>1948.3333333333335</v>
      </c>
      <c r="F66" s="232">
        <v>1935.1666666666667</v>
      </c>
      <c r="G66" s="232">
        <v>1915.3333333333335</v>
      </c>
      <c r="H66" s="232">
        <v>1981.3333333333335</v>
      </c>
      <c r="I66" s="232">
        <v>2001.166666666667</v>
      </c>
      <c r="J66" s="232">
        <v>2014.3333333333335</v>
      </c>
      <c r="K66" s="231">
        <v>1988</v>
      </c>
      <c r="L66" s="231">
        <v>1955</v>
      </c>
      <c r="M66" s="231">
        <v>1.1947000000000001</v>
      </c>
      <c r="N66" s="1"/>
      <c r="O66" s="1"/>
    </row>
    <row r="67" spans="1:15" ht="12.75" customHeight="1">
      <c r="A67" s="30">
        <v>57</v>
      </c>
      <c r="B67" s="217" t="s">
        <v>305</v>
      </c>
      <c r="C67" s="231">
        <v>388.6</v>
      </c>
      <c r="D67" s="232">
        <v>388.90000000000003</v>
      </c>
      <c r="E67" s="232">
        <v>383.40000000000009</v>
      </c>
      <c r="F67" s="232">
        <v>378.20000000000005</v>
      </c>
      <c r="G67" s="232">
        <v>372.7000000000001</v>
      </c>
      <c r="H67" s="232">
        <v>394.10000000000008</v>
      </c>
      <c r="I67" s="232">
        <v>399.59999999999997</v>
      </c>
      <c r="J67" s="232">
        <v>404.80000000000007</v>
      </c>
      <c r="K67" s="231">
        <v>394.4</v>
      </c>
      <c r="L67" s="231">
        <v>383.7</v>
      </c>
      <c r="M67" s="231">
        <v>9.4079499999999996</v>
      </c>
      <c r="N67" s="1"/>
      <c r="O67" s="1"/>
    </row>
    <row r="68" spans="1:15" ht="12.75" customHeight="1">
      <c r="A68" s="30">
        <v>58</v>
      </c>
      <c r="B68" s="217" t="s">
        <v>67</v>
      </c>
      <c r="C68" s="231">
        <v>205.8</v>
      </c>
      <c r="D68" s="232">
        <v>207.01666666666665</v>
      </c>
      <c r="E68" s="232">
        <v>203.23333333333329</v>
      </c>
      <c r="F68" s="232">
        <v>200.66666666666663</v>
      </c>
      <c r="G68" s="232">
        <v>196.88333333333327</v>
      </c>
      <c r="H68" s="232">
        <v>209.58333333333331</v>
      </c>
      <c r="I68" s="232">
        <v>213.36666666666667</v>
      </c>
      <c r="J68" s="232">
        <v>215.93333333333334</v>
      </c>
      <c r="K68" s="231">
        <v>210.8</v>
      </c>
      <c r="L68" s="231">
        <v>204.45</v>
      </c>
      <c r="M68" s="231">
        <v>85.036829999999995</v>
      </c>
      <c r="N68" s="1"/>
      <c r="O68" s="1"/>
    </row>
    <row r="69" spans="1:15" ht="12.75" customHeight="1">
      <c r="A69" s="30">
        <v>59</v>
      </c>
      <c r="B69" s="217" t="s">
        <v>68</v>
      </c>
      <c r="C69" s="231">
        <v>159.19999999999999</v>
      </c>
      <c r="D69" s="232">
        <v>160.85</v>
      </c>
      <c r="E69" s="232">
        <v>156.75</v>
      </c>
      <c r="F69" s="232">
        <v>154.30000000000001</v>
      </c>
      <c r="G69" s="232">
        <v>150.20000000000002</v>
      </c>
      <c r="H69" s="232">
        <v>163.29999999999998</v>
      </c>
      <c r="I69" s="232">
        <v>167.39999999999995</v>
      </c>
      <c r="J69" s="232">
        <v>169.84999999999997</v>
      </c>
      <c r="K69" s="231">
        <v>164.95</v>
      </c>
      <c r="L69" s="231">
        <v>158.4</v>
      </c>
      <c r="M69" s="231">
        <v>192.55062000000001</v>
      </c>
      <c r="N69" s="1"/>
      <c r="O69" s="1"/>
    </row>
    <row r="70" spans="1:15" ht="12.75" customHeight="1">
      <c r="A70" s="30">
        <v>60</v>
      </c>
      <c r="B70" s="217" t="s">
        <v>242</v>
      </c>
      <c r="C70" s="231">
        <v>69.8</v>
      </c>
      <c r="D70" s="232">
        <v>70.8</v>
      </c>
      <c r="E70" s="232">
        <v>68</v>
      </c>
      <c r="F70" s="232">
        <v>66.2</v>
      </c>
      <c r="G70" s="232">
        <v>63.400000000000006</v>
      </c>
      <c r="H70" s="232">
        <v>72.599999999999994</v>
      </c>
      <c r="I70" s="232">
        <v>75.399999999999977</v>
      </c>
      <c r="J70" s="232">
        <v>77.199999999999989</v>
      </c>
      <c r="K70" s="231">
        <v>73.599999999999994</v>
      </c>
      <c r="L70" s="231">
        <v>69</v>
      </c>
      <c r="M70" s="231">
        <v>140.39598000000001</v>
      </c>
      <c r="N70" s="1"/>
      <c r="O70" s="1"/>
    </row>
    <row r="71" spans="1:15" ht="12.75" customHeight="1">
      <c r="A71" s="30">
        <v>61</v>
      </c>
      <c r="B71" s="217" t="s">
        <v>306</v>
      </c>
      <c r="C71" s="231">
        <v>24.85</v>
      </c>
      <c r="D71" s="232">
        <v>25.05</v>
      </c>
      <c r="E71" s="232">
        <v>24.400000000000002</v>
      </c>
      <c r="F71" s="232">
        <v>23.950000000000003</v>
      </c>
      <c r="G71" s="232">
        <v>23.300000000000004</v>
      </c>
      <c r="H71" s="232">
        <v>25.5</v>
      </c>
      <c r="I71" s="232">
        <v>26.15</v>
      </c>
      <c r="J71" s="232">
        <v>26.599999999999998</v>
      </c>
      <c r="K71" s="231">
        <v>25.7</v>
      </c>
      <c r="L71" s="231">
        <v>24.6</v>
      </c>
      <c r="M71" s="231">
        <v>97.729759999999999</v>
      </c>
      <c r="N71" s="1"/>
      <c r="O71" s="1"/>
    </row>
    <row r="72" spans="1:15" ht="12.75" customHeight="1">
      <c r="A72" s="30">
        <v>62</v>
      </c>
      <c r="B72" s="217" t="s">
        <v>69</v>
      </c>
      <c r="C72" s="231">
        <v>1408.7</v>
      </c>
      <c r="D72" s="232">
        <v>1406.9333333333332</v>
      </c>
      <c r="E72" s="232">
        <v>1399.8666666666663</v>
      </c>
      <c r="F72" s="232">
        <v>1391.0333333333331</v>
      </c>
      <c r="G72" s="232">
        <v>1383.9666666666662</v>
      </c>
      <c r="H72" s="232">
        <v>1415.7666666666664</v>
      </c>
      <c r="I72" s="232">
        <v>1422.8333333333335</v>
      </c>
      <c r="J72" s="232">
        <v>1431.6666666666665</v>
      </c>
      <c r="K72" s="231">
        <v>1414</v>
      </c>
      <c r="L72" s="231">
        <v>1398.1</v>
      </c>
      <c r="M72" s="231">
        <v>3.1713800000000001</v>
      </c>
      <c r="N72" s="1"/>
      <c r="O72" s="1"/>
    </row>
    <row r="73" spans="1:15" ht="12.75" customHeight="1">
      <c r="A73" s="30">
        <v>63</v>
      </c>
      <c r="B73" s="217" t="s">
        <v>307</v>
      </c>
      <c r="C73" s="231">
        <v>4074.65</v>
      </c>
      <c r="D73" s="232">
        <v>4086.1833333333329</v>
      </c>
      <c r="E73" s="232">
        <v>4053.7166666666662</v>
      </c>
      <c r="F73" s="232">
        <v>4032.7833333333333</v>
      </c>
      <c r="G73" s="232">
        <v>4000.3166666666666</v>
      </c>
      <c r="H73" s="232">
        <v>4107.1166666666659</v>
      </c>
      <c r="I73" s="232">
        <v>4139.5833333333321</v>
      </c>
      <c r="J73" s="232">
        <v>4160.5166666666655</v>
      </c>
      <c r="K73" s="231">
        <v>4118.6499999999996</v>
      </c>
      <c r="L73" s="231">
        <v>4065.25</v>
      </c>
      <c r="M73" s="231">
        <v>8.5029999999999994E-2</v>
      </c>
      <c r="N73" s="1"/>
      <c r="O73" s="1"/>
    </row>
    <row r="74" spans="1:15" ht="12.75" customHeight="1">
      <c r="A74" s="30">
        <v>64</v>
      </c>
      <c r="B74" s="217" t="s">
        <v>72</v>
      </c>
      <c r="C74" s="231">
        <v>591.15</v>
      </c>
      <c r="D74" s="232">
        <v>588.53333333333342</v>
      </c>
      <c r="E74" s="232">
        <v>585.06666666666683</v>
      </c>
      <c r="F74" s="232">
        <v>578.98333333333346</v>
      </c>
      <c r="G74" s="232">
        <v>575.51666666666688</v>
      </c>
      <c r="H74" s="232">
        <v>594.61666666666679</v>
      </c>
      <c r="I74" s="232">
        <v>598.08333333333326</v>
      </c>
      <c r="J74" s="232">
        <v>604.16666666666674</v>
      </c>
      <c r="K74" s="231">
        <v>592</v>
      </c>
      <c r="L74" s="231">
        <v>582.45000000000005</v>
      </c>
      <c r="M74" s="231">
        <v>9.2498900000000006</v>
      </c>
      <c r="N74" s="1"/>
      <c r="O74" s="1"/>
    </row>
    <row r="75" spans="1:15" ht="12.75" customHeight="1">
      <c r="A75" s="30">
        <v>65</v>
      </c>
      <c r="B75" s="217" t="s">
        <v>308</v>
      </c>
      <c r="C75" s="231">
        <v>903.3</v>
      </c>
      <c r="D75" s="232">
        <v>908.81666666666661</v>
      </c>
      <c r="E75" s="232">
        <v>890.73333333333323</v>
      </c>
      <c r="F75" s="232">
        <v>878.16666666666663</v>
      </c>
      <c r="G75" s="232">
        <v>860.08333333333326</v>
      </c>
      <c r="H75" s="232">
        <v>921.38333333333321</v>
      </c>
      <c r="I75" s="232">
        <v>939.4666666666667</v>
      </c>
      <c r="J75" s="232">
        <v>952.03333333333319</v>
      </c>
      <c r="K75" s="231">
        <v>926.9</v>
      </c>
      <c r="L75" s="231">
        <v>896.25</v>
      </c>
      <c r="M75" s="231">
        <v>4.84626</v>
      </c>
      <c r="N75" s="1"/>
      <c r="O75" s="1"/>
    </row>
    <row r="76" spans="1:15" ht="12.75" customHeight="1">
      <c r="A76" s="30">
        <v>66</v>
      </c>
      <c r="B76" s="217" t="s">
        <v>71</v>
      </c>
      <c r="C76" s="231">
        <v>92.6</v>
      </c>
      <c r="D76" s="232">
        <v>93.016666666666666</v>
      </c>
      <c r="E76" s="232">
        <v>91.783333333333331</v>
      </c>
      <c r="F76" s="232">
        <v>90.966666666666669</v>
      </c>
      <c r="G76" s="232">
        <v>89.733333333333334</v>
      </c>
      <c r="H76" s="232">
        <v>93.833333333333329</v>
      </c>
      <c r="I76" s="232">
        <v>95.066666666666649</v>
      </c>
      <c r="J76" s="232">
        <v>95.883333333333326</v>
      </c>
      <c r="K76" s="231">
        <v>94.25</v>
      </c>
      <c r="L76" s="231">
        <v>92.2</v>
      </c>
      <c r="M76" s="231">
        <v>83.185059999999993</v>
      </c>
      <c r="N76" s="1"/>
      <c r="O76" s="1"/>
    </row>
    <row r="77" spans="1:15" ht="12.75" customHeight="1">
      <c r="A77" s="30">
        <v>67</v>
      </c>
      <c r="B77" s="217" t="s">
        <v>73</v>
      </c>
      <c r="C77" s="231">
        <v>792.95</v>
      </c>
      <c r="D77" s="232">
        <v>797.38333333333333</v>
      </c>
      <c r="E77" s="232">
        <v>786.06666666666661</v>
      </c>
      <c r="F77" s="232">
        <v>779.18333333333328</v>
      </c>
      <c r="G77" s="232">
        <v>767.86666666666656</v>
      </c>
      <c r="H77" s="232">
        <v>804.26666666666665</v>
      </c>
      <c r="I77" s="232">
        <v>815.58333333333348</v>
      </c>
      <c r="J77" s="232">
        <v>822.4666666666667</v>
      </c>
      <c r="K77" s="231">
        <v>808.7</v>
      </c>
      <c r="L77" s="231">
        <v>790.5</v>
      </c>
      <c r="M77" s="231">
        <v>8.1280699999999992</v>
      </c>
      <c r="N77" s="1"/>
      <c r="O77" s="1"/>
    </row>
    <row r="78" spans="1:15" ht="12.75" customHeight="1">
      <c r="A78" s="30">
        <v>68</v>
      </c>
      <c r="B78" s="217" t="s">
        <v>76</v>
      </c>
      <c r="C78" s="231">
        <v>75.099999999999994</v>
      </c>
      <c r="D78" s="232">
        <v>75.383333333333326</v>
      </c>
      <c r="E78" s="232">
        <v>74.516666666666652</v>
      </c>
      <c r="F78" s="232">
        <v>73.933333333333323</v>
      </c>
      <c r="G78" s="232">
        <v>73.066666666666649</v>
      </c>
      <c r="H78" s="232">
        <v>75.966666666666654</v>
      </c>
      <c r="I78" s="232">
        <v>76.833333333333329</v>
      </c>
      <c r="J78" s="232">
        <v>77.416666666666657</v>
      </c>
      <c r="K78" s="231">
        <v>76.25</v>
      </c>
      <c r="L78" s="231">
        <v>74.8</v>
      </c>
      <c r="M78" s="231">
        <v>96.165459999999996</v>
      </c>
      <c r="N78" s="1"/>
      <c r="O78" s="1"/>
    </row>
    <row r="79" spans="1:15" ht="12.75" customHeight="1">
      <c r="A79" s="30">
        <v>69</v>
      </c>
      <c r="B79" s="217" t="s">
        <v>80</v>
      </c>
      <c r="C79" s="231">
        <v>330.3</v>
      </c>
      <c r="D79" s="232">
        <v>330.35</v>
      </c>
      <c r="E79" s="232">
        <v>327.30000000000007</v>
      </c>
      <c r="F79" s="232">
        <v>324.30000000000007</v>
      </c>
      <c r="G79" s="232">
        <v>321.25000000000011</v>
      </c>
      <c r="H79" s="232">
        <v>333.35</v>
      </c>
      <c r="I79" s="232">
        <v>336.4</v>
      </c>
      <c r="J79" s="232">
        <v>339.4</v>
      </c>
      <c r="K79" s="231">
        <v>333.4</v>
      </c>
      <c r="L79" s="231">
        <v>327.35000000000002</v>
      </c>
      <c r="M79" s="231">
        <v>27.559729999999998</v>
      </c>
      <c r="N79" s="1"/>
      <c r="O79" s="1"/>
    </row>
    <row r="80" spans="1:15" ht="12.75" customHeight="1">
      <c r="A80" s="30">
        <v>70</v>
      </c>
      <c r="B80" s="217" t="s">
        <v>848</v>
      </c>
      <c r="C80" s="231">
        <v>8411.7999999999993</v>
      </c>
      <c r="D80" s="232">
        <v>8432.8000000000011</v>
      </c>
      <c r="E80" s="232">
        <v>8349.0000000000018</v>
      </c>
      <c r="F80" s="232">
        <v>8286.2000000000007</v>
      </c>
      <c r="G80" s="232">
        <v>8202.4000000000015</v>
      </c>
      <c r="H80" s="232">
        <v>8495.6000000000022</v>
      </c>
      <c r="I80" s="232">
        <v>8579.4000000000015</v>
      </c>
      <c r="J80" s="232">
        <v>8642.2000000000025</v>
      </c>
      <c r="K80" s="231">
        <v>8516.6</v>
      </c>
      <c r="L80" s="231">
        <v>8370</v>
      </c>
      <c r="M80" s="231">
        <v>1.4239999999999999E-2</v>
      </c>
      <c r="N80" s="1"/>
      <c r="O80" s="1"/>
    </row>
    <row r="81" spans="1:15" ht="12.75" customHeight="1">
      <c r="A81" s="30">
        <v>71</v>
      </c>
      <c r="B81" s="217" t="s">
        <v>75</v>
      </c>
      <c r="C81" s="231">
        <v>756.65</v>
      </c>
      <c r="D81" s="232">
        <v>758.23333333333323</v>
      </c>
      <c r="E81" s="232">
        <v>750.91666666666652</v>
      </c>
      <c r="F81" s="232">
        <v>745.18333333333328</v>
      </c>
      <c r="G81" s="232">
        <v>737.86666666666656</v>
      </c>
      <c r="H81" s="232">
        <v>763.96666666666647</v>
      </c>
      <c r="I81" s="232">
        <v>771.2833333333333</v>
      </c>
      <c r="J81" s="232">
        <v>777.01666666666642</v>
      </c>
      <c r="K81" s="231">
        <v>765.55</v>
      </c>
      <c r="L81" s="231">
        <v>752.5</v>
      </c>
      <c r="M81" s="231">
        <v>81.010599999999997</v>
      </c>
      <c r="N81" s="1"/>
      <c r="O81" s="1"/>
    </row>
    <row r="82" spans="1:15" ht="12.75" customHeight="1">
      <c r="A82" s="30">
        <v>72</v>
      </c>
      <c r="B82" s="217" t="s">
        <v>77</v>
      </c>
      <c r="C82" s="231">
        <v>221.25</v>
      </c>
      <c r="D82" s="232">
        <v>221.38333333333333</v>
      </c>
      <c r="E82" s="232">
        <v>218.46666666666664</v>
      </c>
      <c r="F82" s="232">
        <v>215.68333333333331</v>
      </c>
      <c r="G82" s="232">
        <v>212.76666666666662</v>
      </c>
      <c r="H82" s="232">
        <v>224.16666666666666</v>
      </c>
      <c r="I82" s="232">
        <v>227.08333333333334</v>
      </c>
      <c r="J82" s="232">
        <v>229.86666666666667</v>
      </c>
      <c r="K82" s="231">
        <v>224.3</v>
      </c>
      <c r="L82" s="231">
        <v>218.6</v>
      </c>
      <c r="M82" s="231">
        <v>24.601489999999998</v>
      </c>
      <c r="N82" s="1"/>
      <c r="O82" s="1"/>
    </row>
    <row r="83" spans="1:15" ht="12.75" customHeight="1">
      <c r="A83" s="30">
        <v>73</v>
      </c>
      <c r="B83" s="217" t="s">
        <v>309</v>
      </c>
      <c r="C83" s="231">
        <v>858.35</v>
      </c>
      <c r="D83" s="232">
        <v>861.76666666666677</v>
      </c>
      <c r="E83" s="232">
        <v>850.63333333333355</v>
      </c>
      <c r="F83" s="232">
        <v>842.91666666666674</v>
      </c>
      <c r="G83" s="232">
        <v>831.78333333333353</v>
      </c>
      <c r="H83" s="232">
        <v>869.48333333333358</v>
      </c>
      <c r="I83" s="232">
        <v>880.61666666666679</v>
      </c>
      <c r="J83" s="232">
        <v>888.3333333333336</v>
      </c>
      <c r="K83" s="231">
        <v>872.9</v>
      </c>
      <c r="L83" s="231">
        <v>854.05</v>
      </c>
      <c r="M83" s="231">
        <v>0.81772999999999996</v>
      </c>
      <c r="N83" s="1"/>
      <c r="O83" s="1"/>
    </row>
    <row r="84" spans="1:15" ht="12.75" customHeight="1">
      <c r="A84" s="30">
        <v>74</v>
      </c>
      <c r="B84" s="217" t="s">
        <v>310</v>
      </c>
      <c r="C84" s="231">
        <v>274.64999999999998</v>
      </c>
      <c r="D84" s="232">
        <v>276.01666666666665</v>
      </c>
      <c r="E84" s="232">
        <v>272.0333333333333</v>
      </c>
      <c r="F84" s="232">
        <v>269.41666666666663</v>
      </c>
      <c r="G84" s="232">
        <v>265.43333333333328</v>
      </c>
      <c r="H84" s="232">
        <v>278.63333333333333</v>
      </c>
      <c r="I84" s="232">
        <v>282.61666666666667</v>
      </c>
      <c r="J84" s="232">
        <v>285.23333333333335</v>
      </c>
      <c r="K84" s="231">
        <v>280</v>
      </c>
      <c r="L84" s="231">
        <v>273.39999999999998</v>
      </c>
      <c r="M84" s="231">
        <v>8.7667599999999997</v>
      </c>
      <c r="N84" s="1"/>
      <c r="O84" s="1"/>
    </row>
    <row r="85" spans="1:15" ht="12.75" customHeight="1">
      <c r="A85" s="30">
        <v>75</v>
      </c>
      <c r="B85" s="217" t="s">
        <v>311</v>
      </c>
      <c r="C85" s="231">
        <v>6138.9</v>
      </c>
      <c r="D85" s="232">
        <v>6102.5166666666664</v>
      </c>
      <c r="E85" s="232">
        <v>6028.1333333333332</v>
      </c>
      <c r="F85" s="232">
        <v>5917.3666666666668</v>
      </c>
      <c r="G85" s="232">
        <v>5842.9833333333336</v>
      </c>
      <c r="H85" s="232">
        <v>6213.2833333333328</v>
      </c>
      <c r="I85" s="232">
        <v>6287.6666666666661</v>
      </c>
      <c r="J85" s="232">
        <v>6398.4333333333325</v>
      </c>
      <c r="K85" s="231">
        <v>6176.9</v>
      </c>
      <c r="L85" s="231">
        <v>5991.75</v>
      </c>
      <c r="M85" s="231">
        <v>0.14666000000000001</v>
      </c>
      <c r="N85" s="1"/>
      <c r="O85" s="1"/>
    </row>
    <row r="86" spans="1:15" ht="12.75" customHeight="1">
      <c r="A86" s="30">
        <v>76</v>
      </c>
      <c r="B86" s="217" t="s">
        <v>312</v>
      </c>
      <c r="C86" s="231">
        <v>1487.8</v>
      </c>
      <c r="D86" s="232">
        <v>1496.8166666666668</v>
      </c>
      <c r="E86" s="232">
        <v>1475.1333333333337</v>
      </c>
      <c r="F86" s="232">
        <v>1462.4666666666669</v>
      </c>
      <c r="G86" s="232">
        <v>1440.7833333333338</v>
      </c>
      <c r="H86" s="232">
        <v>1509.4833333333336</v>
      </c>
      <c r="I86" s="232">
        <v>1531.1666666666665</v>
      </c>
      <c r="J86" s="232">
        <v>1543.8333333333335</v>
      </c>
      <c r="K86" s="231">
        <v>1518.5</v>
      </c>
      <c r="L86" s="231">
        <v>1484.15</v>
      </c>
      <c r="M86" s="231">
        <v>0.79008</v>
      </c>
      <c r="N86" s="1"/>
      <c r="O86" s="1"/>
    </row>
    <row r="87" spans="1:15" ht="12.75" customHeight="1">
      <c r="A87" s="30">
        <v>77</v>
      </c>
      <c r="B87" s="217" t="s">
        <v>243</v>
      </c>
      <c r="C87" s="231">
        <v>863.1</v>
      </c>
      <c r="D87" s="232">
        <v>866.66666666666663</v>
      </c>
      <c r="E87" s="232">
        <v>856.48333333333323</v>
      </c>
      <c r="F87" s="232">
        <v>849.86666666666656</v>
      </c>
      <c r="G87" s="232">
        <v>839.68333333333317</v>
      </c>
      <c r="H87" s="232">
        <v>873.2833333333333</v>
      </c>
      <c r="I87" s="232">
        <v>883.4666666666667</v>
      </c>
      <c r="J87" s="232">
        <v>890.08333333333337</v>
      </c>
      <c r="K87" s="231">
        <v>876.85</v>
      </c>
      <c r="L87" s="231">
        <v>860.05</v>
      </c>
      <c r="M87" s="231">
        <v>0.21736</v>
      </c>
      <c r="N87" s="1"/>
      <c r="O87" s="1"/>
    </row>
    <row r="88" spans="1:15" ht="12.75" customHeight="1">
      <c r="A88" s="30">
        <v>78</v>
      </c>
      <c r="B88" s="217" t="s">
        <v>809</v>
      </c>
      <c r="C88" s="231">
        <v>444.25</v>
      </c>
      <c r="D88" s="232">
        <v>448.18333333333334</v>
      </c>
      <c r="E88" s="232">
        <v>438.11666666666667</v>
      </c>
      <c r="F88" s="232">
        <v>431.98333333333335</v>
      </c>
      <c r="G88" s="232">
        <v>421.91666666666669</v>
      </c>
      <c r="H88" s="232">
        <v>454.31666666666666</v>
      </c>
      <c r="I88" s="232">
        <v>464.38333333333338</v>
      </c>
      <c r="J88" s="232">
        <v>470.51666666666665</v>
      </c>
      <c r="K88" s="231">
        <v>458.25</v>
      </c>
      <c r="L88" s="231">
        <v>442.05</v>
      </c>
      <c r="M88" s="231">
        <v>1.12643</v>
      </c>
      <c r="N88" s="1"/>
      <c r="O88" s="1"/>
    </row>
    <row r="89" spans="1:15" ht="12.75" customHeight="1">
      <c r="A89" s="30">
        <v>79</v>
      </c>
      <c r="B89" s="217" t="s">
        <v>78</v>
      </c>
      <c r="C89" s="231">
        <v>18043.599999999999</v>
      </c>
      <c r="D89" s="232">
        <v>18083.333333333332</v>
      </c>
      <c r="E89" s="232">
        <v>17922.716666666664</v>
      </c>
      <c r="F89" s="232">
        <v>17801.833333333332</v>
      </c>
      <c r="G89" s="232">
        <v>17641.216666666664</v>
      </c>
      <c r="H89" s="232">
        <v>18204.216666666664</v>
      </c>
      <c r="I89" s="232">
        <v>18364.833333333332</v>
      </c>
      <c r="J89" s="232">
        <v>18485.716666666664</v>
      </c>
      <c r="K89" s="231">
        <v>18243.95</v>
      </c>
      <c r="L89" s="231">
        <v>17962.45</v>
      </c>
      <c r="M89" s="231">
        <v>0.12218999999999999</v>
      </c>
      <c r="N89" s="1"/>
      <c r="O89" s="1"/>
    </row>
    <row r="90" spans="1:15" ht="12.75" customHeight="1">
      <c r="A90" s="30">
        <v>80</v>
      </c>
      <c r="B90" s="217" t="s">
        <v>313</v>
      </c>
      <c r="C90" s="231">
        <v>457.8</v>
      </c>
      <c r="D90" s="232">
        <v>457.13333333333338</v>
      </c>
      <c r="E90" s="232">
        <v>446.91666666666674</v>
      </c>
      <c r="F90" s="232">
        <v>436.03333333333336</v>
      </c>
      <c r="G90" s="232">
        <v>425.81666666666672</v>
      </c>
      <c r="H90" s="232">
        <v>468.01666666666677</v>
      </c>
      <c r="I90" s="232">
        <v>478.23333333333335</v>
      </c>
      <c r="J90" s="232">
        <v>489.11666666666679</v>
      </c>
      <c r="K90" s="231">
        <v>467.35</v>
      </c>
      <c r="L90" s="231">
        <v>446.25</v>
      </c>
      <c r="M90" s="231">
        <v>1.6420699999999999</v>
      </c>
      <c r="N90" s="1"/>
      <c r="O90" s="1"/>
    </row>
    <row r="91" spans="1:15" ht="12.75" customHeight="1">
      <c r="A91" s="30">
        <v>81</v>
      </c>
      <c r="B91" s="217" t="s">
        <v>810</v>
      </c>
      <c r="C91" s="231">
        <v>19.399999999999999</v>
      </c>
      <c r="D91" s="232">
        <v>19.7</v>
      </c>
      <c r="E91" s="232">
        <v>18.7</v>
      </c>
      <c r="F91" s="232">
        <v>18</v>
      </c>
      <c r="G91" s="232">
        <v>17</v>
      </c>
      <c r="H91" s="232">
        <v>20.399999999999999</v>
      </c>
      <c r="I91" s="232">
        <v>21.4</v>
      </c>
      <c r="J91" s="232">
        <v>22.099999999999998</v>
      </c>
      <c r="K91" s="231">
        <v>20.7</v>
      </c>
      <c r="L91" s="231">
        <v>19</v>
      </c>
      <c r="M91" s="231">
        <v>496.42950999999999</v>
      </c>
      <c r="N91" s="1"/>
      <c r="O91" s="1"/>
    </row>
    <row r="92" spans="1:15" ht="12.75" customHeight="1">
      <c r="A92" s="30">
        <v>82</v>
      </c>
      <c r="B92" s="217" t="s">
        <v>81</v>
      </c>
      <c r="C92" s="231">
        <v>4243.1000000000004</v>
      </c>
      <c r="D92" s="232">
        <v>4268.1166666666668</v>
      </c>
      <c r="E92" s="232">
        <v>4212.5833333333339</v>
      </c>
      <c r="F92" s="232">
        <v>4182.0666666666675</v>
      </c>
      <c r="G92" s="232">
        <v>4126.5333333333347</v>
      </c>
      <c r="H92" s="232">
        <v>4298.6333333333332</v>
      </c>
      <c r="I92" s="232">
        <v>4354.1666666666661</v>
      </c>
      <c r="J92" s="232">
        <v>4384.6833333333325</v>
      </c>
      <c r="K92" s="231">
        <v>4323.6499999999996</v>
      </c>
      <c r="L92" s="231">
        <v>4237.6000000000004</v>
      </c>
      <c r="M92" s="231">
        <v>1.9519299999999999</v>
      </c>
      <c r="N92" s="1"/>
      <c r="O92" s="1"/>
    </row>
    <row r="93" spans="1:15" ht="12.75" customHeight="1">
      <c r="A93" s="30">
        <v>83</v>
      </c>
      <c r="B93" s="217" t="s">
        <v>811</v>
      </c>
      <c r="C93" s="231">
        <v>1096.45</v>
      </c>
      <c r="D93" s="232">
        <v>1110.1833333333334</v>
      </c>
      <c r="E93" s="232">
        <v>1074.3166666666668</v>
      </c>
      <c r="F93" s="232">
        <v>1052.1833333333334</v>
      </c>
      <c r="G93" s="232">
        <v>1016.3166666666668</v>
      </c>
      <c r="H93" s="232">
        <v>1132.3166666666668</v>
      </c>
      <c r="I93" s="232">
        <v>1168.1833333333336</v>
      </c>
      <c r="J93" s="232">
        <v>1190.3166666666668</v>
      </c>
      <c r="K93" s="231">
        <v>1146.05</v>
      </c>
      <c r="L93" s="231">
        <v>1088.05</v>
      </c>
      <c r="M93" s="231">
        <v>0.33418999999999999</v>
      </c>
      <c r="N93" s="1"/>
      <c r="O93" s="1"/>
    </row>
    <row r="94" spans="1:15" ht="12.75" customHeight="1">
      <c r="A94" s="30">
        <v>84</v>
      </c>
      <c r="B94" s="217" t="s">
        <v>314</v>
      </c>
      <c r="C94" s="231">
        <v>567.15</v>
      </c>
      <c r="D94" s="232">
        <v>567</v>
      </c>
      <c r="E94" s="232">
        <v>559.04999999999995</v>
      </c>
      <c r="F94" s="232">
        <v>550.94999999999993</v>
      </c>
      <c r="G94" s="232">
        <v>542.99999999999989</v>
      </c>
      <c r="H94" s="232">
        <v>575.1</v>
      </c>
      <c r="I94" s="232">
        <v>583.05000000000007</v>
      </c>
      <c r="J94" s="232">
        <v>591.15000000000009</v>
      </c>
      <c r="K94" s="231">
        <v>574.95000000000005</v>
      </c>
      <c r="L94" s="231">
        <v>558.9</v>
      </c>
      <c r="M94" s="231">
        <v>0.73573</v>
      </c>
      <c r="N94" s="1"/>
      <c r="O94" s="1"/>
    </row>
    <row r="95" spans="1:15" ht="12.75" customHeight="1">
      <c r="A95" s="30">
        <v>85</v>
      </c>
      <c r="B95" s="217" t="s">
        <v>244</v>
      </c>
      <c r="C95" s="231">
        <v>69.8</v>
      </c>
      <c r="D95" s="232">
        <v>70.2</v>
      </c>
      <c r="E95" s="232">
        <v>69.2</v>
      </c>
      <c r="F95" s="232">
        <v>68.599999999999994</v>
      </c>
      <c r="G95" s="232">
        <v>67.599999999999994</v>
      </c>
      <c r="H95" s="232">
        <v>70.800000000000011</v>
      </c>
      <c r="I95" s="232">
        <v>71.800000000000011</v>
      </c>
      <c r="J95" s="232">
        <v>72.40000000000002</v>
      </c>
      <c r="K95" s="231">
        <v>71.2</v>
      </c>
      <c r="L95" s="231">
        <v>69.599999999999994</v>
      </c>
      <c r="M95" s="231">
        <v>8.0114900000000002</v>
      </c>
      <c r="N95" s="1"/>
      <c r="O95" s="1"/>
    </row>
    <row r="96" spans="1:15" ht="12.75" customHeight="1">
      <c r="A96" s="30">
        <v>86</v>
      </c>
      <c r="B96" s="217" t="s">
        <v>769</v>
      </c>
      <c r="C96" s="231">
        <v>292.2</v>
      </c>
      <c r="D96" s="232">
        <v>293.66666666666669</v>
      </c>
      <c r="E96" s="232">
        <v>287.63333333333338</v>
      </c>
      <c r="F96" s="232">
        <v>283.06666666666672</v>
      </c>
      <c r="G96" s="232">
        <v>277.03333333333342</v>
      </c>
      <c r="H96" s="232">
        <v>298.23333333333335</v>
      </c>
      <c r="I96" s="232">
        <v>304.26666666666665</v>
      </c>
      <c r="J96" s="232">
        <v>308.83333333333331</v>
      </c>
      <c r="K96" s="231">
        <v>299.7</v>
      </c>
      <c r="L96" s="231">
        <v>289.10000000000002</v>
      </c>
      <c r="M96" s="231">
        <v>15.598179999999999</v>
      </c>
      <c r="N96" s="1"/>
      <c r="O96" s="1"/>
    </row>
    <row r="97" spans="1:15" ht="12.75" customHeight="1">
      <c r="A97" s="30">
        <v>87</v>
      </c>
      <c r="B97" s="217" t="s">
        <v>315</v>
      </c>
      <c r="C97" s="231">
        <v>3206.85</v>
      </c>
      <c r="D97" s="232">
        <v>3225.1333333333332</v>
      </c>
      <c r="E97" s="232">
        <v>3171.7166666666662</v>
      </c>
      <c r="F97" s="232">
        <v>3136.583333333333</v>
      </c>
      <c r="G97" s="232">
        <v>3083.1666666666661</v>
      </c>
      <c r="H97" s="232">
        <v>3260.2666666666664</v>
      </c>
      <c r="I97" s="232">
        <v>3313.6833333333334</v>
      </c>
      <c r="J97" s="232">
        <v>3348.8166666666666</v>
      </c>
      <c r="K97" s="231">
        <v>3278.55</v>
      </c>
      <c r="L97" s="231">
        <v>3190</v>
      </c>
      <c r="M97" s="231">
        <v>0.20321</v>
      </c>
      <c r="N97" s="1"/>
      <c r="O97" s="1"/>
    </row>
    <row r="98" spans="1:15" ht="12.75" customHeight="1">
      <c r="A98" s="30">
        <v>88</v>
      </c>
      <c r="B98" s="217" t="s">
        <v>316</v>
      </c>
      <c r="C98" s="231">
        <v>224.65</v>
      </c>
      <c r="D98" s="232">
        <v>224.69999999999996</v>
      </c>
      <c r="E98" s="232">
        <v>222.39999999999992</v>
      </c>
      <c r="F98" s="232">
        <v>220.14999999999995</v>
      </c>
      <c r="G98" s="232">
        <v>217.84999999999991</v>
      </c>
      <c r="H98" s="232">
        <v>226.94999999999993</v>
      </c>
      <c r="I98" s="232">
        <v>229.24999999999994</v>
      </c>
      <c r="J98" s="232">
        <v>231.49999999999994</v>
      </c>
      <c r="K98" s="231">
        <v>227</v>
      </c>
      <c r="L98" s="231">
        <v>222.45</v>
      </c>
      <c r="M98" s="231">
        <v>1.3912899999999999</v>
      </c>
      <c r="N98" s="1"/>
      <c r="O98" s="1"/>
    </row>
    <row r="99" spans="1:15" ht="12.75" customHeight="1">
      <c r="A99" s="30">
        <v>89</v>
      </c>
      <c r="B99" s="217" t="s">
        <v>849</v>
      </c>
      <c r="C99" s="231">
        <v>391.85</v>
      </c>
      <c r="D99" s="232">
        <v>393.11666666666662</v>
      </c>
      <c r="E99" s="232">
        <v>386.73333333333323</v>
      </c>
      <c r="F99" s="232">
        <v>381.61666666666662</v>
      </c>
      <c r="G99" s="232">
        <v>375.23333333333323</v>
      </c>
      <c r="H99" s="232">
        <v>398.23333333333323</v>
      </c>
      <c r="I99" s="232">
        <v>404.61666666666656</v>
      </c>
      <c r="J99" s="232">
        <v>409.73333333333323</v>
      </c>
      <c r="K99" s="231">
        <v>399.5</v>
      </c>
      <c r="L99" s="231">
        <v>388</v>
      </c>
      <c r="M99" s="231">
        <v>1.74603</v>
      </c>
      <c r="N99" s="1"/>
      <c r="O99" s="1"/>
    </row>
    <row r="100" spans="1:15" ht="12.75" customHeight="1">
      <c r="A100" s="30">
        <v>90</v>
      </c>
      <c r="B100" s="217" t="s">
        <v>317</v>
      </c>
      <c r="C100" s="231">
        <v>519.75</v>
      </c>
      <c r="D100" s="232">
        <v>523.9666666666667</v>
      </c>
      <c r="E100" s="232">
        <v>512.43333333333339</v>
      </c>
      <c r="F100" s="232">
        <v>505.11666666666667</v>
      </c>
      <c r="G100" s="232">
        <v>493.58333333333337</v>
      </c>
      <c r="H100" s="232">
        <v>531.28333333333342</v>
      </c>
      <c r="I100" s="232">
        <v>542.81666666666672</v>
      </c>
      <c r="J100" s="232">
        <v>550.13333333333344</v>
      </c>
      <c r="K100" s="231">
        <v>535.5</v>
      </c>
      <c r="L100" s="231">
        <v>516.65</v>
      </c>
      <c r="M100" s="231">
        <v>5.7192499999999997</v>
      </c>
      <c r="N100" s="1"/>
      <c r="O100" s="1"/>
    </row>
    <row r="101" spans="1:15" ht="12.75" customHeight="1">
      <c r="A101" s="30">
        <v>91</v>
      </c>
      <c r="B101" s="217" t="s">
        <v>82</v>
      </c>
      <c r="C101" s="231">
        <v>281.14999999999998</v>
      </c>
      <c r="D101" s="232">
        <v>283.76666666666665</v>
      </c>
      <c r="E101" s="232">
        <v>276.38333333333333</v>
      </c>
      <c r="F101" s="232">
        <v>271.61666666666667</v>
      </c>
      <c r="G101" s="232">
        <v>264.23333333333335</v>
      </c>
      <c r="H101" s="232">
        <v>288.5333333333333</v>
      </c>
      <c r="I101" s="232">
        <v>295.91666666666663</v>
      </c>
      <c r="J101" s="232">
        <v>300.68333333333328</v>
      </c>
      <c r="K101" s="231">
        <v>291.14999999999998</v>
      </c>
      <c r="L101" s="231">
        <v>279</v>
      </c>
      <c r="M101" s="231">
        <v>66.077889999999996</v>
      </c>
      <c r="N101" s="1"/>
      <c r="O101" s="1"/>
    </row>
    <row r="102" spans="1:15" ht="12.75" customHeight="1">
      <c r="A102" s="30">
        <v>92</v>
      </c>
      <c r="B102" s="217" t="s">
        <v>318</v>
      </c>
      <c r="C102" s="231">
        <v>629.70000000000005</v>
      </c>
      <c r="D102" s="232">
        <v>631.79999999999995</v>
      </c>
      <c r="E102" s="232">
        <v>618.94999999999993</v>
      </c>
      <c r="F102" s="232">
        <v>608.19999999999993</v>
      </c>
      <c r="G102" s="232">
        <v>595.34999999999991</v>
      </c>
      <c r="H102" s="232">
        <v>642.54999999999995</v>
      </c>
      <c r="I102" s="232">
        <v>655.39999999999986</v>
      </c>
      <c r="J102" s="232">
        <v>666.15</v>
      </c>
      <c r="K102" s="231">
        <v>644.65</v>
      </c>
      <c r="L102" s="231">
        <v>621.04999999999995</v>
      </c>
      <c r="M102" s="231">
        <v>0.62394000000000005</v>
      </c>
      <c r="N102" s="1"/>
      <c r="O102" s="1"/>
    </row>
    <row r="103" spans="1:15" ht="12.75" customHeight="1">
      <c r="A103" s="30">
        <v>93</v>
      </c>
      <c r="B103" s="217" t="s">
        <v>319</v>
      </c>
      <c r="C103" s="231">
        <v>625.75</v>
      </c>
      <c r="D103" s="232">
        <v>631.1</v>
      </c>
      <c r="E103" s="232">
        <v>618.40000000000009</v>
      </c>
      <c r="F103" s="232">
        <v>611.05000000000007</v>
      </c>
      <c r="G103" s="232">
        <v>598.35000000000014</v>
      </c>
      <c r="H103" s="232">
        <v>638.45000000000005</v>
      </c>
      <c r="I103" s="232">
        <v>651.15000000000009</v>
      </c>
      <c r="J103" s="232">
        <v>658.5</v>
      </c>
      <c r="K103" s="231">
        <v>643.79999999999995</v>
      </c>
      <c r="L103" s="231">
        <v>623.75</v>
      </c>
      <c r="M103" s="231">
        <v>1.8702399999999999</v>
      </c>
      <c r="N103" s="1"/>
      <c r="O103" s="1"/>
    </row>
    <row r="104" spans="1:15" ht="12.75" customHeight="1">
      <c r="A104" s="30">
        <v>94</v>
      </c>
      <c r="B104" s="217" t="s">
        <v>320</v>
      </c>
      <c r="C104" s="231">
        <v>986.2</v>
      </c>
      <c r="D104" s="232">
        <v>984.93333333333339</v>
      </c>
      <c r="E104" s="232">
        <v>976.31666666666683</v>
      </c>
      <c r="F104" s="232">
        <v>966.43333333333339</v>
      </c>
      <c r="G104" s="232">
        <v>957.81666666666683</v>
      </c>
      <c r="H104" s="232">
        <v>994.81666666666683</v>
      </c>
      <c r="I104" s="232">
        <v>1003.4333333333334</v>
      </c>
      <c r="J104" s="232">
        <v>1013.3166666666668</v>
      </c>
      <c r="K104" s="231">
        <v>993.55</v>
      </c>
      <c r="L104" s="231">
        <v>975.05</v>
      </c>
      <c r="M104" s="231">
        <v>0.41077000000000002</v>
      </c>
      <c r="N104" s="1"/>
      <c r="O104" s="1"/>
    </row>
    <row r="105" spans="1:15" ht="12.75" customHeight="1">
      <c r="A105" s="30">
        <v>95</v>
      </c>
      <c r="B105" s="217" t="s">
        <v>245</v>
      </c>
      <c r="C105" s="231">
        <v>111.1</v>
      </c>
      <c r="D105" s="232">
        <v>111.45</v>
      </c>
      <c r="E105" s="232">
        <v>110.65</v>
      </c>
      <c r="F105" s="232">
        <v>110.2</v>
      </c>
      <c r="G105" s="232">
        <v>109.4</v>
      </c>
      <c r="H105" s="232">
        <v>111.9</v>
      </c>
      <c r="I105" s="232">
        <v>112.69999999999999</v>
      </c>
      <c r="J105" s="232">
        <v>113.15</v>
      </c>
      <c r="K105" s="231">
        <v>112.25</v>
      </c>
      <c r="L105" s="231">
        <v>111</v>
      </c>
      <c r="M105" s="231">
        <v>2.9126099999999999</v>
      </c>
      <c r="N105" s="1"/>
      <c r="O105" s="1"/>
    </row>
    <row r="106" spans="1:15" ht="12.75" customHeight="1">
      <c r="A106" s="30">
        <v>96</v>
      </c>
      <c r="B106" s="217" t="s">
        <v>321</v>
      </c>
      <c r="C106" s="231">
        <v>1396.15</v>
      </c>
      <c r="D106" s="232">
        <v>1403.8999999999999</v>
      </c>
      <c r="E106" s="232">
        <v>1379.7999999999997</v>
      </c>
      <c r="F106" s="232">
        <v>1363.4499999999998</v>
      </c>
      <c r="G106" s="232">
        <v>1339.3499999999997</v>
      </c>
      <c r="H106" s="232">
        <v>1420.2499999999998</v>
      </c>
      <c r="I106" s="232">
        <v>1444.3499999999997</v>
      </c>
      <c r="J106" s="232">
        <v>1460.6999999999998</v>
      </c>
      <c r="K106" s="231">
        <v>1428</v>
      </c>
      <c r="L106" s="231">
        <v>1387.55</v>
      </c>
      <c r="M106" s="231">
        <v>0.35804999999999998</v>
      </c>
      <c r="N106" s="1"/>
      <c r="O106" s="1"/>
    </row>
    <row r="107" spans="1:15" ht="12.75" customHeight="1">
      <c r="A107" s="30">
        <v>97</v>
      </c>
      <c r="B107" s="217" t="s">
        <v>322</v>
      </c>
      <c r="C107" s="231">
        <v>24.25</v>
      </c>
      <c r="D107" s="232">
        <v>24.416666666666668</v>
      </c>
      <c r="E107" s="232">
        <v>23.883333333333336</v>
      </c>
      <c r="F107" s="232">
        <v>23.516666666666669</v>
      </c>
      <c r="G107" s="232">
        <v>22.983333333333338</v>
      </c>
      <c r="H107" s="232">
        <v>24.783333333333335</v>
      </c>
      <c r="I107" s="232">
        <v>25.316666666666666</v>
      </c>
      <c r="J107" s="232">
        <v>25.683333333333334</v>
      </c>
      <c r="K107" s="231">
        <v>24.95</v>
      </c>
      <c r="L107" s="231">
        <v>24.05</v>
      </c>
      <c r="M107" s="231">
        <v>50.1875</v>
      </c>
      <c r="N107" s="1"/>
      <c r="O107" s="1"/>
    </row>
    <row r="108" spans="1:15" ht="12.75" customHeight="1">
      <c r="A108" s="30">
        <v>98</v>
      </c>
      <c r="B108" s="217" t="s">
        <v>323</v>
      </c>
      <c r="C108" s="231">
        <v>970.7</v>
      </c>
      <c r="D108" s="232">
        <v>978.16666666666663</v>
      </c>
      <c r="E108" s="232">
        <v>961.5333333333333</v>
      </c>
      <c r="F108" s="232">
        <v>952.36666666666667</v>
      </c>
      <c r="G108" s="232">
        <v>935.73333333333335</v>
      </c>
      <c r="H108" s="232">
        <v>987.33333333333326</v>
      </c>
      <c r="I108" s="232">
        <v>1003.9666666666667</v>
      </c>
      <c r="J108" s="232">
        <v>1013.1333333333332</v>
      </c>
      <c r="K108" s="231">
        <v>994.8</v>
      </c>
      <c r="L108" s="231">
        <v>969</v>
      </c>
      <c r="M108" s="231">
        <v>3.7132700000000001</v>
      </c>
      <c r="N108" s="1"/>
      <c r="O108" s="1"/>
    </row>
    <row r="109" spans="1:15" ht="12.75" customHeight="1">
      <c r="A109" s="30">
        <v>99</v>
      </c>
      <c r="B109" s="217" t="s">
        <v>324</v>
      </c>
      <c r="C109" s="231">
        <v>491.9</v>
      </c>
      <c r="D109" s="232">
        <v>492.5333333333333</v>
      </c>
      <c r="E109" s="232">
        <v>484.36666666666662</v>
      </c>
      <c r="F109" s="232">
        <v>476.83333333333331</v>
      </c>
      <c r="G109" s="232">
        <v>468.66666666666663</v>
      </c>
      <c r="H109" s="232">
        <v>500.06666666666661</v>
      </c>
      <c r="I109" s="232">
        <v>508.23333333333335</v>
      </c>
      <c r="J109" s="232">
        <v>515.76666666666665</v>
      </c>
      <c r="K109" s="231">
        <v>500.7</v>
      </c>
      <c r="L109" s="231">
        <v>485</v>
      </c>
      <c r="M109" s="231">
        <v>1.1479200000000001</v>
      </c>
      <c r="N109" s="1"/>
      <c r="O109" s="1"/>
    </row>
    <row r="110" spans="1:15" ht="12.75" customHeight="1">
      <c r="A110" s="30">
        <v>100</v>
      </c>
      <c r="B110" s="217" t="s">
        <v>325</v>
      </c>
      <c r="C110" s="231">
        <v>630.45000000000005</v>
      </c>
      <c r="D110" s="232">
        <v>629.9</v>
      </c>
      <c r="E110" s="232">
        <v>619.9</v>
      </c>
      <c r="F110" s="232">
        <v>609.35</v>
      </c>
      <c r="G110" s="232">
        <v>599.35</v>
      </c>
      <c r="H110" s="232">
        <v>640.44999999999993</v>
      </c>
      <c r="I110" s="232">
        <v>650.44999999999993</v>
      </c>
      <c r="J110" s="232">
        <v>660.99999999999989</v>
      </c>
      <c r="K110" s="231">
        <v>639.9</v>
      </c>
      <c r="L110" s="231">
        <v>619.35</v>
      </c>
      <c r="M110" s="231">
        <v>2.0280399999999998</v>
      </c>
      <c r="N110" s="1"/>
      <c r="O110" s="1"/>
    </row>
    <row r="111" spans="1:15" ht="12.75" customHeight="1">
      <c r="A111" s="30">
        <v>101</v>
      </c>
      <c r="B111" s="217" t="s">
        <v>326</v>
      </c>
      <c r="C111" s="231">
        <v>6075.25</v>
      </c>
      <c r="D111" s="232">
        <v>6098.1500000000005</v>
      </c>
      <c r="E111" s="232">
        <v>6006.3000000000011</v>
      </c>
      <c r="F111" s="232">
        <v>5937.35</v>
      </c>
      <c r="G111" s="232">
        <v>5845.5000000000009</v>
      </c>
      <c r="H111" s="232">
        <v>6167.1000000000013</v>
      </c>
      <c r="I111" s="232">
        <v>6258.9500000000016</v>
      </c>
      <c r="J111" s="232">
        <v>6327.9000000000015</v>
      </c>
      <c r="K111" s="231">
        <v>6190</v>
      </c>
      <c r="L111" s="231">
        <v>6029.2</v>
      </c>
      <c r="M111" s="231">
        <v>0.15101000000000001</v>
      </c>
      <c r="N111" s="1"/>
      <c r="O111" s="1"/>
    </row>
    <row r="112" spans="1:15" ht="12.75" customHeight="1">
      <c r="A112" s="30">
        <v>102</v>
      </c>
      <c r="B112" s="217" t="s">
        <v>327</v>
      </c>
      <c r="C112" s="231">
        <v>366.55</v>
      </c>
      <c r="D112" s="232">
        <v>367.43333333333339</v>
      </c>
      <c r="E112" s="232">
        <v>362.21666666666681</v>
      </c>
      <c r="F112" s="232">
        <v>357.88333333333344</v>
      </c>
      <c r="G112" s="232">
        <v>352.66666666666686</v>
      </c>
      <c r="H112" s="232">
        <v>371.76666666666677</v>
      </c>
      <c r="I112" s="232">
        <v>376.98333333333335</v>
      </c>
      <c r="J112" s="232">
        <v>381.31666666666672</v>
      </c>
      <c r="K112" s="231">
        <v>372.65</v>
      </c>
      <c r="L112" s="231">
        <v>363.1</v>
      </c>
      <c r="M112" s="231">
        <v>0.52239999999999998</v>
      </c>
      <c r="N112" s="1"/>
      <c r="O112" s="1"/>
    </row>
    <row r="113" spans="1:15" ht="12.75" customHeight="1">
      <c r="A113" s="30">
        <v>103</v>
      </c>
      <c r="B113" s="217" t="s">
        <v>328</v>
      </c>
      <c r="C113" s="231">
        <v>276.25</v>
      </c>
      <c r="D113" s="232">
        <v>277.61666666666667</v>
      </c>
      <c r="E113" s="232">
        <v>273.63333333333333</v>
      </c>
      <c r="F113" s="232">
        <v>271.01666666666665</v>
      </c>
      <c r="G113" s="232">
        <v>267.0333333333333</v>
      </c>
      <c r="H113" s="232">
        <v>280.23333333333335</v>
      </c>
      <c r="I113" s="232">
        <v>284.2166666666667</v>
      </c>
      <c r="J113" s="232">
        <v>286.83333333333337</v>
      </c>
      <c r="K113" s="231">
        <v>281.60000000000002</v>
      </c>
      <c r="L113" s="231">
        <v>275</v>
      </c>
      <c r="M113" s="231">
        <v>5.1442600000000001</v>
      </c>
      <c r="N113" s="1"/>
      <c r="O113" s="1"/>
    </row>
    <row r="114" spans="1:15" ht="12.75" customHeight="1">
      <c r="A114" s="30">
        <v>104</v>
      </c>
      <c r="B114" s="217" t="s">
        <v>812</v>
      </c>
      <c r="C114" s="231">
        <v>360.9</v>
      </c>
      <c r="D114" s="232">
        <v>364.81666666666666</v>
      </c>
      <c r="E114" s="232">
        <v>356.08333333333331</v>
      </c>
      <c r="F114" s="232">
        <v>351.26666666666665</v>
      </c>
      <c r="G114" s="232">
        <v>342.5333333333333</v>
      </c>
      <c r="H114" s="232">
        <v>369.63333333333333</v>
      </c>
      <c r="I114" s="232">
        <v>378.36666666666667</v>
      </c>
      <c r="J114" s="232">
        <v>383.18333333333334</v>
      </c>
      <c r="K114" s="231">
        <v>373.55</v>
      </c>
      <c r="L114" s="231">
        <v>360</v>
      </c>
      <c r="M114" s="231">
        <v>1.38296</v>
      </c>
      <c r="N114" s="1"/>
      <c r="O114" s="1"/>
    </row>
    <row r="115" spans="1:15" ht="12.75" customHeight="1">
      <c r="A115" s="30">
        <v>105</v>
      </c>
      <c r="B115" s="217" t="s">
        <v>329</v>
      </c>
      <c r="C115" s="231">
        <v>553.75</v>
      </c>
      <c r="D115" s="232">
        <v>557.36666666666667</v>
      </c>
      <c r="E115" s="232">
        <v>547.73333333333335</v>
      </c>
      <c r="F115" s="232">
        <v>541.7166666666667</v>
      </c>
      <c r="G115" s="232">
        <v>532.08333333333337</v>
      </c>
      <c r="H115" s="232">
        <v>563.38333333333333</v>
      </c>
      <c r="I115" s="232">
        <v>573.01666666666677</v>
      </c>
      <c r="J115" s="232">
        <v>579.0333333333333</v>
      </c>
      <c r="K115" s="231">
        <v>567</v>
      </c>
      <c r="L115" s="231">
        <v>551.35</v>
      </c>
      <c r="M115" s="231">
        <v>0.15443000000000001</v>
      </c>
      <c r="N115" s="1"/>
      <c r="O115" s="1"/>
    </row>
    <row r="116" spans="1:15" ht="12.75" customHeight="1">
      <c r="A116" s="30">
        <v>106</v>
      </c>
      <c r="B116" s="217" t="s">
        <v>83</v>
      </c>
      <c r="C116" s="231">
        <v>746</v>
      </c>
      <c r="D116" s="232">
        <v>749.36666666666667</v>
      </c>
      <c r="E116" s="232">
        <v>738.7833333333333</v>
      </c>
      <c r="F116" s="232">
        <v>731.56666666666661</v>
      </c>
      <c r="G116" s="232">
        <v>720.98333333333323</v>
      </c>
      <c r="H116" s="232">
        <v>756.58333333333337</v>
      </c>
      <c r="I116" s="232">
        <v>767.16666666666663</v>
      </c>
      <c r="J116" s="232">
        <v>774.38333333333344</v>
      </c>
      <c r="K116" s="231">
        <v>759.95</v>
      </c>
      <c r="L116" s="231">
        <v>742.15</v>
      </c>
      <c r="M116" s="231">
        <v>8.9329999999999998</v>
      </c>
      <c r="N116" s="1"/>
      <c r="O116" s="1"/>
    </row>
    <row r="117" spans="1:15" ht="12.75" customHeight="1">
      <c r="A117" s="30">
        <v>107</v>
      </c>
      <c r="B117" s="217" t="s">
        <v>84</v>
      </c>
      <c r="C117" s="231">
        <v>877.95</v>
      </c>
      <c r="D117" s="232">
        <v>877.98333333333323</v>
      </c>
      <c r="E117" s="232">
        <v>872.56666666666649</v>
      </c>
      <c r="F117" s="232">
        <v>867.18333333333328</v>
      </c>
      <c r="G117" s="232">
        <v>861.76666666666654</v>
      </c>
      <c r="H117" s="232">
        <v>883.36666666666645</v>
      </c>
      <c r="I117" s="232">
        <v>888.78333333333319</v>
      </c>
      <c r="J117" s="232">
        <v>894.1666666666664</v>
      </c>
      <c r="K117" s="231">
        <v>883.4</v>
      </c>
      <c r="L117" s="231">
        <v>872.6</v>
      </c>
      <c r="M117" s="231">
        <v>12.869</v>
      </c>
      <c r="N117" s="1"/>
      <c r="O117" s="1"/>
    </row>
    <row r="118" spans="1:15" ht="12.75" customHeight="1">
      <c r="A118" s="30">
        <v>108</v>
      </c>
      <c r="B118" s="217" t="s">
        <v>91</v>
      </c>
      <c r="C118" s="231">
        <v>132.44999999999999</v>
      </c>
      <c r="D118" s="232">
        <v>133.76666666666665</v>
      </c>
      <c r="E118" s="232">
        <v>130.5333333333333</v>
      </c>
      <c r="F118" s="232">
        <v>128.61666666666665</v>
      </c>
      <c r="G118" s="232">
        <v>125.3833333333333</v>
      </c>
      <c r="H118" s="232">
        <v>135.68333333333331</v>
      </c>
      <c r="I118" s="232">
        <v>138.91666666666666</v>
      </c>
      <c r="J118" s="232">
        <v>140.83333333333331</v>
      </c>
      <c r="K118" s="231">
        <v>137</v>
      </c>
      <c r="L118" s="231">
        <v>131.85</v>
      </c>
      <c r="M118" s="231">
        <v>42.380189999999999</v>
      </c>
      <c r="N118" s="1"/>
      <c r="O118" s="1"/>
    </row>
    <row r="119" spans="1:15" ht="12.75" customHeight="1">
      <c r="A119" s="30">
        <v>109</v>
      </c>
      <c r="B119" s="217" t="s">
        <v>802</v>
      </c>
      <c r="C119" s="231">
        <v>1391.9</v>
      </c>
      <c r="D119" s="232">
        <v>1401.7666666666664</v>
      </c>
      <c r="E119" s="232">
        <v>1371.4833333333329</v>
      </c>
      <c r="F119" s="232">
        <v>1351.0666666666664</v>
      </c>
      <c r="G119" s="232">
        <v>1320.7833333333328</v>
      </c>
      <c r="H119" s="232">
        <v>1422.1833333333329</v>
      </c>
      <c r="I119" s="232">
        <v>1452.4666666666667</v>
      </c>
      <c r="J119" s="232">
        <v>1472.883333333333</v>
      </c>
      <c r="K119" s="231">
        <v>1432.05</v>
      </c>
      <c r="L119" s="231">
        <v>1381.35</v>
      </c>
      <c r="M119" s="231">
        <v>0.24734999999999999</v>
      </c>
      <c r="N119" s="1"/>
      <c r="O119" s="1"/>
    </row>
    <row r="120" spans="1:15" ht="12.75" customHeight="1">
      <c r="A120" s="30">
        <v>110</v>
      </c>
      <c r="B120" s="217" t="s">
        <v>85</v>
      </c>
      <c r="C120" s="231">
        <v>219.9</v>
      </c>
      <c r="D120" s="232">
        <v>220.9</v>
      </c>
      <c r="E120" s="232">
        <v>218.60000000000002</v>
      </c>
      <c r="F120" s="232">
        <v>217.3</v>
      </c>
      <c r="G120" s="232">
        <v>215.00000000000003</v>
      </c>
      <c r="H120" s="232">
        <v>222.20000000000002</v>
      </c>
      <c r="I120" s="232">
        <v>224.50000000000003</v>
      </c>
      <c r="J120" s="232">
        <v>225.8</v>
      </c>
      <c r="K120" s="231">
        <v>223.2</v>
      </c>
      <c r="L120" s="231">
        <v>219.6</v>
      </c>
      <c r="M120" s="231">
        <v>29.92144</v>
      </c>
      <c r="N120" s="1"/>
      <c r="O120" s="1"/>
    </row>
    <row r="121" spans="1:15" ht="12.75" customHeight="1">
      <c r="A121" s="30">
        <v>111</v>
      </c>
      <c r="B121" s="217" t="s">
        <v>330</v>
      </c>
      <c r="C121" s="231">
        <v>441.75</v>
      </c>
      <c r="D121" s="232">
        <v>445.2833333333333</v>
      </c>
      <c r="E121" s="232">
        <v>433.86666666666662</v>
      </c>
      <c r="F121" s="232">
        <v>425.98333333333329</v>
      </c>
      <c r="G121" s="232">
        <v>414.56666666666661</v>
      </c>
      <c r="H121" s="232">
        <v>453.16666666666663</v>
      </c>
      <c r="I121" s="232">
        <v>464.58333333333337</v>
      </c>
      <c r="J121" s="232">
        <v>472.46666666666664</v>
      </c>
      <c r="K121" s="231">
        <v>456.7</v>
      </c>
      <c r="L121" s="231">
        <v>437.4</v>
      </c>
      <c r="M121" s="231">
        <v>2.1965499999999998</v>
      </c>
      <c r="N121" s="1"/>
      <c r="O121" s="1"/>
    </row>
    <row r="122" spans="1:15" ht="12.75" customHeight="1">
      <c r="A122" s="30">
        <v>112</v>
      </c>
      <c r="B122" s="217" t="s">
        <v>87</v>
      </c>
      <c r="C122" s="231">
        <v>3950</v>
      </c>
      <c r="D122" s="232">
        <v>3941.2999999999997</v>
      </c>
      <c r="E122" s="232">
        <v>3863.6999999999994</v>
      </c>
      <c r="F122" s="232">
        <v>3777.3999999999996</v>
      </c>
      <c r="G122" s="232">
        <v>3699.7999999999993</v>
      </c>
      <c r="H122" s="232">
        <v>4027.5999999999995</v>
      </c>
      <c r="I122" s="232">
        <v>4105.2</v>
      </c>
      <c r="J122" s="232">
        <v>4191.5</v>
      </c>
      <c r="K122" s="231">
        <v>4018.9</v>
      </c>
      <c r="L122" s="231">
        <v>3855</v>
      </c>
      <c r="M122" s="231">
        <v>4.71814</v>
      </c>
      <c r="N122" s="1"/>
      <c r="O122" s="1"/>
    </row>
    <row r="123" spans="1:15" ht="12.75" customHeight="1">
      <c r="A123" s="30">
        <v>113</v>
      </c>
      <c r="B123" s="217" t="s">
        <v>88</v>
      </c>
      <c r="C123" s="231">
        <v>1498.5</v>
      </c>
      <c r="D123" s="232">
        <v>1493.2833333333335</v>
      </c>
      <c r="E123" s="232">
        <v>1483.7666666666671</v>
      </c>
      <c r="F123" s="232">
        <v>1469.0333333333335</v>
      </c>
      <c r="G123" s="232">
        <v>1459.5166666666671</v>
      </c>
      <c r="H123" s="232">
        <v>1508.0166666666671</v>
      </c>
      <c r="I123" s="232">
        <v>1517.5333333333335</v>
      </c>
      <c r="J123" s="232">
        <v>1532.2666666666671</v>
      </c>
      <c r="K123" s="231">
        <v>1502.8</v>
      </c>
      <c r="L123" s="231">
        <v>1478.55</v>
      </c>
      <c r="M123" s="231">
        <v>2.76294</v>
      </c>
      <c r="N123" s="1"/>
      <c r="O123" s="1"/>
    </row>
    <row r="124" spans="1:15" ht="12.75" customHeight="1">
      <c r="A124" s="30">
        <v>114</v>
      </c>
      <c r="B124" s="217" t="s">
        <v>331</v>
      </c>
      <c r="C124" s="231">
        <v>2217.4</v>
      </c>
      <c r="D124" s="232">
        <v>2221.9833333333336</v>
      </c>
      <c r="E124" s="232">
        <v>2205.416666666667</v>
      </c>
      <c r="F124" s="232">
        <v>2193.4333333333334</v>
      </c>
      <c r="G124" s="232">
        <v>2176.8666666666668</v>
      </c>
      <c r="H124" s="232">
        <v>2233.9666666666672</v>
      </c>
      <c r="I124" s="232">
        <v>2250.5333333333338</v>
      </c>
      <c r="J124" s="232">
        <v>2262.5166666666673</v>
      </c>
      <c r="K124" s="231">
        <v>2238.5500000000002</v>
      </c>
      <c r="L124" s="231">
        <v>2210</v>
      </c>
      <c r="M124" s="231">
        <v>0.29498999999999997</v>
      </c>
      <c r="N124" s="1"/>
      <c r="O124" s="1"/>
    </row>
    <row r="125" spans="1:15" ht="12.75" customHeight="1">
      <c r="A125" s="30">
        <v>115</v>
      </c>
      <c r="B125" s="217" t="s">
        <v>89</v>
      </c>
      <c r="C125" s="231">
        <v>589.9</v>
      </c>
      <c r="D125" s="232">
        <v>587.98333333333323</v>
      </c>
      <c r="E125" s="232">
        <v>583.16666666666652</v>
      </c>
      <c r="F125" s="232">
        <v>576.43333333333328</v>
      </c>
      <c r="G125" s="232">
        <v>571.61666666666656</v>
      </c>
      <c r="H125" s="232">
        <v>594.71666666666647</v>
      </c>
      <c r="I125" s="232">
        <v>599.5333333333333</v>
      </c>
      <c r="J125" s="232">
        <v>606.26666666666642</v>
      </c>
      <c r="K125" s="231">
        <v>592.79999999999995</v>
      </c>
      <c r="L125" s="231">
        <v>581.25</v>
      </c>
      <c r="M125" s="231">
        <v>10.835129999999999</v>
      </c>
      <c r="N125" s="1"/>
      <c r="O125" s="1"/>
    </row>
    <row r="126" spans="1:15" ht="12.75" customHeight="1">
      <c r="A126" s="30">
        <v>116</v>
      </c>
      <c r="B126" s="217" t="s">
        <v>90</v>
      </c>
      <c r="C126" s="231">
        <v>872.7</v>
      </c>
      <c r="D126" s="232">
        <v>875.79999999999984</v>
      </c>
      <c r="E126" s="232">
        <v>861.9499999999997</v>
      </c>
      <c r="F126" s="232">
        <v>851.19999999999982</v>
      </c>
      <c r="G126" s="232">
        <v>837.34999999999968</v>
      </c>
      <c r="H126" s="232">
        <v>886.54999999999973</v>
      </c>
      <c r="I126" s="232">
        <v>900.39999999999986</v>
      </c>
      <c r="J126" s="232">
        <v>911.14999999999975</v>
      </c>
      <c r="K126" s="231">
        <v>889.65</v>
      </c>
      <c r="L126" s="231">
        <v>865.05</v>
      </c>
      <c r="M126" s="231">
        <v>3.11374</v>
      </c>
      <c r="N126" s="1"/>
      <c r="O126" s="1"/>
    </row>
    <row r="127" spans="1:15" ht="12.75" customHeight="1">
      <c r="A127" s="30">
        <v>117</v>
      </c>
      <c r="B127" s="217" t="s">
        <v>332</v>
      </c>
      <c r="C127" s="231">
        <v>896</v>
      </c>
      <c r="D127" s="232">
        <v>899.08333333333337</v>
      </c>
      <c r="E127" s="232">
        <v>883.56666666666672</v>
      </c>
      <c r="F127" s="232">
        <v>871.13333333333333</v>
      </c>
      <c r="G127" s="232">
        <v>855.61666666666667</v>
      </c>
      <c r="H127" s="232">
        <v>911.51666666666677</v>
      </c>
      <c r="I127" s="232">
        <v>927.03333333333342</v>
      </c>
      <c r="J127" s="232">
        <v>939.46666666666681</v>
      </c>
      <c r="K127" s="231">
        <v>914.6</v>
      </c>
      <c r="L127" s="231">
        <v>886.65</v>
      </c>
      <c r="M127" s="231">
        <v>1.44855</v>
      </c>
      <c r="N127" s="1"/>
      <c r="O127" s="1"/>
    </row>
    <row r="128" spans="1:15" ht="12.75" customHeight="1">
      <c r="A128" s="30">
        <v>118</v>
      </c>
      <c r="B128" s="217" t="s">
        <v>246</v>
      </c>
      <c r="C128" s="231">
        <v>289.95</v>
      </c>
      <c r="D128" s="232">
        <v>290.91666666666669</v>
      </c>
      <c r="E128" s="232">
        <v>287.63333333333338</v>
      </c>
      <c r="F128" s="232">
        <v>285.31666666666672</v>
      </c>
      <c r="G128" s="232">
        <v>282.03333333333342</v>
      </c>
      <c r="H128" s="232">
        <v>293.23333333333335</v>
      </c>
      <c r="I128" s="232">
        <v>296.51666666666665</v>
      </c>
      <c r="J128" s="232">
        <v>298.83333333333331</v>
      </c>
      <c r="K128" s="231">
        <v>294.2</v>
      </c>
      <c r="L128" s="231">
        <v>288.60000000000002</v>
      </c>
      <c r="M128" s="231">
        <v>9.0646000000000004</v>
      </c>
      <c r="N128" s="1"/>
      <c r="O128" s="1"/>
    </row>
    <row r="129" spans="1:15" ht="12.75" customHeight="1">
      <c r="A129" s="30">
        <v>119</v>
      </c>
      <c r="B129" s="217" t="s">
        <v>92</v>
      </c>
      <c r="C129" s="231">
        <v>1697.6</v>
      </c>
      <c r="D129" s="232">
        <v>1695</v>
      </c>
      <c r="E129" s="232">
        <v>1683.05</v>
      </c>
      <c r="F129" s="232">
        <v>1668.5</v>
      </c>
      <c r="G129" s="232">
        <v>1656.55</v>
      </c>
      <c r="H129" s="232">
        <v>1709.55</v>
      </c>
      <c r="I129" s="232">
        <v>1721.4999999999998</v>
      </c>
      <c r="J129" s="232">
        <v>1736.05</v>
      </c>
      <c r="K129" s="231">
        <v>1706.95</v>
      </c>
      <c r="L129" s="231">
        <v>1680.45</v>
      </c>
      <c r="M129" s="231">
        <v>11.461980000000001</v>
      </c>
      <c r="N129" s="1"/>
      <c r="O129" s="1"/>
    </row>
    <row r="130" spans="1:15" ht="12.75" customHeight="1">
      <c r="A130" s="30">
        <v>120</v>
      </c>
      <c r="B130" s="217" t="s">
        <v>333</v>
      </c>
      <c r="C130" s="231">
        <v>949.6</v>
      </c>
      <c r="D130" s="232">
        <v>945.25</v>
      </c>
      <c r="E130" s="232">
        <v>935.6</v>
      </c>
      <c r="F130" s="232">
        <v>921.6</v>
      </c>
      <c r="G130" s="232">
        <v>911.95</v>
      </c>
      <c r="H130" s="232">
        <v>959.25</v>
      </c>
      <c r="I130" s="232">
        <v>968.90000000000009</v>
      </c>
      <c r="J130" s="232">
        <v>982.9</v>
      </c>
      <c r="K130" s="231">
        <v>954.9</v>
      </c>
      <c r="L130" s="231">
        <v>931.25</v>
      </c>
      <c r="M130" s="231">
        <v>1.65526</v>
      </c>
      <c r="N130" s="1"/>
      <c r="O130" s="1"/>
    </row>
    <row r="131" spans="1:15" ht="12.75" customHeight="1">
      <c r="A131" s="30">
        <v>121</v>
      </c>
      <c r="B131" s="217" t="s">
        <v>335</v>
      </c>
      <c r="C131" s="231">
        <v>824.55</v>
      </c>
      <c r="D131" s="232">
        <v>829.19999999999993</v>
      </c>
      <c r="E131" s="232">
        <v>816.44999999999982</v>
      </c>
      <c r="F131" s="232">
        <v>808.34999999999991</v>
      </c>
      <c r="G131" s="232">
        <v>795.5999999999998</v>
      </c>
      <c r="H131" s="232">
        <v>837.29999999999984</v>
      </c>
      <c r="I131" s="232">
        <v>850.05000000000007</v>
      </c>
      <c r="J131" s="232">
        <v>858.14999999999986</v>
      </c>
      <c r="K131" s="231">
        <v>841.95</v>
      </c>
      <c r="L131" s="231">
        <v>821.1</v>
      </c>
      <c r="M131" s="231">
        <v>0.15837000000000001</v>
      </c>
      <c r="N131" s="1"/>
      <c r="O131" s="1"/>
    </row>
    <row r="132" spans="1:15" ht="12.75" customHeight="1">
      <c r="A132" s="30">
        <v>122</v>
      </c>
      <c r="B132" s="217" t="s">
        <v>97</v>
      </c>
      <c r="C132" s="231">
        <v>345.45</v>
      </c>
      <c r="D132" s="232">
        <v>346.4666666666667</v>
      </c>
      <c r="E132" s="232">
        <v>340.93333333333339</v>
      </c>
      <c r="F132" s="232">
        <v>336.41666666666669</v>
      </c>
      <c r="G132" s="232">
        <v>330.88333333333338</v>
      </c>
      <c r="H132" s="232">
        <v>350.98333333333341</v>
      </c>
      <c r="I132" s="232">
        <v>356.51666666666671</v>
      </c>
      <c r="J132" s="232">
        <v>361.03333333333342</v>
      </c>
      <c r="K132" s="231">
        <v>352</v>
      </c>
      <c r="L132" s="231">
        <v>341.95</v>
      </c>
      <c r="M132" s="231">
        <v>28.33314</v>
      </c>
      <c r="N132" s="1"/>
      <c r="O132" s="1"/>
    </row>
    <row r="133" spans="1:15" ht="12.75" customHeight="1">
      <c r="A133" s="30">
        <v>123</v>
      </c>
      <c r="B133" s="217" t="s">
        <v>93</v>
      </c>
      <c r="C133" s="231">
        <v>521.85</v>
      </c>
      <c r="D133" s="232">
        <v>523.18333333333339</v>
      </c>
      <c r="E133" s="232">
        <v>517.26666666666677</v>
      </c>
      <c r="F133" s="232">
        <v>512.68333333333339</v>
      </c>
      <c r="G133" s="232">
        <v>506.76666666666677</v>
      </c>
      <c r="H133" s="232">
        <v>527.76666666666677</v>
      </c>
      <c r="I133" s="232">
        <v>533.68333333333328</v>
      </c>
      <c r="J133" s="232">
        <v>538.26666666666677</v>
      </c>
      <c r="K133" s="231">
        <v>529.1</v>
      </c>
      <c r="L133" s="231">
        <v>518.6</v>
      </c>
      <c r="M133" s="231">
        <v>32.9711</v>
      </c>
      <c r="N133" s="1"/>
      <c r="O133" s="1"/>
    </row>
    <row r="134" spans="1:15" ht="12.75" customHeight="1">
      <c r="A134" s="30">
        <v>124</v>
      </c>
      <c r="B134" s="217" t="s">
        <v>247</v>
      </c>
      <c r="C134" s="231">
        <v>1785.5</v>
      </c>
      <c r="D134" s="232">
        <v>1777.25</v>
      </c>
      <c r="E134" s="232">
        <v>1762.5</v>
      </c>
      <c r="F134" s="232">
        <v>1739.5</v>
      </c>
      <c r="G134" s="232">
        <v>1724.75</v>
      </c>
      <c r="H134" s="232">
        <v>1800.25</v>
      </c>
      <c r="I134" s="232">
        <v>1815</v>
      </c>
      <c r="J134" s="232">
        <v>1838</v>
      </c>
      <c r="K134" s="231">
        <v>1792</v>
      </c>
      <c r="L134" s="231">
        <v>1754.25</v>
      </c>
      <c r="M134" s="231">
        <v>1.7618199999999999</v>
      </c>
      <c r="N134" s="1"/>
      <c r="O134" s="1"/>
    </row>
    <row r="135" spans="1:15" ht="12.75" customHeight="1">
      <c r="A135" s="30">
        <v>125</v>
      </c>
      <c r="B135" s="217" t="s">
        <v>850</v>
      </c>
      <c r="C135" s="231">
        <v>601.54999999999995</v>
      </c>
      <c r="D135" s="232">
        <v>605.51666666666665</v>
      </c>
      <c r="E135" s="232">
        <v>596.0333333333333</v>
      </c>
      <c r="F135" s="232">
        <v>590.51666666666665</v>
      </c>
      <c r="G135" s="232">
        <v>581.0333333333333</v>
      </c>
      <c r="H135" s="232">
        <v>611.0333333333333</v>
      </c>
      <c r="I135" s="232">
        <v>620.51666666666665</v>
      </c>
      <c r="J135" s="232">
        <v>626.0333333333333</v>
      </c>
      <c r="K135" s="231">
        <v>615</v>
      </c>
      <c r="L135" s="231">
        <v>600</v>
      </c>
      <c r="M135" s="231">
        <v>1.99092</v>
      </c>
      <c r="N135" s="1"/>
      <c r="O135" s="1"/>
    </row>
    <row r="136" spans="1:15" ht="12.75" customHeight="1">
      <c r="A136" s="30">
        <v>126</v>
      </c>
      <c r="B136" s="217" t="s">
        <v>94</v>
      </c>
      <c r="C136" s="231">
        <v>1813.35</v>
      </c>
      <c r="D136" s="232">
        <v>1820.5166666666667</v>
      </c>
      <c r="E136" s="232">
        <v>1791.0333333333333</v>
      </c>
      <c r="F136" s="232">
        <v>1768.7166666666667</v>
      </c>
      <c r="G136" s="232">
        <v>1739.2333333333333</v>
      </c>
      <c r="H136" s="232">
        <v>1842.8333333333333</v>
      </c>
      <c r="I136" s="232">
        <v>1872.3166666666664</v>
      </c>
      <c r="J136" s="232">
        <v>1894.6333333333332</v>
      </c>
      <c r="K136" s="231">
        <v>1850</v>
      </c>
      <c r="L136" s="231">
        <v>1798.2</v>
      </c>
      <c r="M136" s="231">
        <v>2.1897899999999999</v>
      </c>
      <c r="N136" s="1"/>
      <c r="O136" s="1"/>
    </row>
    <row r="137" spans="1:15" ht="12.75" customHeight="1">
      <c r="A137" s="30">
        <v>127</v>
      </c>
      <c r="B137" s="217" t="s">
        <v>843</v>
      </c>
      <c r="C137" s="231">
        <v>337.2</v>
      </c>
      <c r="D137" s="232">
        <v>334.9</v>
      </c>
      <c r="E137" s="232">
        <v>329.9</v>
      </c>
      <c r="F137" s="232">
        <v>322.60000000000002</v>
      </c>
      <c r="G137" s="232">
        <v>317.60000000000002</v>
      </c>
      <c r="H137" s="232">
        <v>342.19999999999993</v>
      </c>
      <c r="I137" s="232">
        <v>347.19999999999993</v>
      </c>
      <c r="J137" s="232">
        <v>354.49999999999989</v>
      </c>
      <c r="K137" s="231">
        <v>339.9</v>
      </c>
      <c r="L137" s="231">
        <v>327.60000000000002</v>
      </c>
      <c r="M137" s="231">
        <v>8.2138200000000001</v>
      </c>
      <c r="N137" s="1"/>
      <c r="O137" s="1"/>
    </row>
    <row r="138" spans="1:15" ht="12.75" customHeight="1">
      <c r="A138" s="30">
        <v>128</v>
      </c>
      <c r="B138" s="217" t="s">
        <v>336</v>
      </c>
      <c r="C138" s="231">
        <v>187.75</v>
      </c>
      <c r="D138" s="232">
        <v>189.21666666666667</v>
      </c>
      <c r="E138" s="232">
        <v>185.43333333333334</v>
      </c>
      <c r="F138" s="232">
        <v>183.11666666666667</v>
      </c>
      <c r="G138" s="232">
        <v>179.33333333333334</v>
      </c>
      <c r="H138" s="232">
        <v>191.53333333333333</v>
      </c>
      <c r="I138" s="232">
        <v>195.31666666666669</v>
      </c>
      <c r="J138" s="232">
        <v>197.63333333333333</v>
      </c>
      <c r="K138" s="231">
        <v>193</v>
      </c>
      <c r="L138" s="231">
        <v>186.9</v>
      </c>
      <c r="M138" s="231">
        <v>13.82464</v>
      </c>
      <c r="N138" s="1"/>
      <c r="O138" s="1"/>
    </row>
    <row r="139" spans="1:15" ht="12.75" customHeight="1">
      <c r="A139" s="30">
        <v>129</v>
      </c>
      <c r="B139" s="217" t="s">
        <v>813</v>
      </c>
      <c r="C139" s="231">
        <v>145.75</v>
      </c>
      <c r="D139" s="232">
        <v>146.26666666666665</v>
      </c>
      <c r="E139" s="232">
        <v>144.8833333333333</v>
      </c>
      <c r="F139" s="232">
        <v>144.01666666666665</v>
      </c>
      <c r="G139" s="232">
        <v>142.6333333333333</v>
      </c>
      <c r="H139" s="232">
        <v>147.1333333333333</v>
      </c>
      <c r="I139" s="232">
        <v>148.51666666666662</v>
      </c>
      <c r="J139" s="232">
        <v>149.3833333333333</v>
      </c>
      <c r="K139" s="231">
        <v>147.65</v>
      </c>
      <c r="L139" s="231">
        <v>145.4</v>
      </c>
      <c r="M139" s="231">
        <v>4.8934499999999996</v>
      </c>
      <c r="N139" s="1"/>
      <c r="O139" s="1"/>
    </row>
    <row r="140" spans="1:15" ht="12.75" customHeight="1">
      <c r="A140" s="30">
        <v>130</v>
      </c>
      <c r="B140" s="217" t="s">
        <v>248</v>
      </c>
      <c r="C140" s="231">
        <v>28.95</v>
      </c>
      <c r="D140" s="232">
        <v>29.2</v>
      </c>
      <c r="E140" s="232">
        <v>28.549999999999997</v>
      </c>
      <c r="F140" s="232">
        <v>28.15</v>
      </c>
      <c r="G140" s="232">
        <v>27.499999999999996</v>
      </c>
      <c r="H140" s="232">
        <v>29.599999999999998</v>
      </c>
      <c r="I140" s="232">
        <v>30.249999999999996</v>
      </c>
      <c r="J140" s="232">
        <v>30.65</v>
      </c>
      <c r="K140" s="231">
        <v>29.85</v>
      </c>
      <c r="L140" s="231">
        <v>28.8</v>
      </c>
      <c r="M140" s="231">
        <v>11.442410000000001</v>
      </c>
      <c r="N140" s="1"/>
      <c r="O140" s="1"/>
    </row>
    <row r="141" spans="1:15" ht="12.75" customHeight="1">
      <c r="A141" s="30">
        <v>131</v>
      </c>
      <c r="B141" s="217" t="s">
        <v>337</v>
      </c>
      <c r="C141" s="231">
        <v>189.25</v>
      </c>
      <c r="D141" s="232">
        <v>190.4</v>
      </c>
      <c r="E141" s="232">
        <v>186.85000000000002</v>
      </c>
      <c r="F141" s="232">
        <v>184.45000000000002</v>
      </c>
      <c r="G141" s="232">
        <v>180.90000000000003</v>
      </c>
      <c r="H141" s="232">
        <v>192.8</v>
      </c>
      <c r="I141" s="232">
        <v>196.35000000000002</v>
      </c>
      <c r="J141" s="232">
        <v>198.75</v>
      </c>
      <c r="K141" s="231">
        <v>193.95</v>
      </c>
      <c r="L141" s="231">
        <v>188</v>
      </c>
      <c r="M141" s="231">
        <v>3.1286700000000001</v>
      </c>
      <c r="N141" s="1"/>
      <c r="O141" s="1"/>
    </row>
    <row r="142" spans="1:15" ht="12.75" customHeight="1">
      <c r="A142" s="30">
        <v>132</v>
      </c>
      <c r="B142" s="217" t="s">
        <v>95</v>
      </c>
      <c r="C142" s="231">
        <v>2775.8</v>
      </c>
      <c r="D142" s="232">
        <v>2779.2166666666672</v>
      </c>
      <c r="E142" s="232">
        <v>2753.6333333333341</v>
      </c>
      <c r="F142" s="232">
        <v>2731.4666666666672</v>
      </c>
      <c r="G142" s="232">
        <v>2705.8833333333341</v>
      </c>
      <c r="H142" s="232">
        <v>2801.3833333333341</v>
      </c>
      <c r="I142" s="232">
        <v>2826.9666666666672</v>
      </c>
      <c r="J142" s="232">
        <v>2849.1333333333341</v>
      </c>
      <c r="K142" s="231">
        <v>2804.8</v>
      </c>
      <c r="L142" s="231">
        <v>2757.05</v>
      </c>
      <c r="M142" s="231">
        <v>2.62757</v>
      </c>
      <c r="N142" s="1"/>
      <c r="O142" s="1"/>
    </row>
    <row r="143" spans="1:15" ht="12.75" customHeight="1">
      <c r="A143" s="30">
        <v>133</v>
      </c>
      <c r="B143" s="217" t="s">
        <v>249</v>
      </c>
      <c r="C143" s="231">
        <v>2828.25</v>
      </c>
      <c r="D143" s="232">
        <v>2837.8333333333335</v>
      </c>
      <c r="E143" s="232">
        <v>2797.416666666667</v>
      </c>
      <c r="F143" s="232">
        <v>2766.5833333333335</v>
      </c>
      <c r="G143" s="232">
        <v>2726.166666666667</v>
      </c>
      <c r="H143" s="232">
        <v>2868.666666666667</v>
      </c>
      <c r="I143" s="232">
        <v>2909.0833333333339</v>
      </c>
      <c r="J143" s="232">
        <v>2939.916666666667</v>
      </c>
      <c r="K143" s="231">
        <v>2878.25</v>
      </c>
      <c r="L143" s="231">
        <v>2807</v>
      </c>
      <c r="M143" s="231">
        <v>2.2239900000000001</v>
      </c>
      <c r="N143" s="1"/>
      <c r="O143" s="1"/>
    </row>
    <row r="144" spans="1:15" ht="12.75" customHeight="1">
      <c r="A144" s="30">
        <v>134</v>
      </c>
      <c r="B144" s="217" t="s">
        <v>143</v>
      </c>
      <c r="C144" s="231">
        <v>1852.85</v>
      </c>
      <c r="D144" s="232">
        <v>1853.45</v>
      </c>
      <c r="E144" s="232">
        <v>1834.9</v>
      </c>
      <c r="F144" s="232">
        <v>1816.95</v>
      </c>
      <c r="G144" s="232">
        <v>1798.4</v>
      </c>
      <c r="H144" s="232">
        <v>1871.4</v>
      </c>
      <c r="I144" s="232">
        <v>1889.9499999999998</v>
      </c>
      <c r="J144" s="232">
        <v>1907.9</v>
      </c>
      <c r="K144" s="231">
        <v>1872</v>
      </c>
      <c r="L144" s="231">
        <v>1835.5</v>
      </c>
      <c r="M144" s="231">
        <v>2.1757900000000001</v>
      </c>
      <c r="N144" s="1"/>
      <c r="O144" s="1"/>
    </row>
    <row r="145" spans="1:15" ht="12.75" customHeight="1">
      <c r="A145" s="30">
        <v>135</v>
      </c>
      <c r="B145" s="217" t="s">
        <v>98</v>
      </c>
      <c r="C145" s="231">
        <v>4394.5</v>
      </c>
      <c r="D145" s="232">
        <v>4386.7666666666664</v>
      </c>
      <c r="E145" s="232">
        <v>4348.5333333333328</v>
      </c>
      <c r="F145" s="232">
        <v>4302.5666666666666</v>
      </c>
      <c r="G145" s="232">
        <v>4264.333333333333</v>
      </c>
      <c r="H145" s="232">
        <v>4432.7333333333327</v>
      </c>
      <c r="I145" s="232">
        <v>4470.9666666666662</v>
      </c>
      <c r="J145" s="232">
        <v>4516.9333333333325</v>
      </c>
      <c r="K145" s="231">
        <v>4425</v>
      </c>
      <c r="L145" s="231">
        <v>4340.8</v>
      </c>
      <c r="M145" s="231">
        <v>3.4342199999999998</v>
      </c>
      <c r="N145" s="1"/>
      <c r="O145" s="1"/>
    </row>
    <row r="146" spans="1:15" ht="12.75" customHeight="1">
      <c r="A146" s="30">
        <v>136</v>
      </c>
      <c r="B146" s="217" t="s">
        <v>338</v>
      </c>
      <c r="C146" s="231">
        <v>516.85</v>
      </c>
      <c r="D146" s="232">
        <v>514.44999999999993</v>
      </c>
      <c r="E146" s="232">
        <v>508.29999999999984</v>
      </c>
      <c r="F146" s="232">
        <v>499.74999999999989</v>
      </c>
      <c r="G146" s="232">
        <v>493.5999999999998</v>
      </c>
      <c r="H146" s="232">
        <v>522.99999999999989</v>
      </c>
      <c r="I146" s="232">
        <v>529.15</v>
      </c>
      <c r="J146" s="232">
        <v>537.69999999999993</v>
      </c>
      <c r="K146" s="231">
        <v>520.6</v>
      </c>
      <c r="L146" s="231">
        <v>505.9</v>
      </c>
      <c r="M146" s="231">
        <v>1.4410000000000001</v>
      </c>
      <c r="N146" s="1"/>
      <c r="O146" s="1"/>
    </row>
    <row r="147" spans="1:15" ht="12.75" customHeight="1">
      <c r="A147" s="30">
        <v>137</v>
      </c>
      <c r="B147" s="217" t="s">
        <v>339</v>
      </c>
      <c r="C147" s="231">
        <v>165.8</v>
      </c>
      <c r="D147" s="232">
        <v>167</v>
      </c>
      <c r="E147" s="232">
        <v>163.80000000000001</v>
      </c>
      <c r="F147" s="232">
        <v>161.80000000000001</v>
      </c>
      <c r="G147" s="232">
        <v>158.60000000000002</v>
      </c>
      <c r="H147" s="232">
        <v>169</v>
      </c>
      <c r="I147" s="232">
        <v>172.2</v>
      </c>
      <c r="J147" s="232">
        <v>174.2</v>
      </c>
      <c r="K147" s="231">
        <v>170.2</v>
      </c>
      <c r="L147" s="231">
        <v>165</v>
      </c>
      <c r="M147" s="231">
        <v>2.7667600000000001</v>
      </c>
      <c r="N147" s="1"/>
      <c r="O147" s="1"/>
    </row>
    <row r="148" spans="1:15" ht="12.75" customHeight="1">
      <c r="A148" s="30">
        <v>138</v>
      </c>
      <c r="B148" s="217" t="s">
        <v>340</v>
      </c>
      <c r="C148" s="231">
        <v>157.9</v>
      </c>
      <c r="D148" s="232">
        <v>157.5</v>
      </c>
      <c r="E148" s="232">
        <v>155.5</v>
      </c>
      <c r="F148" s="232">
        <v>153.1</v>
      </c>
      <c r="G148" s="232">
        <v>151.1</v>
      </c>
      <c r="H148" s="232">
        <v>159.9</v>
      </c>
      <c r="I148" s="232">
        <v>161.9</v>
      </c>
      <c r="J148" s="232">
        <v>164.3</v>
      </c>
      <c r="K148" s="231">
        <v>159.5</v>
      </c>
      <c r="L148" s="231">
        <v>155.1</v>
      </c>
      <c r="M148" s="231">
        <v>2.09179</v>
      </c>
      <c r="N148" s="1"/>
      <c r="O148" s="1"/>
    </row>
    <row r="149" spans="1:15" ht="12.75" customHeight="1">
      <c r="A149" s="30">
        <v>139</v>
      </c>
      <c r="B149" s="217" t="s">
        <v>814</v>
      </c>
      <c r="C149" s="231">
        <v>46.45</v>
      </c>
      <c r="D149" s="232">
        <v>47.066666666666663</v>
      </c>
      <c r="E149" s="232">
        <v>45.583333333333329</v>
      </c>
      <c r="F149" s="232">
        <v>44.716666666666669</v>
      </c>
      <c r="G149" s="232">
        <v>43.233333333333334</v>
      </c>
      <c r="H149" s="232">
        <v>47.933333333333323</v>
      </c>
      <c r="I149" s="232">
        <v>49.416666666666657</v>
      </c>
      <c r="J149" s="232">
        <v>50.283333333333317</v>
      </c>
      <c r="K149" s="231">
        <v>48.55</v>
      </c>
      <c r="L149" s="231">
        <v>46.2</v>
      </c>
      <c r="M149" s="231">
        <v>93.285820000000001</v>
      </c>
      <c r="N149" s="1"/>
      <c r="O149" s="1"/>
    </row>
    <row r="150" spans="1:15" ht="12.75" customHeight="1">
      <c r="A150" s="30">
        <v>140</v>
      </c>
      <c r="B150" s="217" t="s">
        <v>341</v>
      </c>
      <c r="C150" s="231">
        <v>56.75</v>
      </c>
      <c r="D150" s="232">
        <v>56.983333333333327</v>
      </c>
      <c r="E150" s="232">
        <v>55.266666666666652</v>
      </c>
      <c r="F150" s="232">
        <v>53.783333333333324</v>
      </c>
      <c r="G150" s="232">
        <v>52.066666666666649</v>
      </c>
      <c r="H150" s="232">
        <v>58.466666666666654</v>
      </c>
      <c r="I150" s="232">
        <v>60.183333333333337</v>
      </c>
      <c r="J150" s="232">
        <v>61.666666666666657</v>
      </c>
      <c r="K150" s="231">
        <v>58.7</v>
      </c>
      <c r="L150" s="231">
        <v>55.5</v>
      </c>
      <c r="M150" s="231">
        <v>23.459990000000001</v>
      </c>
      <c r="N150" s="1"/>
      <c r="O150" s="1"/>
    </row>
    <row r="151" spans="1:15" ht="12.75" customHeight="1">
      <c r="A151" s="30">
        <v>141</v>
      </c>
      <c r="B151" s="217" t="s">
        <v>99</v>
      </c>
      <c r="C151" s="231">
        <v>3006.9</v>
      </c>
      <c r="D151" s="232">
        <v>3022.8833333333332</v>
      </c>
      <c r="E151" s="232">
        <v>2986.0166666666664</v>
      </c>
      <c r="F151" s="232">
        <v>2965.1333333333332</v>
      </c>
      <c r="G151" s="232">
        <v>2928.2666666666664</v>
      </c>
      <c r="H151" s="232">
        <v>3043.7666666666664</v>
      </c>
      <c r="I151" s="232">
        <v>3080.6333333333332</v>
      </c>
      <c r="J151" s="232">
        <v>3101.5166666666664</v>
      </c>
      <c r="K151" s="231">
        <v>3059.75</v>
      </c>
      <c r="L151" s="231">
        <v>3002</v>
      </c>
      <c r="M151" s="231">
        <v>2.8892699999999998</v>
      </c>
      <c r="N151" s="1"/>
      <c r="O151" s="1"/>
    </row>
    <row r="152" spans="1:15" ht="12.75" customHeight="1">
      <c r="A152" s="30">
        <v>142</v>
      </c>
      <c r="B152" s="217" t="s">
        <v>342</v>
      </c>
      <c r="C152" s="231">
        <v>485.05</v>
      </c>
      <c r="D152" s="232">
        <v>485.18333333333334</v>
      </c>
      <c r="E152" s="232">
        <v>477.36666666666667</v>
      </c>
      <c r="F152" s="232">
        <v>469.68333333333334</v>
      </c>
      <c r="G152" s="232">
        <v>461.86666666666667</v>
      </c>
      <c r="H152" s="232">
        <v>492.86666666666667</v>
      </c>
      <c r="I152" s="232">
        <v>500.68333333333339</v>
      </c>
      <c r="J152" s="232">
        <v>508.36666666666667</v>
      </c>
      <c r="K152" s="231">
        <v>493</v>
      </c>
      <c r="L152" s="231">
        <v>477.5</v>
      </c>
      <c r="M152" s="231">
        <v>3.68241</v>
      </c>
      <c r="N152" s="1"/>
      <c r="O152" s="1"/>
    </row>
    <row r="153" spans="1:15" ht="12.75" customHeight="1">
      <c r="A153" s="30">
        <v>143</v>
      </c>
      <c r="B153" s="217" t="s">
        <v>250</v>
      </c>
      <c r="C153" s="231">
        <v>370.3</v>
      </c>
      <c r="D153" s="232">
        <v>371.36666666666662</v>
      </c>
      <c r="E153" s="232">
        <v>367.08333333333326</v>
      </c>
      <c r="F153" s="232">
        <v>363.86666666666662</v>
      </c>
      <c r="G153" s="232">
        <v>359.58333333333326</v>
      </c>
      <c r="H153" s="232">
        <v>374.58333333333326</v>
      </c>
      <c r="I153" s="232">
        <v>378.86666666666667</v>
      </c>
      <c r="J153" s="232">
        <v>382.08333333333326</v>
      </c>
      <c r="K153" s="231">
        <v>375.65</v>
      </c>
      <c r="L153" s="231">
        <v>368.15</v>
      </c>
      <c r="M153" s="231">
        <v>0.90769999999999995</v>
      </c>
      <c r="N153" s="1"/>
      <c r="O153" s="1"/>
    </row>
    <row r="154" spans="1:15" ht="12.75" customHeight="1">
      <c r="A154" s="30">
        <v>144</v>
      </c>
      <c r="B154" s="217" t="s">
        <v>251</v>
      </c>
      <c r="C154" s="231">
        <v>1240.1500000000001</v>
      </c>
      <c r="D154" s="232">
        <v>1240.3666666666668</v>
      </c>
      <c r="E154" s="232">
        <v>1226.7833333333335</v>
      </c>
      <c r="F154" s="232">
        <v>1213.4166666666667</v>
      </c>
      <c r="G154" s="232">
        <v>1199.8333333333335</v>
      </c>
      <c r="H154" s="232">
        <v>1253.7333333333336</v>
      </c>
      <c r="I154" s="232">
        <v>1267.3166666666666</v>
      </c>
      <c r="J154" s="232">
        <v>1280.6833333333336</v>
      </c>
      <c r="K154" s="231">
        <v>1253.95</v>
      </c>
      <c r="L154" s="231">
        <v>1227</v>
      </c>
      <c r="M154" s="231">
        <v>0.31574999999999998</v>
      </c>
      <c r="N154" s="1"/>
      <c r="O154" s="1"/>
    </row>
    <row r="155" spans="1:15" ht="12.75" customHeight="1">
      <c r="A155" s="30">
        <v>145</v>
      </c>
      <c r="B155" s="217" t="s">
        <v>343</v>
      </c>
      <c r="C155" s="231">
        <v>76.5</v>
      </c>
      <c r="D155" s="232">
        <v>76.8</v>
      </c>
      <c r="E155" s="232">
        <v>76</v>
      </c>
      <c r="F155" s="232">
        <v>75.5</v>
      </c>
      <c r="G155" s="232">
        <v>74.7</v>
      </c>
      <c r="H155" s="232">
        <v>77.3</v>
      </c>
      <c r="I155" s="232">
        <v>78.09999999999998</v>
      </c>
      <c r="J155" s="232">
        <v>78.599999999999994</v>
      </c>
      <c r="K155" s="231">
        <v>77.599999999999994</v>
      </c>
      <c r="L155" s="231">
        <v>76.3</v>
      </c>
      <c r="M155" s="231">
        <v>9.8187700000000007</v>
      </c>
      <c r="N155" s="1"/>
      <c r="O155" s="1"/>
    </row>
    <row r="156" spans="1:15" ht="12.75" customHeight="1">
      <c r="A156" s="30">
        <v>146</v>
      </c>
      <c r="B156" s="217" t="s">
        <v>770</v>
      </c>
      <c r="C156" s="231">
        <v>65.900000000000006</v>
      </c>
      <c r="D156" s="232">
        <v>65.850000000000009</v>
      </c>
      <c r="E156" s="232">
        <v>65.050000000000011</v>
      </c>
      <c r="F156" s="232">
        <v>64.2</v>
      </c>
      <c r="G156" s="232">
        <v>63.400000000000006</v>
      </c>
      <c r="H156" s="232">
        <v>66.700000000000017</v>
      </c>
      <c r="I156" s="232">
        <v>67.5</v>
      </c>
      <c r="J156" s="232">
        <v>68.350000000000023</v>
      </c>
      <c r="K156" s="231">
        <v>66.650000000000006</v>
      </c>
      <c r="L156" s="231">
        <v>65</v>
      </c>
      <c r="M156" s="231">
        <v>71.663510000000002</v>
      </c>
      <c r="N156" s="1"/>
      <c r="O156" s="1"/>
    </row>
    <row r="157" spans="1:15" ht="12.75" customHeight="1">
      <c r="A157" s="30">
        <v>147</v>
      </c>
      <c r="B157" s="217" t="s">
        <v>100</v>
      </c>
      <c r="C157" s="231">
        <v>1889.55</v>
      </c>
      <c r="D157" s="232">
        <v>1901.3833333333332</v>
      </c>
      <c r="E157" s="232">
        <v>1863.7666666666664</v>
      </c>
      <c r="F157" s="232">
        <v>1837.9833333333331</v>
      </c>
      <c r="G157" s="232">
        <v>1800.3666666666663</v>
      </c>
      <c r="H157" s="232">
        <v>1927.1666666666665</v>
      </c>
      <c r="I157" s="232">
        <v>1964.7833333333333</v>
      </c>
      <c r="J157" s="232">
        <v>1990.5666666666666</v>
      </c>
      <c r="K157" s="231">
        <v>1939</v>
      </c>
      <c r="L157" s="231">
        <v>1875.6</v>
      </c>
      <c r="M157" s="231">
        <v>2.28749</v>
      </c>
      <c r="N157" s="1"/>
      <c r="O157" s="1"/>
    </row>
    <row r="158" spans="1:15" ht="12.75" customHeight="1">
      <c r="A158" s="30">
        <v>148</v>
      </c>
      <c r="B158" s="217" t="s">
        <v>101</v>
      </c>
      <c r="C158" s="231">
        <v>177.5</v>
      </c>
      <c r="D158" s="232">
        <v>177.48333333333335</v>
      </c>
      <c r="E158" s="232">
        <v>176.51666666666671</v>
      </c>
      <c r="F158" s="232">
        <v>175.53333333333336</v>
      </c>
      <c r="G158" s="232">
        <v>174.56666666666672</v>
      </c>
      <c r="H158" s="232">
        <v>178.4666666666667</v>
      </c>
      <c r="I158" s="232">
        <v>179.43333333333334</v>
      </c>
      <c r="J158" s="232">
        <v>180.41666666666669</v>
      </c>
      <c r="K158" s="231">
        <v>178.45</v>
      </c>
      <c r="L158" s="231">
        <v>176.5</v>
      </c>
      <c r="M158" s="231">
        <v>10.74376</v>
      </c>
      <c r="N158" s="1"/>
      <c r="O158" s="1"/>
    </row>
    <row r="159" spans="1:15" ht="12.75" customHeight="1">
      <c r="A159" s="30">
        <v>149</v>
      </c>
      <c r="B159" s="217" t="s">
        <v>344</v>
      </c>
      <c r="C159" s="231">
        <v>249.85</v>
      </c>
      <c r="D159" s="232">
        <v>250.06666666666663</v>
      </c>
      <c r="E159" s="232">
        <v>246.93333333333328</v>
      </c>
      <c r="F159" s="232">
        <v>244.01666666666665</v>
      </c>
      <c r="G159" s="232">
        <v>240.8833333333333</v>
      </c>
      <c r="H159" s="232">
        <v>252.98333333333326</v>
      </c>
      <c r="I159" s="232">
        <v>256.11666666666667</v>
      </c>
      <c r="J159" s="232">
        <v>259.03333333333325</v>
      </c>
      <c r="K159" s="231">
        <v>253.2</v>
      </c>
      <c r="L159" s="231">
        <v>247.15</v>
      </c>
      <c r="M159" s="231">
        <v>0.55337999999999998</v>
      </c>
      <c r="N159" s="1"/>
      <c r="O159" s="1"/>
    </row>
    <row r="160" spans="1:15" ht="12.75" customHeight="1">
      <c r="A160" s="30">
        <v>150</v>
      </c>
      <c r="B160" s="217" t="s">
        <v>803</v>
      </c>
      <c r="C160" s="231">
        <v>137.69999999999999</v>
      </c>
      <c r="D160" s="232">
        <v>137.18333333333334</v>
      </c>
      <c r="E160" s="232">
        <v>132.21666666666667</v>
      </c>
      <c r="F160" s="232">
        <v>126.73333333333332</v>
      </c>
      <c r="G160" s="232">
        <v>121.76666666666665</v>
      </c>
      <c r="H160" s="232">
        <v>142.66666666666669</v>
      </c>
      <c r="I160" s="232">
        <v>147.63333333333338</v>
      </c>
      <c r="J160" s="232">
        <v>153.1166666666667</v>
      </c>
      <c r="K160" s="231">
        <v>142.15</v>
      </c>
      <c r="L160" s="231">
        <v>131.69999999999999</v>
      </c>
      <c r="M160" s="231">
        <v>36.39179</v>
      </c>
      <c r="N160" s="1"/>
      <c r="O160" s="1"/>
    </row>
    <row r="161" spans="1:15" ht="12.75" customHeight="1">
      <c r="A161" s="30">
        <v>151</v>
      </c>
      <c r="B161" s="217" t="s">
        <v>102</v>
      </c>
      <c r="C161" s="231">
        <v>126.6</v>
      </c>
      <c r="D161" s="232">
        <v>127.44999999999999</v>
      </c>
      <c r="E161" s="232">
        <v>125.19999999999999</v>
      </c>
      <c r="F161" s="232">
        <v>123.8</v>
      </c>
      <c r="G161" s="232">
        <v>121.55</v>
      </c>
      <c r="H161" s="232">
        <v>128.84999999999997</v>
      </c>
      <c r="I161" s="232">
        <v>131.09999999999997</v>
      </c>
      <c r="J161" s="232">
        <v>132.49999999999997</v>
      </c>
      <c r="K161" s="231">
        <v>129.69999999999999</v>
      </c>
      <c r="L161" s="231">
        <v>126.05</v>
      </c>
      <c r="M161" s="231">
        <v>71.835250000000002</v>
      </c>
      <c r="N161" s="1"/>
      <c r="O161" s="1"/>
    </row>
    <row r="162" spans="1:15" ht="12.75" customHeight="1">
      <c r="A162" s="30">
        <v>152</v>
      </c>
      <c r="B162" s="217" t="s">
        <v>771</v>
      </c>
      <c r="C162" s="231">
        <v>212.5</v>
      </c>
      <c r="D162" s="232">
        <v>215.96666666666667</v>
      </c>
      <c r="E162" s="232">
        <v>206.93333333333334</v>
      </c>
      <c r="F162" s="232">
        <v>201.36666666666667</v>
      </c>
      <c r="G162" s="232">
        <v>192.33333333333334</v>
      </c>
      <c r="H162" s="232">
        <v>221.53333333333333</v>
      </c>
      <c r="I162" s="232">
        <v>230.56666666666669</v>
      </c>
      <c r="J162" s="232">
        <v>236.13333333333333</v>
      </c>
      <c r="K162" s="231">
        <v>225</v>
      </c>
      <c r="L162" s="231">
        <v>210.4</v>
      </c>
      <c r="M162" s="231">
        <v>2.8714599999999999</v>
      </c>
      <c r="N162" s="1"/>
      <c r="O162" s="1"/>
    </row>
    <row r="163" spans="1:15" ht="12.75" customHeight="1">
      <c r="A163" s="30">
        <v>153</v>
      </c>
      <c r="B163" s="217" t="s">
        <v>345</v>
      </c>
      <c r="C163" s="231">
        <v>4279.2</v>
      </c>
      <c r="D163" s="232">
        <v>4296.8500000000004</v>
      </c>
      <c r="E163" s="232">
        <v>4243.7000000000007</v>
      </c>
      <c r="F163" s="232">
        <v>4208.2000000000007</v>
      </c>
      <c r="G163" s="232">
        <v>4155.0500000000011</v>
      </c>
      <c r="H163" s="232">
        <v>4332.3500000000004</v>
      </c>
      <c r="I163" s="232">
        <v>4385.5</v>
      </c>
      <c r="J163" s="232">
        <v>4421</v>
      </c>
      <c r="K163" s="231">
        <v>4350</v>
      </c>
      <c r="L163" s="231">
        <v>4261.3500000000004</v>
      </c>
      <c r="M163" s="231">
        <v>0.2838</v>
      </c>
      <c r="N163" s="1"/>
      <c r="O163" s="1"/>
    </row>
    <row r="164" spans="1:15" ht="12.75" customHeight="1">
      <c r="A164" s="30">
        <v>154</v>
      </c>
      <c r="B164" s="217" t="s">
        <v>346</v>
      </c>
      <c r="C164" s="231">
        <v>783.2</v>
      </c>
      <c r="D164" s="232">
        <v>778.73333333333323</v>
      </c>
      <c r="E164" s="232">
        <v>768.46666666666647</v>
      </c>
      <c r="F164" s="232">
        <v>753.73333333333323</v>
      </c>
      <c r="G164" s="232">
        <v>743.46666666666647</v>
      </c>
      <c r="H164" s="232">
        <v>793.46666666666647</v>
      </c>
      <c r="I164" s="232">
        <v>803.73333333333312</v>
      </c>
      <c r="J164" s="232">
        <v>818.46666666666647</v>
      </c>
      <c r="K164" s="231">
        <v>789</v>
      </c>
      <c r="L164" s="231">
        <v>764</v>
      </c>
      <c r="M164" s="231">
        <v>9.6904299999999992</v>
      </c>
      <c r="N164" s="1"/>
      <c r="O164" s="1"/>
    </row>
    <row r="165" spans="1:15" ht="12.75" customHeight="1">
      <c r="A165" s="30">
        <v>155</v>
      </c>
      <c r="B165" s="217" t="s">
        <v>347</v>
      </c>
      <c r="C165" s="231">
        <v>163.85</v>
      </c>
      <c r="D165" s="232">
        <v>163.91666666666666</v>
      </c>
      <c r="E165" s="232">
        <v>162.0333333333333</v>
      </c>
      <c r="F165" s="232">
        <v>160.21666666666664</v>
      </c>
      <c r="G165" s="232">
        <v>158.33333333333329</v>
      </c>
      <c r="H165" s="232">
        <v>165.73333333333332</v>
      </c>
      <c r="I165" s="232">
        <v>167.6166666666667</v>
      </c>
      <c r="J165" s="232">
        <v>169.43333333333334</v>
      </c>
      <c r="K165" s="231">
        <v>165.8</v>
      </c>
      <c r="L165" s="231">
        <v>162.1</v>
      </c>
      <c r="M165" s="231">
        <v>2.24851</v>
      </c>
      <c r="N165" s="1"/>
      <c r="O165" s="1"/>
    </row>
    <row r="166" spans="1:15" ht="12.75" customHeight="1">
      <c r="A166" s="30">
        <v>156</v>
      </c>
      <c r="B166" s="217" t="s">
        <v>348</v>
      </c>
      <c r="C166" s="231">
        <v>111.9</v>
      </c>
      <c r="D166" s="232">
        <v>112.43333333333332</v>
      </c>
      <c r="E166" s="232">
        <v>111.06666666666665</v>
      </c>
      <c r="F166" s="232">
        <v>110.23333333333332</v>
      </c>
      <c r="G166" s="232">
        <v>108.86666666666665</v>
      </c>
      <c r="H166" s="232">
        <v>113.26666666666665</v>
      </c>
      <c r="I166" s="232">
        <v>114.63333333333333</v>
      </c>
      <c r="J166" s="232">
        <v>115.46666666666665</v>
      </c>
      <c r="K166" s="231">
        <v>113.8</v>
      </c>
      <c r="L166" s="231">
        <v>111.6</v>
      </c>
      <c r="M166" s="231">
        <v>15.29251</v>
      </c>
      <c r="N166" s="1"/>
      <c r="O166" s="1"/>
    </row>
    <row r="167" spans="1:15" ht="12.75" customHeight="1">
      <c r="A167" s="30">
        <v>157</v>
      </c>
      <c r="B167" s="217" t="s">
        <v>252</v>
      </c>
      <c r="C167" s="231">
        <v>267.95</v>
      </c>
      <c r="D167" s="232">
        <v>267.95</v>
      </c>
      <c r="E167" s="232">
        <v>263.89999999999998</v>
      </c>
      <c r="F167" s="232">
        <v>259.84999999999997</v>
      </c>
      <c r="G167" s="232">
        <v>255.79999999999995</v>
      </c>
      <c r="H167" s="232">
        <v>272</v>
      </c>
      <c r="I167" s="232">
        <v>276.05000000000007</v>
      </c>
      <c r="J167" s="232">
        <v>280.10000000000002</v>
      </c>
      <c r="K167" s="231">
        <v>272</v>
      </c>
      <c r="L167" s="231">
        <v>263.89999999999998</v>
      </c>
      <c r="M167" s="231">
        <v>8.1802499999999991</v>
      </c>
      <c r="N167" s="1"/>
      <c r="O167" s="1"/>
    </row>
    <row r="168" spans="1:15" ht="12.75" customHeight="1">
      <c r="A168" s="30">
        <v>158</v>
      </c>
      <c r="B168" s="217" t="s">
        <v>815</v>
      </c>
      <c r="C168" s="231">
        <v>1067.45</v>
      </c>
      <c r="D168" s="232">
        <v>1052.5</v>
      </c>
      <c r="E168" s="232">
        <v>1016</v>
      </c>
      <c r="F168" s="232">
        <v>964.55</v>
      </c>
      <c r="G168" s="232">
        <v>928.05</v>
      </c>
      <c r="H168" s="232">
        <v>1103.95</v>
      </c>
      <c r="I168" s="232">
        <v>1140.45</v>
      </c>
      <c r="J168" s="232">
        <v>1191.9000000000001</v>
      </c>
      <c r="K168" s="231">
        <v>1089</v>
      </c>
      <c r="L168" s="231">
        <v>1001.05</v>
      </c>
      <c r="M168" s="231">
        <v>0.98404000000000003</v>
      </c>
      <c r="N168" s="1"/>
      <c r="O168" s="1"/>
    </row>
    <row r="169" spans="1:15" ht="12.75" customHeight="1">
      <c r="A169" s="30">
        <v>159</v>
      </c>
      <c r="B169" s="217" t="s">
        <v>103</v>
      </c>
      <c r="C169" s="231">
        <v>109.05</v>
      </c>
      <c r="D169" s="232">
        <v>109.76666666666667</v>
      </c>
      <c r="E169" s="232">
        <v>108.03333333333333</v>
      </c>
      <c r="F169" s="232">
        <v>107.01666666666667</v>
      </c>
      <c r="G169" s="232">
        <v>105.28333333333333</v>
      </c>
      <c r="H169" s="232">
        <v>110.78333333333333</v>
      </c>
      <c r="I169" s="232">
        <v>112.51666666666665</v>
      </c>
      <c r="J169" s="232">
        <v>113.53333333333333</v>
      </c>
      <c r="K169" s="231">
        <v>111.5</v>
      </c>
      <c r="L169" s="231">
        <v>108.75</v>
      </c>
      <c r="M169" s="231">
        <v>142.37756999999999</v>
      </c>
      <c r="N169" s="1"/>
      <c r="O169" s="1"/>
    </row>
    <row r="170" spans="1:15" ht="12.75" customHeight="1">
      <c r="A170" s="30">
        <v>160</v>
      </c>
      <c r="B170" s="217" t="s">
        <v>350</v>
      </c>
      <c r="C170" s="231">
        <v>1502.4</v>
      </c>
      <c r="D170" s="232">
        <v>1510.2333333333333</v>
      </c>
      <c r="E170" s="232">
        <v>1485.4666666666667</v>
      </c>
      <c r="F170" s="232">
        <v>1468.5333333333333</v>
      </c>
      <c r="G170" s="232">
        <v>1443.7666666666667</v>
      </c>
      <c r="H170" s="232">
        <v>1527.1666666666667</v>
      </c>
      <c r="I170" s="232">
        <v>1551.9333333333336</v>
      </c>
      <c r="J170" s="232">
        <v>1568.8666666666668</v>
      </c>
      <c r="K170" s="231">
        <v>1535</v>
      </c>
      <c r="L170" s="231">
        <v>1493.3</v>
      </c>
      <c r="M170" s="231">
        <v>0.29583999999999999</v>
      </c>
      <c r="N170" s="1"/>
      <c r="O170" s="1"/>
    </row>
    <row r="171" spans="1:15" ht="12.75" customHeight="1">
      <c r="A171" s="30">
        <v>161</v>
      </c>
      <c r="B171" s="217" t="s">
        <v>106</v>
      </c>
      <c r="C171" s="231">
        <v>41.35</v>
      </c>
      <c r="D171" s="232">
        <v>41.033333333333339</v>
      </c>
      <c r="E171" s="232">
        <v>40.01666666666668</v>
      </c>
      <c r="F171" s="232">
        <v>38.683333333333344</v>
      </c>
      <c r="G171" s="232">
        <v>37.666666666666686</v>
      </c>
      <c r="H171" s="232">
        <v>42.366666666666674</v>
      </c>
      <c r="I171" s="232">
        <v>43.38333333333334</v>
      </c>
      <c r="J171" s="232">
        <v>44.716666666666669</v>
      </c>
      <c r="K171" s="231">
        <v>42.05</v>
      </c>
      <c r="L171" s="231">
        <v>39.700000000000003</v>
      </c>
      <c r="M171" s="231">
        <v>343.95621</v>
      </c>
      <c r="N171" s="1"/>
      <c r="O171" s="1"/>
    </row>
    <row r="172" spans="1:15" ht="12.75" customHeight="1">
      <c r="A172" s="30">
        <v>162</v>
      </c>
      <c r="B172" s="217" t="s">
        <v>351</v>
      </c>
      <c r="C172" s="231">
        <v>2364.35</v>
      </c>
      <c r="D172" s="232">
        <v>2376.4666666666667</v>
      </c>
      <c r="E172" s="232">
        <v>2343.0333333333333</v>
      </c>
      <c r="F172" s="232">
        <v>2321.7166666666667</v>
      </c>
      <c r="G172" s="232">
        <v>2288.2833333333333</v>
      </c>
      <c r="H172" s="232">
        <v>2397.7833333333333</v>
      </c>
      <c r="I172" s="232">
        <v>2431.2166666666667</v>
      </c>
      <c r="J172" s="232">
        <v>2452.5333333333333</v>
      </c>
      <c r="K172" s="231">
        <v>2409.9</v>
      </c>
      <c r="L172" s="231">
        <v>2355.15</v>
      </c>
      <c r="M172" s="231">
        <v>7.3749999999999996E-2</v>
      </c>
      <c r="N172" s="1"/>
      <c r="O172" s="1"/>
    </row>
    <row r="173" spans="1:15" ht="12.75" customHeight="1">
      <c r="A173" s="30">
        <v>163</v>
      </c>
      <c r="B173" s="217" t="s">
        <v>352</v>
      </c>
      <c r="C173" s="231">
        <v>2856.75</v>
      </c>
      <c r="D173" s="232">
        <v>2863.5833333333335</v>
      </c>
      <c r="E173" s="232">
        <v>2835.166666666667</v>
      </c>
      <c r="F173" s="232">
        <v>2813.5833333333335</v>
      </c>
      <c r="G173" s="232">
        <v>2785.166666666667</v>
      </c>
      <c r="H173" s="232">
        <v>2885.166666666667</v>
      </c>
      <c r="I173" s="232">
        <v>2913.5833333333339</v>
      </c>
      <c r="J173" s="232">
        <v>2935.166666666667</v>
      </c>
      <c r="K173" s="231">
        <v>2892</v>
      </c>
      <c r="L173" s="231">
        <v>2842</v>
      </c>
      <c r="M173" s="231">
        <v>0.1608</v>
      </c>
      <c r="N173" s="1"/>
      <c r="O173" s="1"/>
    </row>
    <row r="174" spans="1:15" ht="12.75" customHeight="1">
      <c r="A174" s="30">
        <v>164</v>
      </c>
      <c r="B174" s="217" t="s">
        <v>353</v>
      </c>
      <c r="C174" s="231">
        <v>135.69999999999999</v>
      </c>
      <c r="D174" s="232">
        <v>137.08333333333334</v>
      </c>
      <c r="E174" s="232">
        <v>133.7166666666667</v>
      </c>
      <c r="F174" s="232">
        <v>131.73333333333335</v>
      </c>
      <c r="G174" s="232">
        <v>128.3666666666667</v>
      </c>
      <c r="H174" s="232">
        <v>139.06666666666669</v>
      </c>
      <c r="I174" s="232">
        <v>142.43333333333331</v>
      </c>
      <c r="J174" s="232">
        <v>144.41666666666669</v>
      </c>
      <c r="K174" s="231">
        <v>140.44999999999999</v>
      </c>
      <c r="L174" s="231">
        <v>135.1</v>
      </c>
      <c r="M174" s="231">
        <v>5.3541699999999999</v>
      </c>
      <c r="N174" s="1"/>
      <c r="O174" s="1"/>
    </row>
    <row r="175" spans="1:15" ht="12.75" customHeight="1">
      <c r="A175" s="30">
        <v>165</v>
      </c>
      <c r="B175" s="217" t="s">
        <v>253</v>
      </c>
      <c r="C175" s="231">
        <v>1214.45</v>
      </c>
      <c r="D175" s="232">
        <v>1211.5</v>
      </c>
      <c r="E175" s="232">
        <v>1178</v>
      </c>
      <c r="F175" s="232">
        <v>1141.55</v>
      </c>
      <c r="G175" s="232">
        <v>1108.05</v>
      </c>
      <c r="H175" s="232">
        <v>1247.95</v>
      </c>
      <c r="I175" s="232">
        <v>1281.45</v>
      </c>
      <c r="J175" s="232">
        <v>1317.9</v>
      </c>
      <c r="K175" s="231">
        <v>1245</v>
      </c>
      <c r="L175" s="231">
        <v>1175.05</v>
      </c>
      <c r="M175" s="231">
        <v>13.56216</v>
      </c>
      <c r="N175" s="1"/>
      <c r="O175" s="1"/>
    </row>
    <row r="176" spans="1:15" ht="12.75" customHeight="1">
      <c r="A176" s="30">
        <v>166</v>
      </c>
      <c r="B176" s="217" t="s">
        <v>354</v>
      </c>
      <c r="C176" s="231">
        <v>1278.4000000000001</v>
      </c>
      <c r="D176" s="232">
        <v>1280.8166666666666</v>
      </c>
      <c r="E176" s="232">
        <v>1269.5833333333333</v>
      </c>
      <c r="F176" s="232">
        <v>1260.7666666666667</v>
      </c>
      <c r="G176" s="232">
        <v>1249.5333333333333</v>
      </c>
      <c r="H176" s="232">
        <v>1289.6333333333332</v>
      </c>
      <c r="I176" s="232">
        <v>1300.8666666666668</v>
      </c>
      <c r="J176" s="232">
        <v>1309.6833333333332</v>
      </c>
      <c r="K176" s="231">
        <v>1292.05</v>
      </c>
      <c r="L176" s="231">
        <v>1272</v>
      </c>
      <c r="M176" s="231">
        <v>0.10347000000000001</v>
      </c>
      <c r="N176" s="1"/>
      <c r="O176" s="1"/>
    </row>
    <row r="177" spans="1:15" ht="12.75" customHeight="1">
      <c r="A177" s="30">
        <v>167</v>
      </c>
      <c r="B177" s="217" t="s">
        <v>104</v>
      </c>
      <c r="C177" s="231">
        <v>428.15</v>
      </c>
      <c r="D177" s="232">
        <v>425.09999999999997</v>
      </c>
      <c r="E177" s="232">
        <v>419.49999999999994</v>
      </c>
      <c r="F177" s="232">
        <v>410.84999999999997</v>
      </c>
      <c r="G177" s="232">
        <v>405.24999999999994</v>
      </c>
      <c r="H177" s="232">
        <v>433.74999999999994</v>
      </c>
      <c r="I177" s="232">
        <v>439.34999999999997</v>
      </c>
      <c r="J177" s="232">
        <v>447.99999999999994</v>
      </c>
      <c r="K177" s="231">
        <v>430.7</v>
      </c>
      <c r="L177" s="231">
        <v>416.45</v>
      </c>
      <c r="M177" s="231">
        <v>6.9860100000000003</v>
      </c>
      <c r="N177" s="1"/>
      <c r="O177" s="1"/>
    </row>
    <row r="178" spans="1:15" ht="12.75" customHeight="1">
      <c r="A178" s="30">
        <v>168</v>
      </c>
      <c r="B178" s="217" t="s">
        <v>816</v>
      </c>
      <c r="C178" s="231">
        <v>955.7</v>
      </c>
      <c r="D178" s="232">
        <v>953.41666666666663</v>
      </c>
      <c r="E178" s="232">
        <v>935.88333333333321</v>
      </c>
      <c r="F178" s="232">
        <v>916.06666666666661</v>
      </c>
      <c r="G178" s="232">
        <v>898.53333333333319</v>
      </c>
      <c r="H178" s="232">
        <v>973.23333333333323</v>
      </c>
      <c r="I178" s="232">
        <v>990.76666666666677</v>
      </c>
      <c r="J178" s="232">
        <v>1010.5833333333333</v>
      </c>
      <c r="K178" s="231">
        <v>970.95</v>
      </c>
      <c r="L178" s="231">
        <v>933.6</v>
      </c>
      <c r="M178" s="231">
        <v>0.62039999999999995</v>
      </c>
      <c r="N178" s="1"/>
      <c r="O178" s="1"/>
    </row>
    <row r="179" spans="1:15" ht="12.75" customHeight="1">
      <c r="A179" s="30">
        <v>169</v>
      </c>
      <c r="B179" s="217" t="s">
        <v>355</v>
      </c>
      <c r="C179" s="231">
        <v>1911.15</v>
      </c>
      <c r="D179" s="232">
        <v>1912.2666666666667</v>
      </c>
      <c r="E179" s="232">
        <v>1870.5333333333333</v>
      </c>
      <c r="F179" s="232">
        <v>1829.9166666666667</v>
      </c>
      <c r="G179" s="232">
        <v>1788.1833333333334</v>
      </c>
      <c r="H179" s="232">
        <v>1952.8833333333332</v>
      </c>
      <c r="I179" s="232">
        <v>1994.6166666666663</v>
      </c>
      <c r="J179" s="232">
        <v>2035.2333333333331</v>
      </c>
      <c r="K179" s="231">
        <v>1954</v>
      </c>
      <c r="L179" s="231">
        <v>1871.65</v>
      </c>
      <c r="M179" s="231">
        <v>1.55959</v>
      </c>
      <c r="N179" s="1"/>
      <c r="O179" s="1"/>
    </row>
    <row r="180" spans="1:15" ht="12.75" customHeight="1">
      <c r="A180" s="30">
        <v>170</v>
      </c>
      <c r="B180" s="217" t="s">
        <v>254</v>
      </c>
      <c r="C180" s="231">
        <v>419.75</v>
      </c>
      <c r="D180" s="232">
        <v>421.7</v>
      </c>
      <c r="E180" s="232">
        <v>416.79999999999995</v>
      </c>
      <c r="F180" s="232">
        <v>413.84999999999997</v>
      </c>
      <c r="G180" s="232">
        <v>408.94999999999993</v>
      </c>
      <c r="H180" s="232">
        <v>424.65</v>
      </c>
      <c r="I180" s="232">
        <v>429.54999999999995</v>
      </c>
      <c r="J180" s="232">
        <v>432.5</v>
      </c>
      <c r="K180" s="231">
        <v>426.6</v>
      </c>
      <c r="L180" s="231">
        <v>418.75</v>
      </c>
      <c r="M180" s="231">
        <v>0.55927000000000004</v>
      </c>
      <c r="N180" s="1"/>
      <c r="O180" s="1"/>
    </row>
    <row r="181" spans="1:15" ht="12.75" customHeight="1">
      <c r="A181" s="30">
        <v>171</v>
      </c>
      <c r="B181" s="217" t="s">
        <v>107</v>
      </c>
      <c r="C181" s="231">
        <v>907.4</v>
      </c>
      <c r="D181" s="232">
        <v>910.5333333333333</v>
      </c>
      <c r="E181" s="232">
        <v>902.46666666666658</v>
      </c>
      <c r="F181" s="232">
        <v>897.5333333333333</v>
      </c>
      <c r="G181" s="232">
        <v>889.46666666666658</v>
      </c>
      <c r="H181" s="232">
        <v>915.46666666666658</v>
      </c>
      <c r="I181" s="232">
        <v>923.53333333333319</v>
      </c>
      <c r="J181" s="232">
        <v>928.46666666666658</v>
      </c>
      <c r="K181" s="231">
        <v>918.6</v>
      </c>
      <c r="L181" s="231">
        <v>905.6</v>
      </c>
      <c r="M181" s="231">
        <v>6.16275</v>
      </c>
      <c r="N181" s="1"/>
      <c r="O181" s="1"/>
    </row>
    <row r="182" spans="1:15" ht="12.75" customHeight="1">
      <c r="A182" s="30">
        <v>172</v>
      </c>
      <c r="B182" s="217" t="s">
        <v>255</v>
      </c>
      <c r="C182" s="231">
        <v>407</v>
      </c>
      <c r="D182" s="232">
        <v>410</v>
      </c>
      <c r="E182" s="232">
        <v>402</v>
      </c>
      <c r="F182" s="232">
        <v>397</v>
      </c>
      <c r="G182" s="232">
        <v>389</v>
      </c>
      <c r="H182" s="232">
        <v>415</v>
      </c>
      <c r="I182" s="232">
        <v>423</v>
      </c>
      <c r="J182" s="232">
        <v>428</v>
      </c>
      <c r="K182" s="231">
        <v>418</v>
      </c>
      <c r="L182" s="231">
        <v>405</v>
      </c>
      <c r="M182" s="231">
        <v>0.94450000000000001</v>
      </c>
      <c r="N182" s="1"/>
      <c r="O182" s="1"/>
    </row>
    <row r="183" spans="1:15" ht="12.75" customHeight="1">
      <c r="A183" s="30">
        <v>173</v>
      </c>
      <c r="B183" s="217" t="s">
        <v>108</v>
      </c>
      <c r="C183" s="231">
        <v>1090.45</v>
      </c>
      <c r="D183" s="232">
        <v>1099.05</v>
      </c>
      <c r="E183" s="232">
        <v>1077.75</v>
      </c>
      <c r="F183" s="232">
        <v>1065.05</v>
      </c>
      <c r="G183" s="232">
        <v>1043.75</v>
      </c>
      <c r="H183" s="232">
        <v>1111.75</v>
      </c>
      <c r="I183" s="232">
        <v>1133.0499999999997</v>
      </c>
      <c r="J183" s="232">
        <v>1145.75</v>
      </c>
      <c r="K183" s="231">
        <v>1120.3499999999999</v>
      </c>
      <c r="L183" s="231">
        <v>1086.3499999999999</v>
      </c>
      <c r="M183" s="231">
        <v>4.6884600000000001</v>
      </c>
      <c r="N183" s="1"/>
      <c r="O183" s="1"/>
    </row>
    <row r="184" spans="1:15" ht="12.75" customHeight="1">
      <c r="A184" s="30">
        <v>174</v>
      </c>
      <c r="B184" s="217" t="s">
        <v>109</v>
      </c>
      <c r="C184" s="231">
        <v>285.10000000000002</v>
      </c>
      <c r="D184" s="232">
        <v>285.88333333333338</v>
      </c>
      <c r="E184" s="232">
        <v>282.71666666666675</v>
      </c>
      <c r="F184" s="232">
        <v>280.33333333333337</v>
      </c>
      <c r="G184" s="232">
        <v>277.16666666666674</v>
      </c>
      <c r="H184" s="232">
        <v>288.26666666666677</v>
      </c>
      <c r="I184" s="232">
        <v>291.43333333333339</v>
      </c>
      <c r="J184" s="232">
        <v>293.81666666666678</v>
      </c>
      <c r="K184" s="231">
        <v>289.05</v>
      </c>
      <c r="L184" s="231">
        <v>283.5</v>
      </c>
      <c r="M184" s="231">
        <v>4.4641000000000002</v>
      </c>
      <c r="N184" s="1"/>
      <c r="O184" s="1"/>
    </row>
    <row r="185" spans="1:15" ht="12.75" customHeight="1">
      <c r="A185" s="30">
        <v>175</v>
      </c>
      <c r="B185" s="217" t="s">
        <v>356</v>
      </c>
      <c r="C185" s="231">
        <v>281.10000000000002</v>
      </c>
      <c r="D185" s="232">
        <v>282.36666666666667</v>
      </c>
      <c r="E185" s="232">
        <v>278.73333333333335</v>
      </c>
      <c r="F185" s="232">
        <v>276.36666666666667</v>
      </c>
      <c r="G185" s="232">
        <v>272.73333333333335</v>
      </c>
      <c r="H185" s="232">
        <v>284.73333333333335</v>
      </c>
      <c r="I185" s="232">
        <v>288.36666666666667</v>
      </c>
      <c r="J185" s="232">
        <v>290.73333333333335</v>
      </c>
      <c r="K185" s="231">
        <v>286</v>
      </c>
      <c r="L185" s="231">
        <v>280</v>
      </c>
      <c r="M185" s="231">
        <v>2.3495300000000001</v>
      </c>
      <c r="N185" s="1"/>
      <c r="O185" s="1"/>
    </row>
    <row r="186" spans="1:15" ht="12.75" customHeight="1">
      <c r="A186" s="30">
        <v>176</v>
      </c>
      <c r="B186" s="217" t="s">
        <v>110</v>
      </c>
      <c r="C186" s="231">
        <v>1550.6</v>
      </c>
      <c r="D186" s="232">
        <v>1558.8333333333333</v>
      </c>
      <c r="E186" s="232">
        <v>1538.2166666666665</v>
      </c>
      <c r="F186" s="232">
        <v>1525.8333333333333</v>
      </c>
      <c r="G186" s="232">
        <v>1505.2166666666665</v>
      </c>
      <c r="H186" s="232">
        <v>1571.2166666666665</v>
      </c>
      <c r="I186" s="232">
        <v>1591.8333333333333</v>
      </c>
      <c r="J186" s="232">
        <v>1604.2166666666665</v>
      </c>
      <c r="K186" s="231">
        <v>1579.45</v>
      </c>
      <c r="L186" s="231">
        <v>1546.45</v>
      </c>
      <c r="M186" s="231">
        <v>5.4947699999999999</v>
      </c>
      <c r="N186" s="1"/>
      <c r="O186" s="1"/>
    </row>
    <row r="187" spans="1:15" ht="12.75" customHeight="1">
      <c r="A187" s="30">
        <v>177</v>
      </c>
      <c r="B187" s="217" t="s">
        <v>357</v>
      </c>
      <c r="C187" s="231">
        <v>589.65</v>
      </c>
      <c r="D187" s="232">
        <v>590.11666666666667</v>
      </c>
      <c r="E187" s="232">
        <v>583.23333333333335</v>
      </c>
      <c r="F187" s="232">
        <v>576.81666666666672</v>
      </c>
      <c r="G187" s="232">
        <v>569.93333333333339</v>
      </c>
      <c r="H187" s="232">
        <v>596.5333333333333</v>
      </c>
      <c r="I187" s="232">
        <v>603.41666666666674</v>
      </c>
      <c r="J187" s="232">
        <v>609.83333333333326</v>
      </c>
      <c r="K187" s="231">
        <v>597</v>
      </c>
      <c r="L187" s="231">
        <v>583.70000000000005</v>
      </c>
      <c r="M187" s="231">
        <v>1.3696600000000001</v>
      </c>
      <c r="N187" s="1"/>
      <c r="O187" s="1"/>
    </row>
    <row r="188" spans="1:15" ht="12.75" customHeight="1">
      <c r="A188" s="30">
        <v>178</v>
      </c>
      <c r="B188" s="217" t="s">
        <v>851</v>
      </c>
      <c r="C188" s="231">
        <v>285.10000000000002</v>
      </c>
      <c r="D188" s="232">
        <v>278.81666666666666</v>
      </c>
      <c r="E188" s="232">
        <v>269.63333333333333</v>
      </c>
      <c r="F188" s="232">
        <v>254.16666666666669</v>
      </c>
      <c r="G188" s="232">
        <v>244.98333333333335</v>
      </c>
      <c r="H188" s="232">
        <v>294.2833333333333</v>
      </c>
      <c r="I188" s="232">
        <v>303.46666666666658</v>
      </c>
      <c r="J188" s="232">
        <v>318.93333333333328</v>
      </c>
      <c r="K188" s="231">
        <v>288</v>
      </c>
      <c r="L188" s="231">
        <v>263.35000000000002</v>
      </c>
      <c r="M188" s="231">
        <v>5.7087199999999996</v>
      </c>
      <c r="N188" s="1"/>
      <c r="O188" s="1"/>
    </row>
    <row r="189" spans="1:15" ht="12.75" customHeight="1">
      <c r="A189" s="30">
        <v>179</v>
      </c>
      <c r="B189" s="217" t="s">
        <v>359</v>
      </c>
      <c r="C189" s="231">
        <v>1790.85</v>
      </c>
      <c r="D189" s="232">
        <v>1772.95</v>
      </c>
      <c r="E189" s="232">
        <v>1738.15</v>
      </c>
      <c r="F189" s="232">
        <v>1685.45</v>
      </c>
      <c r="G189" s="232">
        <v>1650.65</v>
      </c>
      <c r="H189" s="232">
        <v>1825.65</v>
      </c>
      <c r="I189" s="232">
        <v>1860.4499999999998</v>
      </c>
      <c r="J189" s="232">
        <v>1913.15</v>
      </c>
      <c r="K189" s="231">
        <v>1807.75</v>
      </c>
      <c r="L189" s="231">
        <v>1720.25</v>
      </c>
      <c r="M189" s="231">
        <v>0.98709000000000002</v>
      </c>
      <c r="N189" s="1"/>
      <c r="O189" s="1"/>
    </row>
    <row r="190" spans="1:15" ht="12.75" customHeight="1">
      <c r="A190" s="30">
        <v>180</v>
      </c>
      <c r="B190" s="217" t="s">
        <v>360</v>
      </c>
      <c r="C190" s="231">
        <v>611.75</v>
      </c>
      <c r="D190" s="232">
        <v>613.83333333333337</v>
      </c>
      <c r="E190" s="232">
        <v>606.06666666666672</v>
      </c>
      <c r="F190" s="232">
        <v>600.38333333333333</v>
      </c>
      <c r="G190" s="232">
        <v>592.61666666666667</v>
      </c>
      <c r="H190" s="232">
        <v>619.51666666666677</v>
      </c>
      <c r="I190" s="232">
        <v>627.28333333333342</v>
      </c>
      <c r="J190" s="232">
        <v>632.96666666666681</v>
      </c>
      <c r="K190" s="231">
        <v>621.6</v>
      </c>
      <c r="L190" s="231">
        <v>608.15</v>
      </c>
      <c r="M190" s="231">
        <v>0.50329999999999997</v>
      </c>
      <c r="N190" s="1"/>
      <c r="O190" s="1"/>
    </row>
    <row r="191" spans="1:15" ht="12.75" customHeight="1">
      <c r="A191" s="30">
        <v>181</v>
      </c>
      <c r="B191" s="217" t="s">
        <v>361</v>
      </c>
      <c r="C191" s="231">
        <v>249.75</v>
      </c>
      <c r="D191" s="232">
        <v>250.18333333333331</v>
      </c>
      <c r="E191" s="232">
        <v>246.06666666666661</v>
      </c>
      <c r="F191" s="232">
        <v>242.3833333333333</v>
      </c>
      <c r="G191" s="232">
        <v>238.26666666666659</v>
      </c>
      <c r="H191" s="232">
        <v>253.86666666666662</v>
      </c>
      <c r="I191" s="232">
        <v>257.98333333333335</v>
      </c>
      <c r="J191" s="232">
        <v>261.66666666666663</v>
      </c>
      <c r="K191" s="231">
        <v>254.3</v>
      </c>
      <c r="L191" s="231">
        <v>246.5</v>
      </c>
      <c r="M191" s="231">
        <v>2.2621799999999999</v>
      </c>
      <c r="N191" s="1"/>
      <c r="O191" s="1"/>
    </row>
    <row r="192" spans="1:15" ht="12.75" customHeight="1">
      <c r="A192" s="30">
        <v>182</v>
      </c>
      <c r="B192" s="217" t="s">
        <v>362</v>
      </c>
      <c r="C192" s="231">
        <v>3184.95</v>
      </c>
      <c r="D192" s="232">
        <v>3205.4666666666667</v>
      </c>
      <c r="E192" s="232">
        <v>3135.9333333333334</v>
      </c>
      <c r="F192" s="232">
        <v>3086.9166666666665</v>
      </c>
      <c r="G192" s="232">
        <v>3017.3833333333332</v>
      </c>
      <c r="H192" s="232">
        <v>3254.4833333333336</v>
      </c>
      <c r="I192" s="232">
        <v>3324.0166666666673</v>
      </c>
      <c r="J192" s="232">
        <v>3373.0333333333338</v>
      </c>
      <c r="K192" s="231">
        <v>3275</v>
      </c>
      <c r="L192" s="231">
        <v>3156.45</v>
      </c>
      <c r="M192" s="231">
        <v>0.78374999999999995</v>
      </c>
      <c r="N192" s="1"/>
      <c r="O192" s="1"/>
    </row>
    <row r="193" spans="1:15" ht="12.75" customHeight="1">
      <c r="A193" s="30">
        <v>183</v>
      </c>
      <c r="B193" s="217" t="s">
        <v>111</v>
      </c>
      <c r="C193" s="231">
        <v>491.65</v>
      </c>
      <c r="D193" s="232">
        <v>494.86666666666662</v>
      </c>
      <c r="E193" s="232">
        <v>485.13333333333321</v>
      </c>
      <c r="F193" s="232">
        <v>478.61666666666662</v>
      </c>
      <c r="G193" s="232">
        <v>468.88333333333321</v>
      </c>
      <c r="H193" s="232">
        <v>501.38333333333321</v>
      </c>
      <c r="I193" s="232">
        <v>511.11666666666667</v>
      </c>
      <c r="J193" s="232">
        <v>517.63333333333321</v>
      </c>
      <c r="K193" s="231">
        <v>504.6</v>
      </c>
      <c r="L193" s="231">
        <v>488.35</v>
      </c>
      <c r="M193" s="231">
        <v>6.5573600000000001</v>
      </c>
      <c r="N193" s="1"/>
      <c r="O193" s="1"/>
    </row>
    <row r="194" spans="1:15" ht="12.75" customHeight="1">
      <c r="A194" s="30">
        <v>184</v>
      </c>
      <c r="B194" s="217" t="s">
        <v>363</v>
      </c>
      <c r="C194" s="231">
        <v>528.45000000000005</v>
      </c>
      <c r="D194" s="232">
        <v>531.35</v>
      </c>
      <c r="E194" s="232">
        <v>522.70000000000005</v>
      </c>
      <c r="F194" s="232">
        <v>516.95000000000005</v>
      </c>
      <c r="G194" s="232">
        <v>508.30000000000007</v>
      </c>
      <c r="H194" s="232">
        <v>537.1</v>
      </c>
      <c r="I194" s="232">
        <v>545.74999999999989</v>
      </c>
      <c r="J194" s="232">
        <v>551.5</v>
      </c>
      <c r="K194" s="231">
        <v>540</v>
      </c>
      <c r="L194" s="231">
        <v>525.6</v>
      </c>
      <c r="M194" s="231">
        <v>4.5648400000000002</v>
      </c>
      <c r="N194" s="1"/>
      <c r="O194" s="1"/>
    </row>
    <row r="195" spans="1:15" ht="12.75" customHeight="1">
      <c r="A195" s="30">
        <v>185</v>
      </c>
      <c r="B195" s="217" t="s">
        <v>364</v>
      </c>
      <c r="C195" s="231">
        <v>110.65</v>
      </c>
      <c r="D195" s="232">
        <v>111.35000000000001</v>
      </c>
      <c r="E195" s="232">
        <v>108.55000000000001</v>
      </c>
      <c r="F195" s="232">
        <v>106.45</v>
      </c>
      <c r="G195" s="232">
        <v>103.65</v>
      </c>
      <c r="H195" s="232">
        <v>113.45000000000002</v>
      </c>
      <c r="I195" s="232">
        <v>116.25</v>
      </c>
      <c r="J195" s="232">
        <v>118.35000000000002</v>
      </c>
      <c r="K195" s="231">
        <v>114.15</v>
      </c>
      <c r="L195" s="231">
        <v>109.25</v>
      </c>
      <c r="M195" s="231">
        <v>33.582140000000003</v>
      </c>
      <c r="N195" s="1"/>
      <c r="O195" s="1"/>
    </row>
    <row r="196" spans="1:15" ht="12.75" customHeight="1">
      <c r="A196" s="30">
        <v>186</v>
      </c>
      <c r="B196" s="217" t="s">
        <v>365</v>
      </c>
      <c r="C196" s="231">
        <v>124.4</v>
      </c>
      <c r="D196" s="232">
        <v>124.66666666666667</v>
      </c>
      <c r="E196" s="232">
        <v>123.13333333333334</v>
      </c>
      <c r="F196" s="232">
        <v>121.86666666666667</v>
      </c>
      <c r="G196" s="232">
        <v>120.33333333333334</v>
      </c>
      <c r="H196" s="232">
        <v>125.93333333333334</v>
      </c>
      <c r="I196" s="232">
        <v>127.46666666666667</v>
      </c>
      <c r="J196" s="232">
        <v>128.73333333333335</v>
      </c>
      <c r="K196" s="231">
        <v>126.2</v>
      </c>
      <c r="L196" s="231">
        <v>123.4</v>
      </c>
      <c r="M196" s="231">
        <v>12.764480000000001</v>
      </c>
      <c r="N196" s="1"/>
      <c r="O196" s="1"/>
    </row>
    <row r="197" spans="1:15" ht="12.75" customHeight="1">
      <c r="A197" s="30">
        <v>187</v>
      </c>
      <c r="B197" s="217" t="s">
        <v>256</v>
      </c>
      <c r="C197" s="231">
        <v>276.45</v>
      </c>
      <c r="D197" s="232">
        <v>278.23333333333335</v>
      </c>
      <c r="E197" s="232">
        <v>273.2166666666667</v>
      </c>
      <c r="F197" s="232">
        <v>269.98333333333335</v>
      </c>
      <c r="G197" s="232">
        <v>264.9666666666667</v>
      </c>
      <c r="H197" s="232">
        <v>281.4666666666667</v>
      </c>
      <c r="I197" s="232">
        <v>286.48333333333335</v>
      </c>
      <c r="J197" s="232">
        <v>289.7166666666667</v>
      </c>
      <c r="K197" s="231">
        <v>283.25</v>
      </c>
      <c r="L197" s="231">
        <v>275</v>
      </c>
      <c r="M197" s="231">
        <v>3.9038499999999998</v>
      </c>
      <c r="N197" s="1"/>
      <c r="O197" s="1"/>
    </row>
    <row r="198" spans="1:15" ht="12.75" customHeight="1">
      <c r="A198" s="30">
        <v>188</v>
      </c>
      <c r="B198" s="217" t="s">
        <v>367</v>
      </c>
      <c r="C198" s="231">
        <v>970.2</v>
      </c>
      <c r="D198" s="232">
        <v>973.06666666666661</v>
      </c>
      <c r="E198" s="232">
        <v>962.13333333333321</v>
      </c>
      <c r="F198" s="232">
        <v>954.06666666666661</v>
      </c>
      <c r="G198" s="232">
        <v>943.13333333333321</v>
      </c>
      <c r="H198" s="232">
        <v>981.13333333333321</v>
      </c>
      <c r="I198" s="232">
        <v>992.06666666666661</v>
      </c>
      <c r="J198" s="232">
        <v>1000.1333333333332</v>
      </c>
      <c r="K198" s="231">
        <v>984</v>
      </c>
      <c r="L198" s="231">
        <v>965</v>
      </c>
      <c r="M198" s="231">
        <v>0.92537000000000003</v>
      </c>
      <c r="N198" s="1"/>
      <c r="O198" s="1"/>
    </row>
    <row r="199" spans="1:15" ht="12.75" customHeight="1">
      <c r="A199" s="30">
        <v>189</v>
      </c>
      <c r="B199" s="217" t="s">
        <v>113</v>
      </c>
      <c r="C199" s="231">
        <v>1079.6500000000001</v>
      </c>
      <c r="D199" s="232">
        <v>1084.3500000000001</v>
      </c>
      <c r="E199" s="232">
        <v>1070.8000000000002</v>
      </c>
      <c r="F199" s="232">
        <v>1061.95</v>
      </c>
      <c r="G199" s="232">
        <v>1048.4000000000001</v>
      </c>
      <c r="H199" s="232">
        <v>1093.2000000000003</v>
      </c>
      <c r="I199" s="232">
        <v>1106.75</v>
      </c>
      <c r="J199" s="232">
        <v>1115.6000000000004</v>
      </c>
      <c r="K199" s="231">
        <v>1097.9000000000001</v>
      </c>
      <c r="L199" s="231">
        <v>1075.5</v>
      </c>
      <c r="M199" s="231">
        <v>15.2851</v>
      </c>
      <c r="N199" s="1"/>
      <c r="O199" s="1"/>
    </row>
    <row r="200" spans="1:15" ht="12.75" customHeight="1">
      <c r="A200" s="30">
        <v>190</v>
      </c>
      <c r="B200" s="217" t="s">
        <v>115</v>
      </c>
      <c r="C200" s="231">
        <v>1676.75</v>
      </c>
      <c r="D200" s="232">
        <v>1692.9166666666667</v>
      </c>
      <c r="E200" s="232">
        <v>1653.8333333333335</v>
      </c>
      <c r="F200" s="232">
        <v>1630.9166666666667</v>
      </c>
      <c r="G200" s="232">
        <v>1591.8333333333335</v>
      </c>
      <c r="H200" s="232">
        <v>1715.8333333333335</v>
      </c>
      <c r="I200" s="232">
        <v>1754.916666666667</v>
      </c>
      <c r="J200" s="232">
        <v>1777.8333333333335</v>
      </c>
      <c r="K200" s="231">
        <v>1732</v>
      </c>
      <c r="L200" s="231">
        <v>1670</v>
      </c>
      <c r="M200" s="231">
        <v>10.71532</v>
      </c>
      <c r="N200" s="1"/>
      <c r="O200" s="1"/>
    </row>
    <row r="201" spans="1:15" ht="12.75" customHeight="1">
      <c r="A201" s="30">
        <v>191</v>
      </c>
      <c r="B201" s="217" t="s">
        <v>116</v>
      </c>
      <c r="C201" s="231">
        <v>1541.9</v>
      </c>
      <c r="D201" s="232">
        <v>1553.8</v>
      </c>
      <c r="E201" s="232">
        <v>1524.6999999999998</v>
      </c>
      <c r="F201" s="232">
        <v>1507.4999999999998</v>
      </c>
      <c r="G201" s="232">
        <v>1478.3999999999996</v>
      </c>
      <c r="H201" s="232">
        <v>1571</v>
      </c>
      <c r="I201" s="232">
        <v>1600.1</v>
      </c>
      <c r="J201" s="232">
        <v>1617.3000000000002</v>
      </c>
      <c r="K201" s="231">
        <v>1582.9</v>
      </c>
      <c r="L201" s="231">
        <v>1536.6</v>
      </c>
      <c r="M201" s="231">
        <v>186.32377</v>
      </c>
      <c r="N201" s="1"/>
      <c r="O201" s="1"/>
    </row>
    <row r="202" spans="1:15" ht="12.75" customHeight="1">
      <c r="A202" s="30">
        <v>192</v>
      </c>
      <c r="B202" s="217" t="s">
        <v>117</v>
      </c>
      <c r="C202" s="231">
        <v>466.7</v>
      </c>
      <c r="D202" s="232">
        <v>470.08333333333331</v>
      </c>
      <c r="E202" s="232">
        <v>461.71666666666664</v>
      </c>
      <c r="F202" s="232">
        <v>456.73333333333335</v>
      </c>
      <c r="G202" s="232">
        <v>448.36666666666667</v>
      </c>
      <c r="H202" s="232">
        <v>475.06666666666661</v>
      </c>
      <c r="I202" s="232">
        <v>483.43333333333328</v>
      </c>
      <c r="J202" s="232">
        <v>488.41666666666657</v>
      </c>
      <c r="K202" s="231">
        <v>478.45</v>
      </c>
      <c r="L202" s="231">
        <v>465.1</v>
      </c>
      <c r="M202" s="231">
        <v>60.955280000000002</v>
      </c>
      <c r="N202" s="1"/>
      <c r="O202" s="1"/>
    </row>
    <row r="203" spans="1:15" ht="12.75" customHeight="1">
      <c r="A203" s="30">
        <v>193</v>
      </c>
      <c r="B203" s="217" t="s">
        <v>368</v>
      </c>
      <c r="C203" s="231">
        <v>63.35</v>
      </c>
      <c r="D203" s="232">
        <v>63.716666666666669</v>
      </c>
      <c r="E203" s="232">
        <v>62.733333333333334</v>
      </c>
      <c r="F203" s="232">
        <v>62.116666666666667</v>
      </c>
      <c r="G203" s="232">
        <v>61.133333333333333</v>
      </c>
      <c r="H203" s="232">
        <v>64.333333333333343</v>
      </c>
      <c r="I203" s="232">
        <v>65.316666666666691</v>
      </c>
      <c r="J203" s="232">
        <v>65.933333333333337</v>
      </c>
      <c r="K203" s="231">
        <v>64.7</v>
      </c>
      <c r="L203" s="231">
        <v>63.1</v>
      </c>
      <c r="M203" s="231">
        <v>34.874409999999997</v>
      </c>
      <c r="N203" s="1"/>
      <c r="O203" s="1"/>
    </row>
    <row r="204" spans="1:15" ht="12.75" customHeight="1">
      <c r="A204" s="30">
        <v>194</v>
      </c>
      <c r="B204" s="217" t="s">
        <v>817</v>
      </c>
      <c r="C204" s="231">
        <v>500.5</v>
      </c>
      <c r="D204" s="232">
        <v>504.81666666666666</v>
      </c>
      <c r="E204" s="232">
        <v>495.68333333333328</v>
      </c>
      <c r="F204" s="232">
        <v>490.86666666666662</v>
      </c>
      <c r="G204" s="232">
        <v>481.73333333333323</v>
      </c>
      <c r="H204" s="232">
        <v>509.63333333333333</v>
      </c>
      <c r="I204" s="232">
        <v>518.76666666666665</v>
      </c>
      <c r="J204" s="232">
        <v>523.58333333333337</v>
      </c>
      <c r="K204" s="231">
        <v>513.95000000000005</v>
      </c>
      <c r="L204" s="231">
        <v>500</v>
      </c>
      <c r="M204" s="231">
        <v>0.27965000000000001</v>
      </c>
      <c r="N204" s="1"/>
      <c r="O204" s="1"/>
    </row>
    <row r="205" spans="1:15" ht="12.75" customHeight="1">
      <c r="A205" s="30">
        <v>195</v>
      </c>
      <c r="B205" s="217" t="s">
        <v>369</v>
      </c>
      <c r="C205" s="231">
        <v>822.55</v>
      </c>
      <c r="D205" s="232">
        <v>827.51666666666677</v>
      </c>
      <c r="E205" s="232">
        <v>815.03333333333353</v>
      </c>
      <c r="F205" s="232">
        <v>807.51666666666677</v>
      </c>
      <c r="G205" s="232">
        <v>795.03333333333353</v>
      </c>
      <c r="H205" s="232">
        <v>835.03333333333353</v>
      </c>
      <c r="I205" s="232">
        <v>847.51666666666688</v>
      </c>
      <c r="J205" s="232">
        <v>855.03333333333353</v>
      </c>
      <c r="K205" s="231">
        <v>840</v>
      </c>
      <c r="L205" s="231">
        <v>820</v>
      </c>
      <c r="M205" s="231">
        <v>1.21678</v>
      </c>
      <c r="N205" s="1"/>
      <c r="O205" s="1"/>
    </row>
    <row r="206" spans="1:15" ht="12.75" customHeight="1">
      <c r="A206" s="30">
        <v>196</v>
      </c>
      <c r="B206" s="217" t="s">
        <v>370</v>
      </c>
      <c r="C206" s="231">
        <v>850.1</v>
      </c>
      <c r="D206" s="232">
        <v>847.88333333333333</v>
      </c>
      <c r="E206" s="232">
        <v>842.2166666666667</v>
      </c>
      <c r="F206" s="232">
        <v>834.33333333333337</v>
      </c>
      <c r="G206" s="232">
        <v>828.66666666666674</v>
      </c>
      <c r="H206" s="232">
        <v>855.76666666666665</v>
      </c>
      <c r="I206" s="232">
        <v>861.43333333333339</v>
      </c>
      <c r="J206" s="232">
        <v>869.31666666666661</v>
      </c>
      <c r="K206" s="231">
        <v>853.55</v>
      </c>
      <c r="L206" s="231">
        <v>840</v>
      </c>
      <c r="M206" s="231">
        <v>9.4630000000000006E-2</v>
      </c>
      <c r="N206" s="1"/>
      <c r="O206" s="1"/>
    </row>
    <row r="207" spans="1:15" ht="12.75" customHeight="1">
      <c r="A207" s="30">
        <v>197</v>
      </c>
      <c r="B207" s="217" t="s">
        <v>112</v>
      </c>
      <c r="C207" s="231">
        <v>1186.4000000000001</v>
      </c>
      <c r="D207" s="232">
        <v>1185.1166666666668</v>
      </c>
      <c r="E207" s="232">
        <v>1176.3333333333335</v>
      </c>
      <c r="F207" s="232">
        <v>1166.2666666666667</v>
      </c>
      <c r="G207" s="232">
        <v>1157.4833333333333</v>
      </c>
      <c r="H207" s="232">
        <v>1195.1833333333336</v>
      </c>
      <c r="I207" s="232">
        <v>1203.9666666666669</v>
      </c>
      <c r="J207" s="232">
        <v>1214.0333333333338</v>
      </c>
      <c r="K207" s="231">
        <v>1193.9000000000001</v>
      </c>
      <c r="L207" s="231">
        <v>1175.05</v>
      </c>
      <c r="M207" s="231">
        <v>3.0537800000000002</v>
      </c>
      <c r="N207" s="1"/>
      <c r="O207" s="1"/>
    </row>
    <row r="208" spans="1:15" ht="12.75" customHeight="1">
      <c r="A208" s="30">
        <v>198</v>
      </c>
      <c r="B208" s="217" t="s">
        <v>118</v>
      </c>
      <c r="C208" s="231">
        <v>2379.4499999999998</v>
      </c>
      <c r="D208" s="232">
        <v>2385.7833333333333</v>
      </c>
      <c r="E208" s="232">
        <v>2363.7166666666667</v>
      </c>
      <c r="F208" s="232">
        <v>2347.9833333333336</v>
      </c>
      <c r="G208" s="232">
        <v>2325.916666666667</v>
      </c>
      <c r="H208" s="232">
        <v>2401.5166666666664</v>
      </c>
      <c r="I208" s="232">
        <v>2423.583333333333</v>
      </c>
      <c r="J208" s="232">
        <v>2439.3166666666662</v>
      </c>
      <c r="K208" s="231">
        <v>2407.85</v>
      </c>
      <c r="L208" s="231">
        <v>2370.0500000000002</v>
      </c>
      <c r="M208" s="231">
        <v>2.1707100000000001</v>
      </c>
      <c r="N208" s="1"/>
      <c r="O208" s="1"/>
    </row>
    <row r="209" spans="1:15" ht="12.75" customHeight="1">
      <c r="A209" s="30">
        <v>199</v>
      </c>
      <c r="B209" s="217" t="s">
        <v>765</v>
      </c>
      <c r="C209" s="231">
        <v>286.05</v>
      </c>
      <c r="D209" s="232">
        <v>292.68333333333334</v>
      </c>
      <c r="E209" s="232">
        <v>276.36666666666667</v>
      </c>
      <c r="F209" s="232">
        <v>266.68333333333334</v>
      </c>
      <c r="G209" s="232">
        <v>250.36666666666667</v>
      </c>
      <c r="H209" s="232">
        <v>302.36666666666667</v>
      </c>
      <c r="I209" s="232">
        <v>318.68333333333339</v>
      </c>
      <c r="J209" s="232">
        <v>328.36666666666667</v>
      </c>
      <c r="K209" s="231">
        <v>309</v>
      </c>
      <c r="L209" s="231">
        <v>283</v>
      </c>
      <c r="M209" s="231">
        <v>21.982279999999999</v>
      </c>
      <c r="N209" s="1"/>
      <c r="O209" s="1"/>
    </row>
    <row r="210" spans="1:15" ht="12.75" customHeight="1">
      <c r="A210" s="30">
        <v>200</v>
      </c>
      <c r="B210" s="217" t="s">
        <v>120</v>
      </c>
      <c r="C210" s="231">
        <v>406.15</v>
      </c>
      <c r="D210" s="232">
        <v>407.9666666666667</v>
      </c>
      <c r="E210" s="232">
        <v>403.18333333333339</v>
      </c>
      <c r="F210" s="232">
        <v>400.2166666666667</v>
      </c>
      <c r="G210" s="232">
        <v>395.43333333333339</v>
      </c>
      <c r="H210" s="232">
        <v>410.93333333333339</v>
      </c>
      <c r="I210" s="232">
        <v>415.7166666666667</v>
      </c>
      <c r="J210" s="232">
        <v>418.68333333333339</v>
      </c>
      <c r="K210" s="231">
        <v>412.75</v>
      </c>
      <c r="L210" s="231">
        <v>405</v>
      </c>
      <c r="M210" s="231">
        <v>56.81268</v>
      </c>
      <c r="N210" s="1"/>
      <c r="O210" s="1"/>
    </row>
    <row r="211" spans="1:15" ht="12.75" customHeight="1">
      <c r="A211" s="30">
        <v>201</v>
      </c>
      <c r="B211" s="217" t="s">
        <v>772</v>
      </c>
      <c r="C211" s="231">
        <v>1083.6500000000001</v>
      </c>
      <c r="D211" s="232">
        <v>1088.4333333333334</v>
      </c>
      <c r="E211" s="232">
        <v>1075.2166666666667</v>
      </c>
      <c r="F211" s="232">
        <v>1066.7833333333333</v>
      </c>
      <c r="G211" s="232">
        <v>1053.5666666666666</v>
      </c>
      <c r="H211" s="232">
        <v>1096.8666666666668</v>
      </c>
      <c r="I211" s="232">
        <v>1110.0833333333335</v>
      </c>
      <c r="J211" s="232">
        <v>1118.5166666666669</v>
      </c>
      <c r="K211" s="231">
        <v>1101.6500000000001</v>
      </c>
      <c r="L211" s="231">
        <v>1080</v>
      </c>
      <c r="M211" s="231">
        <v>0.28461999999999998</v>
      </c>
      <c r="N211" s="1"/>
      <c r="O211" s="1"/>
    </row>
    <row r="212" spans="1:15" ht="12.75" customHeight="1">
      <c r="A212" s="30">
        <v>202</v>
      </c>
      <c r="B212" s="217" t="s">
        <v>257</v>
      </c>
      <c r="C212" s="231">
        <v>2783.35</v>
      </c>
      <c r="D212" s="232">
        <v>2809.7833333333333</v>
      </c>
      <c r="E212" s="232">
        <v>2748.5666666666666</v>
      </c>
      <c r="F212" s="232">
        <v>2713.7833333333333</v>
      </c>
      <c r="G212" s="232">
        <v>2652.5666666666666</v>
      </c>
      <c r="H212" s="232">
        <v>2844.5666666666666</v>
      </c>
      <c r="I212" s="232">
        <v>2905.7833333333328</v>
      </c>
      <c r="J212" s="232">
        <v>2940.5666666666666</v>
      </c>
      <c r="K212" s="231">
        <v>2871</v>
      </c>
      <c r="L212" s="231">
        <v>2775</v>
      </c>
      <c r="M212" s="231">
        <v>15.083399999999999</v>
      </c>
      <c r="N212" s="1"/>
      <c r="O212" s="1"/>
    </row>
    <row r="213" spans="1:15" ht="12.75" customHeight="1">
      <c r="A213" s="30">
        <v>203</v>
      </c>
      <c r="B213" s="217" t="s">
        <v>372</v>
      </c>
      <c r="C213" s="231">
        <v>98.65</v>
      </c>
      <c r="D213" s="232">
        <v>99.149999999999991</v>
      </c>
      <c r="E213" s="232">
        <v>97.799999999999983</v>
      </c>
      <c r="F213" s="232">
        <v>96.949999999999989</v>
      </c>
      <c r="G213" s="232">
        <v>95.59999999999998</v>
      </c>
      <c r="H213" s="232">
        <v>99.999999999999986</v>
      </c>
      <c r="I213" s="232">
        <v>101.34999999999998</v>
      </c>
      <c r="J213" s="232">
        <v>102.19999999999999</v>
      </c>
      <c r="K213" s="231">
        <v>100.5</v>
      </c>
      <c r="L213" s="231">
        <v>98.3</v>
      </c>
      <c r="M213" s="231">
        <v>23.163160000000001</v>
      </c>
      <c r="N213" s="1"/>
      <c r="O213" s="1"/>
    </row>
    <row r="214" spans="1:15" ht="12.75" customHeight="1">
      <c r="A214" s="30">
        <v>204</v>
      </c>
      <c r="B214" s="217" t="s">
        <v>121</v>
      </c>
      <c r="C214" s="231">
        <v>230.35</v>
      </c>
      <c r="D214" s="232">
        <v>231.29999999999998</v>
      </c>
      <c r="E214" s="232">
        <v>228.64999999999998</v>
      </c>
      <c r="F214" s="232">
        <v>226.95</v>
      </c>
      <c r="G214" s="232">
        <v>224.29999999999998</v>
      </c>
      <c r="H214" s="232">
        <v>232.99999999999997</v>
      </c>
      <c r="I214" s="232">
        <v>235.65</v>
      </c>
      <c r="J214" s="232">
        <v>237.34999999999997</v>
      </c>
      <c r="K214" s="231">
        <v>233.95</v>
      </c>
      <c r="L214" s="231">
        <v>229.6</v>
      </c>
      <c r="M214" s="231">
        <v>40.749229999999997</v>
      </c>
      <c r="N214" s="1"/>
      <c r="O214" s="1"/>
    </row>
    <row r="215" spans="1:15" ht="12.75" customHeight="1">
      <c r="A215" s="30">
        <v>205</v>
      </c>
      <c r="B215" s="217" t="s">
        <v>122</v>
      </c>
      <c r="C215" s="231">
        <v>2406.1</v>
      </c>
      <c r="D215" s="232">
        <v>2419.5333333333333</v>
      </c>
      <c r="E215" s="232">
        <v>2379.5666666666666</v>
      </c>
      <c r="F215" s="232">
        <v>2353.0333333333333</v>
      </c>
      <c r="G215" s="232">
        <v>2313.0666666666666</v>
      </c>
      <c r="H215" s="232">
        <v>2446.0666666666666</v>
      </c>
      <c r="I215" s="232">
        <v>2486.0333333333328</v>
      </c>
      <c r="J215" s="232">
        <v>2512.5666666666666</v>
      </c>
      <c r="K215" s="231">
        <v>2459.5</v>
      </c>
      <c r="L215" s="231">
        <v>2393</v>
      </c>
      <c r="M215" s="231">
        <v>17.380400000000002</v>
      </c>
      <c r="N215" s="1"/>
      <c r="O215" s="1"/>
    </row>
    <row r="216" spans="1:15" ht="12.75" customHeight="1">
      <c r="A216" s="30">
        <v>206</v>
      </c>
      <c r="B216" s="217" t="s">
        <v>258</v>
      </c>
      <c r="C216" s="231">
        <v>295.10000000000002</v>
      </c>
      <c r="D216" s="232">
        <v>299.68333333333334</v>
      </c>
      <c r="E216" s="232">
        <v>289.41666666666669</v>
      </c>
      <c r="F216" s="232">
        <v>283.73333333333335</v>
      </c>
      <c r="G216" s="232">
        <v>273.4666666666667</v>
      </c>
      <c r="H216" s="232">
        <v>305.36666666666667</v>
      </c>
      <c r="I216" s="232">
        <v>315.63333333333333</v>
      </c>
      <c r="J216" s="232">
        <v>321.31666666666666</v>
      </c>
      <c r="K216" s="231">
        <v>309.95</v>
      </c>
      <c r="L216" s="231">
        <v>294</v>
      </c>
      <c r="M216" s="231">
        <v>27.963380000000001</v>
      </c>
      <c r="N216" s="1"/>
      <c r="O216" s="1"/>
    </row>
    <row r="217" spans="1:15" ht="12.75" customHeight="1">
      <c r="A217" s="30">
        <v>207</v>
      </c>
      <c r="B217" s="217" t="s">
        <v>286</v>
      </c>
      <c r="C217" s="231">
        <v>3329.95</v>
      </c>
      <c r="D217" s="232">
        <v>3313.6833333333329</v>
      </c>
      <c r="E217" s="232">
        <v>3267.3666666666659</v>
      </c>
      <c r="F217" s="232">
        <v>3204.7833333333328</v>
      </c>
      <c r="G217" s="232">
        <v>3158.4666666666658</v>
      </c>
      <c r="H217" s="232">
        <v>3376.266666666666</v>
      </c>
      <c r="I217" s="232">
        <v>3422.5833333333326</v>
      </c>
      <c r="J217" s="232">
        <v>3485.1666666666661</v>
      </c>
      <c r="K217" s="231">
        <v>3360</v>
      </c>
      <c r="L217" s="231">
        <v>3251.1</v>
      </c>
      <c r="M217" s="231">
        <v>0.25714999999999999</v>
      </c>
      <c r="N217" s="1"/>
      <c r="O217" s="1"/>
    </row>
    <row r="218" spans="1:15" ht="12.75" customHeight="1">
      <c r="A218" s="30">
        <v>208</v>
      </c>
      <c r="B218" s="217" t="s">
        <v>773</v>
      </c>
      <c r="C218" s="231">
        <v>671</v>
      </c>
      <c r="D218" s="232">
        <v>672.33333333333337</v>
      </c>
      <c r="E218" s="232">
        <v>663.66666666666674</v>
      </c>
      <c r="F218" s="232">
        <v>656.33333333333337</v>
      </c>
      <c r="G218" s="232">
        <v>647.66666666666674</v>
      </c>
      <c r="H218" s="232">
        <v>679.66666666666674</v>
      </c>
      <c r="I218" s="232">
        <v>688.33333333333348</v>
      </c>
      <c r="J218" s="232">
        <v>695.66666666666674</v>
      </c>
      <c r="K218" s="231">
        <v>681</v>
      </c>
      <c r="L218" s="231">
        <v>665</v>
      </c>
      <c r="M218" s="231">
        <v>2.86924</v>
      </c>
      <c r="N218" s="1"/>
      <c r="O218" s="1"/>
    </row>
    <row r="219" spans="1:15" ht="12.75" customHeight="1">
      <c r="A219" s="30">
        <v>209</v>
      </c>
      <c r="B219" s="217" t="s">
        <v>373</v>
      </c>
      <c r="C219" s="231">
        <v>34884.5</v>
      </c>
      <c r="D219" s="232">
        <v>34916.75</v>
      </c>
      <c r="E219" s="232">
        <v>34483.5</v>
      </c>
      <c r="F219" s="232">
        <v>34082.5</v>
      </c>
      <c r="G219" s="232">
        <v>33649.25</v>
      </c>
      <c r="H219" s="232">
        <v>35317.75</v>
      </c>
      <c r="I219" s="232">
        <v>35751</v>
      </c>
      <c r="J219" s="232">
        <v>36152</v>
      </c>
      <c r="K219" s="231">
        <v>35350</v>
      </c>
      <c r="L219" s="231">
        <v>34515.75</v>
      </c>
      <c r="M219" s="231">
        <v>3.2689999999999997E-2</v>
      </c>
      <c r="N219" s="1"/>
      <c r="O219" s="1"/>
    </row>
    <row r="220" spans="1:15" ht="12.75" customHeight="1">
      <c r="A220" s="30">
        <v>210</v>
      </c>
      <c r="B220" s="217" t="s">
        <v>374</v>
      </c>
      <c r="C220" s="231">
        <v>45.55</v>
      </c>
      <c r="D220" s="232">
        <v>45.716666666666669</v>
      </c>
      <c r="E220" s="232">
        <v>44.983333333333334</v>
      </c>
      <c r="F220" s="232">
        <v>44.416666666666664</v>
      </c>
      <c r="G220" s="232">
        <v>43.68333333333333</v>
      </c>
      <c r="H220" s="232">
        <v>46.283333333333339</v>
      </c>
      <c r="I220" s="232">
        <v>47.016666666666673</v>
      </c>
      <c r="J220" s="232">
        <v>47.583333333333343</v>
      </c>
      <c r="K220" s="231">
        <v>46.45</v>
      </c>
      <c r="L220" s="231">
        <v>45.15</v>
      </c>
      <c r="M220" s="231">
        <v>19.67212</v>
      </c>
      <c r="N220" s="1"/>
      <c r="O220" s="1"/>
    </row>
    <row r="221" spans="1:15" ht="12.75" customHeight="1">
      <c r="A221" s="30">
        <v>211</v>
      </c>
      <c r="B221" s="217" t="s">
        <v>114</v>
      </c>
      <c r="C221" s="231">
        <v>2528.85</v>
      </c>
      <c r="D221" s="232">
        <v>2545.2333333333331</v>
      </c>
      <c r="E221" s="232">
        <v>2503.8666666666663</v>
      </c>
      <c r="F221" s="232">
        <v>2478.8833333333332</v>
      </c>
      <c r="G221" s="232">
        <v>2437.5166666666664</v>
      </c>
      <c r="H221" s="232">
        <v>2570.2166666666662</v>
      </c>
      <c r="I221" s="232">
        <v>2611.583333333333</v>
      </c>
      <c r="J221" s="232">
        <v>2636.5666666666662</v>
      </c>
      <c r="K221" s="231">
        <v>2586.6</v>
      </c>
      <c r="L221" s="231">
        <v>2520.25</v>
      </c>
      <c r="M221" s="231">
        <v>17.707630000000002</v>
      </c>
      <c r="N221" s="1"/>
      <c r="O221" s="1"/>
    </row>
    <row r="222" spans="1:15" ht="12.75" customHeight="1">
      <c r="A222" s="30">
        <v>212</v>
      </c>
      <c r="B222" s="217" t="s">
        <v>124</v>
      </c>
      <c r="C222" s="231">
        <v>825.9</v>
      </c>
      <c r="D222" s="232">
        <v>830.68333333333339</v>
      </c>
      <c r="E222" s="232">
        <v>817.41666666666674</v>
      </c>
      <c r="F222" s="232">
        <v>808.93333333333339</v>
      </c>
      <c r="G222" s="232">
        <v>795.66666666666674</v>
      </c>
      <c r="H222" s="232">
        <v>839.16666666666674</v>
      </c>
      <c r="I222" s="232">
        <v>852.43333333333339</v>
      </c>
      <c r="J222" s="232">
        <v>860.91666666666674</v>
      </c>
      <c r="K222" s="231">
        <v>843.95</v>
      </c>
      <c r="L222" s="231">
        <v>822.2</v>
      </c>
      <c r="M222" s="231">
        <v>129.14488</v>
      </c>
      <c r="N222" s="1"/>
      <c r="O222" s="1"/>
    </row>
    <row r="223" spans="1:15" ht="12.75" customHeight="1">
      <c r="A223" s="30">
        <v>213</v>
      </c>
      <c r="B223" s="217" t="s">
        <v>125</v>
      </c>
      <c r="C223" s="231">
        <v>1060.6500000000001</v>
      </c>
      <c r="D223" s="232">
        <v>1066.95</v>
      </c>
      <c r="E223" s="232">
        <v>1050.9000000000001</v>
      </c>
      <c r="F223" s="232">
        <v>1041.1500000000001</v>
      </c>
      <c r="G223" s="232">
        <v>1025.1000000000001</v>
      </c>
      <c r="H223" s="232">
        <v>1076.7</v>
      </c>
      <c r="I223" s="232">
        <v>1092.7499999999998</v>
      </c>
      <c r="J223" s="232">
        <v>1102.5</v>
      </c>
      <c r="K223" s="231">
        <v>1083</v>
      </c>
      <c r="L223" s="231">
        <v>1057.2</v>
      </c>
      <c r="M223" s="231">
        <v>4.4055099999999996</v>
      </c>
      <c r="N223" s="1"/>
      <c r="O223" s="1"/>
    </row>
    <row r="224" spans="1:15" ht="12.75" customHeight="1">
      <c r="A224" s="30">
        <v>214</v>
      </c>
      <c r="B224" s="217" t="s">
        <v>126</v>
      </c>
      <c r="C224" s="231">
        <v>384.05</v>
      </c>
      <c r="D224" s="232">
        <v>386.58333333333331</v>
      </c>
      <c r="E224" s="232">
        <v>379.66666666666663</v>
      </c>
      <c r="F224" s="232">
        <v>375.2833333333333</v>
      </c>
      <c r="G224" s="232">
        <v>368.36666666666662</v>
      </c>
      <c r="H224" s="232">
        <v>390.96666666666664</v>
      </c>
      <c r="I224" s="232">
        <v>397.88333333333327</v>
      </c>
      <c r="J224" s="232">
        <v>402.26666666666665</v>
      </c>
      <c r="K224" s="231">
        <v>393.5</v>
      </c>
      <c r="L224" s="231">
        <v>382.2</v>
      </c>
      <c r="M224" s="231">
        <v>21.44154</v>
      </c>
      <c r="N224" s="1"/>
      <c r="O224" s="1"/>
    </row>
    <row r="225" spans="1:15" ht="12.75" customHeight="1">
      <c r="A225" s="30">
        <v>215</v>
      </c>
      <c r="B225" s="217" t="s">
        <v>259</v>
      </c>
      <c r="C225" s="231">
        <v>454.8</v>
      </c>
      <c r="D225" s="232">
        <v>454.81666666666666</v>
      </c>
      <c r="E225" s="232">
        <v>448.23333333333335</v>
      </c>
      <c r="F225" s="232">
        <v>441.66666666666669</v>
      </c>
      <c r="G225" s="232">
        <v>435.08333333333337</v>
      </c>
      <c r="H225" s="232">
        <v>461.38333333333333</v>
      </c>
      <c r="I225" s="232">
        <v>467.9666666666667</v>
      </c>
      <c r="J225" s="232">
        <v>474.5333333333333</v>
      </c>
      <c r="K225" s="231">
        <v>461.4</v>
      </c>
      <c r="L225" s="231">
        <v>448.25</v>
      </c>
      <c r="M225" s="231">
        <v>2.58371</v>
      </c>
      <c r="N225" s="1"/>
      <c r="O225" s="1"/>
    </row>
    <row r="226" spans="1:15" ht="12.75" customHeight="1">
      <c r="A226" s="30">
        <v>216</v>
      </c>
      <c r="B226" s="217" t="s">
        <v>376</v>
      </c>
      <c r="C226" s="231">
        <v>45.2</v>
      </c>
      <c r="D226" s="232">
        <v>45.516666666666673</v>
      </c>
      <c r="E226" s="232">
        <v>44.783333333333346</v>
      </c>
      <c r="F226" s="232">
        <v>44.366666666666674</v>
      </c>
      <c r="G226" s="232">
        <v>43.633333333333347</v>
      </c>
      <c r="H226" s="232">
        <v>45.933333333333344</v>
      </c>
      <c r="I226" s="232">
        <v>46.666666666666679</v>
      </c>
      <c r="J226" s="232">
        <v>47.083333333333343</v>
      </c>
      <c r="K226" s="231">
        <v>46.25</v>
      </c>
      <c r="L226" s="231">
        <v>45.1</v>
      </c>
      <c r="M226" s="231">
        <v>33.295749999999998</v>
      </c>
      <c r="N226" s="1"/>
      <c r="O226" s="1"/>
    </row>
    <row r="227" spans="1:15" ht="12.75" customHeight="1">
      <c r="A227" s="30">
        <v>217</v>
      </c>
      <c r="B227" s="217" t="s">
        <v>128</v>
      </c>
      <c r="C227" s="231">
        <v>54.75</v>
      </c>
      <c r="D227" s="232">
        <v>55.266666666666673</v>
      </c>
      <c r="E227" s="232">
        <v>54.083333333333343</v>
      </c>
      <c r="F227" s="232">
        <v>53.416666666666671</v>
      </c>
      <c r="G227" s="232">
        <v>52.233333333333341</v>
      </c>
      <c r="H227" s="232">
        <v>55.933333333333344</v>
      </c>
      <c r="I227" s="232">
        <v>57.116666666666667</v>
      </c>
      <c r="J227" s="232">
        <v>57.783333333333346</v>
      </c>
      <c r="K227" s="231">
        <v>56.45</v>
      </c>
      <c r="L227" s="231">
        <v>54.6</v>
      </c>
      <c r="M227" s="231">
        <v>311.09683000000001</v>
      </c>
      <c r="N227" s="1"/>
      <c r="O227" s="1"/>
    </row>
    <row r="228" spans="1:15" ht="12.75" customHeight="1">
      <c r="A228" s="30">
        <v>218</v>
      </c>
      <c r="B228" s="217" t="s">
        <v>377</v>
      </c>
      <c r="C228" s="231">
        <v>76.55</v>
      </c>
      <c r="D228" s="232">
        <v>77.083333333333329</v>
      </c>
      <c r="E228" s="232">
        <v>75.716666666666654</v>
      </c>
      <c r="F228" s="232">
        <v>74.883333333333326</v>
      </c>
      <c r="G228" s="232">
        <v>73.516666666666652</v>
      </c>
      <c r="H228" s="232">
        <v>77.916666666666657</v>
      </c>
      <c r="I228" s="232">
        <v>79.283333333333331</v>
      </c>
      <c r="J228" s="232">
        <v>80.11666666666666</v>
      </c>
      <c r="K228" s="231">
        <v>78.45</v>
      </c>
      <c r="L228" s="231">
        <v>76.25</v>
      </c>
      <c r="M228" s="231">
        <v>35.540399999999998</v>
      </c>
      <c r="N228" s="1"/>
      <c r="O228" s="1"/>
    </row>
    <row r="229" spans="1:15" ht="12.75" customHeight="1">
      <c r="A229" s="30">
        <v>219</v>
      </c>
      <c r="B229" s="217" t="s">
        <v>378</v>
      </c>
      <c r="C229" s="231">
        <v>812.4</v>
      </c>
      <c r="D229" s="232">
        <v>813.4666666666667</v>
      </c>
      <c r="E229" s="232">
        <v>803.93333333333339</v>
      </c>
      <c r="F229" s="232">
        <v>795.4666666666667</v>
      </c>
      <c r="G229" s="232">
        <v>785.93333333333339</v>
      </c>
      <c r="H229" s="232">
        <v>821.93333333333339</v>
      </c>
      <c r="I229" s="232">
        <v>831.4666666666667</v>
      </c>
      <c r="J229" s="232">
        <v>839.93333333333339</v>
      </c>
      <c r="K229" s="231">
        <v>823</v>
      </c>
      <c r="L229" s="231">
        <v>805</v>
      </c>
      <c r="M229" s="231">
        <v>5.9979999999999999E-2</v>
      </c>
      <c r="N229" s="1"/>
      <c r="O229" s="1"/>
    </row>
    <row r="230" spans="1:15" ht="12.75" customHeight="1">
      <c r="A230" s="30">
        <v>220</v>
      </c>
      <c r="B230" s="217" t="s">
        <v>379</v>
      </c>
      <c r="C230" s="231">
        <v>427.8</v>
      </c>
      <c r="D230" s="232">
        <v>429.9666666666667</v>
      </c>
      <c r="E230" s="232">
        <v>421.03333333333342</v>
      </c>
      <c r="F230" s="232">
        <v>414.26666666666671</v>
      </c>
      <c r="G230" s="232">
        <v>405.33333333333343</v>
      </c>
      <c r="H230" s="232">
        <v>436.73333333333341</v>
      </c>
      <c r="I230" s="232">
        <v>445.66666666666669</v>
      </c>
      <c r="J230" s="232">
        <v>452.43333333333339</v>
      </c>
      <c r="K230" s="231">
        <v>438.9</v>
      </c>
      <c r="L230" s="231">
        <v>423.2</v>
      </c>
      <c r="M230" s="231">
        <v>3.4260799999999998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26.85</v>
      </c>
      <c r="D231" s="232">
        <v>27.216666666666669</v>
      </c>
      <c r="E231" s="232">
        <v>26.033333333333339</v>
      </c>
      <c r="F231" s="232">
        <v>25.216666666666669</v>
      </c>
      <c r="G231" s="232">
        <v>24.033333333333339</v>
      </c>
      <c r="H231" s="232">
        <v>28.033333333333339</v>
      </c>
      <c r="I231" s="232">
        <v>29.216666666666669</v>
      </c>
      <c r="J231" s="232">
        <v>30.033333333333339</v>
      </c>
      <c r="K231" s="231">
        <v>28.4</v>
      </c>
      <c r="L231" s="231">
        <v>26.4</v>
      </c>
      <c r="M231" s="231">
        <v>93.82002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379.4</v>
      </c>
      <c r="D232" s="232">
        <v>380.56666666666666</v>
      </c>
      <c r="E232" s="232">
        <v>376.83333333333331</v>
      </c>
      <c r="F232" s="232">
        <v>374.26666666666665</v>
      </c>
      <c r="G232" s="232">
        <v>370.5333333333333</v>
      </c>
      <c r="H232" s="232">
        <v>383.13333333333333</v>
      </c>
      <c r="I232" s="232">
        <v>386.86666666666667</v>
      </c>
      <c r="J232" s="232">
        <v>389.43333333333334</v>
      </c>
      <c r="K232" s="231">
        <v>384.3</v>
      </c>
      <c r="L232" s="231">
        <v>378</v>
      </c>
      <c r="M232" s="231">
        <v>84.236919999999998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90.75</v>
      </c>
      <c r="D233" s="232">
        <v>91.083333333333329</v>
      </c>
      <c r="E233" s="232">
        <v>89.966666666666654</v>
      </c>
      <c r="F233" s="232">
        <v>89.183333333333323</v>
      </c>
      <c r="G233" s="232">
        <v>88.066666666666649</v>
      </c>
      <c r="H233" s="232">
        <v>91.86666666666666</v>
      </c>
      <c r="I233" s="232">
        <v>92.983333333333334</v>
      </c>
      <c r="J233" s="232">
        <v>93.766666666666666</v>
      </c>
      <c r="K233" s="231">
        <v>92.2</v>
      </c>
      <c r="L233" s="231">
        <v>90.3</v>
      </c>
      <c r="M233" s="231">
        <v>0.89659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190.65</v>
      </c>
      <c r="D234" s="232">
        <v>191.06666666666669</v>
      </c>
      <c r="E234" s="232">
        <v>188.33333333333337</v>
      </c>
      <c r="F234" s="232">
        <v>186.01666666666668</v>
      </c>
      <c r="G234" s="232">
        <v>183.28333333333336</v>
      </c>
      <c r="H234" s="232">
        <v>193.38333333333338</v>
      </c>
      <c r="I234" s="232">
        <v>196.11666666666667</v>
      </c>
      <c r="J234" s="232">
        <v>198.43333333333339</v>
      </c>
      <c r="K234" s="231">
        <v>193.8</v>
      </c>
      <c r="L234" s="231">
        <v>188.75</v>
      </c>
      <c r="M234" s="231">
        <v>21.029399999999999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100.7</v>
      </c>
      <c r="D235" s="232">
        <v>101.63333333333333</v>
      </c>
      <c r="E235" s="232">
        <v>99.266666666666652</v>
      </c>
      <c r="F235" s="232">
        <v>97.833333333333329</v>
      </c>
      <c r="G235" s="232">
        <v>95.466666666666654</v>
      </c>
      <c r="H235" s="232">
        <v>103.06666666666665</v>
      </c>
      <c r="I235" s="232">
        <v>105.43333333333332</v>
      </c>
      <c r="J235" s="232">
        <v>106.86666666666665</v>
      </c>
      <c r="K235" s="231">
        <v>104</v>
      </c>
      <c r="L235" s="231">
        <v>100.2</v>
      </c>
      <c r="M235" s="231">
        <v>52.471229999999998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56.45</v>
      </c>
      <c r="D236" s="232">
        <v>57.04999999999999</v>
      </c>
      <c r="E236" s="232">
        <v>55.199999999999982</v>
      </c>
      <c r="F236" s="232">
        <v>53.949999999999989</v>
      </c>
      <c r="G236" s="232">
        <v>52.09999999999998</v>
      </c>
      <c r="H236" s="232">
        <v>58.299999999999983</v>
      </c>
      <c r="I236" s="232">
        <v>60.149999999999991</v>
      </c>
      <c r="J236" s="232">
        <v>61.399999999999984</v>
      </c>
      <c r="K236" s="231">
        <v>58.9</v>
      </c>
      <c r="L236" s="231">
        <v>55.8</v>
      </c>
      <c r="M236" s="231">
        <v>66.498760000000004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4739.3999999999996</v>
      </c>
      <c r="D237" s="232">
        <v>4744.833333333333</v>
      </c>
      <c r="E237" s="232">
        <v>4710.8666666666659</v>
      </c>
      <c r="F237" s="232">
        <v>4682.333333333333</v>
      </c>
      <c r="G237" s="232">
        <v>4648.3666666666659</v>
      </c>
      <c r="H237" s="232">
        <v>4773.3666666666659</v>
      </c>
      <c r="I237" s="232">
        <v>4807.333333333333</v>
      </c>
      <c r="J237" s="232">
        <v>4835.8666666666659</v>
      </c>
      <c r="K237" s="231">
        <v>4778.8</v>
      </c>
      <c r="L237" s="231">
        <v>4716.3</v>
      </c>
      <c r="M237" s="231">
        <v>0.47756999999999999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263.7</v>
      </c>
      <c r="D238" s="232">
        <v>263.45</v>
      </c>
      <c r="E238" s="232">
        <v>260.5</v>
      </c>
      <c r="F238" s="232">
        <v>257.3</v>
      </c>
      <c r="G238" s="232">
        <v>254.35000000000002</v>
      </c>
      <c r="H238" s="232">
        <v>266.64999999999998</v>
      </c>
      <c r="I238" s="232">
        <v>269.59999999999991</v>
      </c>
      <c r="J238" s="232">
        <v>272.79999999999995</v>
      </c>
      <c r="K238" s="231">
        <v>266.39999999999998</v>
      </c>
      <c r="L238" s="231">
        <v>260.25</v>
      </c>
      <c r="M238" s="231">
        <v>18.570080000000001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151.44999999999999</v>
      </c>
      <c r="D239" s="232">
        <v>150.81666666666666</v>
      </c>
      <c r="E239" s="232">
        <v>147.83333333333331</v>
      </c>
      <c r="F239" s="232">
        <v>144.21666666666664</v>
      </c>
      <c r="G239" s="232">
        <v>141.23333333333329</v>
      </c>
      <c r="H239" s="232">
        <v>154.43333333333334</v>
      </c>
      <c r="I239" s="232">
        <v>157.41666666666669</v>
      </c>
      <c r="J239" s="232">
        <v>161.03333333333336</v>
      </c>
      <c r="K239" s="231">
        <v>153.80000000000001</v>
      </c>
      <c r="L239" s="231">
        <v>147.19999999999999</v>
      </c>
      <c r="M239" s="231">
        <v>247.28907000000001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315.64999999999998</v>
      </c>
      <c r="D240" s="232">
        <v>316.2</v>
      </c>
      <c r="E240" s="232">
        <v>313.45</v>
      </c>
      <c r="F240" s="232">
        <v>311.25</v>
      </c>
      <c r="G240" s="232">
        <v>308.5</v>
      </c>
      <c r="H240" s="232">
        <v>318.39999999999998</v>
      </c>
      <c r="I240" s="232">
        <v>321.14999999999998</v>
      </c>
      <c r="J240" s="232">
        <v>323.34999999999997</v>
      </c>
      <c r="K240" s="231">
        <v>318.95</v>
      </c>
      <c r="L240" s="231">
        <v>314</v>
      </c>
      <c r="M240" s="231">
        <v>15.726179999999999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78.599999999999994</v>
      </c>
      <c r="D241" s="232">
        <v>78.55</v>
      </c>
      <c r="E241" s="232">
        <v>78.05</v>
      </c>
      <c r="F241" s="232">
        <v>77.5</v>
      </c>
      <c r="G241" s="232">
        <v>77</v>
      </c>
      <c r="H241" s="232">
        <v>79.099999999999994</v>
      </c>
      <c r="I241" s="232">
        <v>79.599999999999994</v>
      </c>
      <c r="J241" s="232">
        <v>80.149999999999991</v>
      </c>
      <c r="K241" s="231">
        <v>79.05</v>
      </c>
      <c r="L241" s="231">
        <v>78</v>
      </c>
      <c r="M241" s="231">
        <v>81.830510000000004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23.05</v>
      </c>
      <c r="D242" s="232">
        <v>23.2</v>
      </c>
      <c r="E242" s="232">
        <v>22.7</v>
      </c>
      <c r="F242" s="232">
        <v>22.35</v>
      </c>
      <c r="G242" s="232">
        <v>21.85</v>
      </c>
      <c r="H242" s="232">
        <v>23.549999999999997</v>
      </c>
      <c r="I242" s="232">
        <v>24.049999999999997</v>
      </c>
      <c r="J242" s="232">
        <v>24.399999999999995</v>
      </c>
      <c r="K242" s="231">
        <v>23.7</v>
      </c>
      <c r="L242" s="231">
        <v>22.85</v>
      </c>
      <c r="M242" s="231">
        <v>91.715649999999997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605.65</v>
      </c>
      <c r="D243" s="232">
        <v>605.36666666666667</v>
      </c>
      <c r="E243" s="232">
        <v>601.7833333333333</v>
      </c>
      <c r="F243" s="232">
        <v>597.91666666666663</v>
      </c>
      <c r="G243" s="232">
        <v>594.33333333333326</v>
      </c>
      <c r="H243" s="232">
        <v>609.23333333333335</v>
      </c>
      <c r="I243" s="232">
        <v>612.81666666666661</v>
      </c>
      <c r="J243" s="232">
        <v>616.68333333333339</v>
      </c>
      <c r="K243" s="231">
        <v>608.95000000000005</v>
      </c>
      <c r="L243" s="231">
        <v>601.5</v>
      </c>
      <c r="M243" s="231">
        <v>7.8795700000000002</v>
      </c>
      <c r="N243" s="1"/>
      <c r="O243" s="1"/>
    </row>
    <row r="244" spans="1:15" ht="12.75" customHeight="1">
      <c r="A244" s="30">
        <v>234</v>
      </c>
      <c r="B244" s="217" t="s">
        <v>768</v>
      </c>
      <c r="C244" s="231">
        <v>27</v>
      </c>
      <c r="D244" s="232">
        <v>27.150000000000002</v>
      </c>
      <c r="E244" s="232">
        <v>26.700000000000003</v>
      </c>
      <c r="F244" s="232">
        <v>26.400000000000002</v>
      </c>
      <c r="G244" s="232">
        <v>25.950000000000003</v>
      </c>
      <c r="H244" s="232">
        <v>27.450000000000003</v>
      </c>
      <c r="I244" s="232">
        <v>27.9</v>
      </c>
      <c r="J244" s="232">
        <v>28.200000000000003</v>
      </c>
      <c r="K244" s="231">
        <v>27.6</v>
      </c>
      <c r="L244" s="231">
        <v>26.85</v>
      </c>
      <c r="M244" s="231">
        <v>103.7846</v>
      </c>
      <c r="N244" s="1"/>
      <c r="O244" s="1"/>
    </row>
    <row r="245" spans="1:15" ht="12.75" customHeight="1">
      <c r="A245" s="30">
        <v>235</v>
      </c>
      <c r="B245" s="217" t="s">
        <v>774</v>
      </c>
      <c r="C245" s="231">
        <v>1056.1500000000001</v>
      </c>
      <c r="D245" s="232">
        <v>1046.3999999999999</v>
      </c>
      <c r="E245" s="232">
        <v>1020.7999999999997</v>
      </c>
      <c r="F245" s="232">
        <v>985.44999999999982</v>
      </c>
      <c r="G245" s="232">
        <v>959.84999999999968</v>
      </c>
      <c r="H245" s="232">
        <v>1081.7499999999998</v>
      </c>
      <c r="I245" s="232">
        <v>1107.3499999999997</v>
      </c>
      <c r="J245" s="232">
        <v>1142.6999999999998</v>
      </c>
      <c r="K245" s="231">
        <v>1072</v>
      </c>
      <c r="L245" s="231">
        <v>1011.05</v>
      </c>
      <c r="M245" s="231">
        <v>2.2400199999999999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344.95</v>
      </c>
      <c r="D246" s="232">
        <v>346.2166666666667</v>
      </c>
      <c r="E246" s="232">
        <v>340.73333333333341</v>
      </c>
      <c r="F246" s="232">
        <v>336.51666666666671</v>
      </c>
      <c r="G246" s="232">
        <v>331.03333333333342</v>
      </c>
      <c r="H246" s="232">
        <v>350.43333333333339</v>
      </c>
      <c r="I246" s="232">
        <v>355.91666666666674</v>
      </c>
      <c r="J246" s="232">
        <v>360.13333333333338</v>
      </c>
      <c r="K246" s="231">
        <v>351.7</v>
      </c>
      <c r="L246" s="231">
        <v>342</v>
      </c>
      <c r="M246" s="231">
        <v>1.85138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421.1</v>
      </c>
      <c r="D247" s="232">
        <v>424.36666666666662</v>
      </c>
      <c r="E247" s="232">
        <v>416.83333333333326</v>
      </c>
      <c r="F247" s="232">
        <v>412.56666666666666</v>
      </c>
      <c r="G247" s="232">
        <v>405.0333333333333</v>
      </c>
      <c r="H247" s="232">
        <v>428.63333333333321</v>
      </c>
      <c r="I247" s="232">
        <v>436.16666666666663</v>
      </c>
      <c r="J247" s="232">
        <v>440.43333333333317</v>
      </c>
      <c r="K247" s="231">
        <v>431.9</v>
      </c>
      <c r="L247" s="231">
        <v>420.1</v>
      </c>
      <c r="M247" s="231">
        <v>12.684279999999999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149.4</v>
      </c>
      <c r="D248" s="232">
        <v>150.08333333333334</v>
      </c>
      <c r="E248" s="232">
        <v>147.16666666666669</v>
      </c>
      <c r="F248" s="232">
        <v>144.93333333333334</v>
      </c>
      <c r="G248" s="232">
        <v>142.01666666666668</v>
      </c>
      <c r="H248" s="232">
        <v>152.31666666666669</v>
      </c>
      <c r="I248" s="232">
        <v>155.23333333333338</v>
      </c>
      <c r="J248" s="232">
        <v>157.4666666666667</v>
      </c>
      <c r="K248" s="231">
        <v>153</v>
      </c>
      <c r="L248" s="231">
        <v>147.85</v>
      </c>
      <c r="M248" s="231">
        <v>43.331800000000001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1044.3499999999999</v>
      </c>
      <c r="D249" s="232">
        <v>1056.9666666666665</v>
      </c>
      <c r="E249" s="232">
        <v>1027.383333333333</v>
      </c>
      <c r="F249" s="232">
        <v>1010.4166666666665</v>
      </c>
      <c r="G249" s="232">
        <v>980.83333333333303</v>
      </c>
      <c r="H249" s="232">
        <v>1073.9333333333329</v>
      </c>
      <c r="I249" s="232">
        <v>1103.5166666666664</v>
      </c>
      <c r="J249" s="232">
        <v>1120.4833333333329</v>
      </c>
      <c r="K249" s="231">
        <v>1086.55</v>
      </c>
      <c r="L249" s="231">
        <v>1040</v>
      </c>
      <c r="M249" s="231">
        <v>41.17107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15.3</v>
      </c>
      <c r="D250" s="232">
        <v>15.333333333333334</v>
      </c>
      <c r="E250" s="232">
        <v>15.066666666666668</v>
      </c>
      <c r="F250" s="232">
        <v>14.833333333333334</v>
      </c>
      <c r="G250" s="232">
        <v>14.566666666666668</v>
      </c>
      <c r="H250" s="232">
        <v>15.566666666666668</v>
      </c>
      <c r="I250" s="232">
        <v>15.833333333333334</v>
      </c>
      <c r="J250" s="232">
        <v>16.06666666666667</v>
      </c>
      <c r="K250" s="231">
        <v>15.6</v>
      </c>
      <c r="L250" s="231">
        <v>15.1</v>
      </c>
      <c r="M250" s="231">
        <v>126.04149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3381.45</v>
      </c>
      <c r="D251" s="232">
        <v>3381.3166666666671</v>
      </c>
      <c r="E251" s="232">
        <v>3342.1333333333341</v>
      </c>
      <c r="F251" s="232">
        <v>3302.8166666666671</v>
      </c>
      <c r="G251" s="232">
        <v>3263.6333333333341</v>
      </c>
      <c r="H251" s="232">
        <v>3420.6333333333341</v>
      </c>
      <c r="I251" s="232">
        <v>3459.8166666666675</v>
      </c>
      <c r="J251" s="232">
        <v>3499.1333333333341</v>
      </c>
      <c r="K251" s="231">
        <v>3420.5</v>
      </c>
      <c r="L251" s="231">
        <v>3342</v>
      </c>
      <c r="M251" s="231">
        <v>2.2251099999999999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1419.65</v>
      </c>
      <c r="D252" s="232">
        <v>1426.45</v>
      </c>
      <c r="E252" s="232">
        <v>1410.0500000000002</v>
      </c>
      <c r="F252" s="232">
        <v>1400.45</v>
      </c>
      <c r="G252" s="232">
        <v>1384.0500000000002</v>
      </c>
      <c r="H252" s="232">
        <v>1436.0500000000002</v>
      </c>
      <c r="I252" s="232">
        <v>1452.4500000000003</v>
      </c>
      <c r="J252" s="232">
        <v>1462.0500000000002</v>
      </c>
      <c r="K252" s="231">
        <v>1442.85</v>
      </c>
      <c r="L252" s="231">
        <v>1416.85</v>
      </c>
      <c r="M252" s="231">
        <v>75.561819999999997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399.55</v>
      </c>
      <c r="D253" s="232">
        <v>404.16666666666669</v>
      </c>
      <c r="E253" s="232">
        <v>393.43333333333339</v>
      </c>
      <c r="F253" s="232">
        <v>387.31666666666672</v>
      </c>
      <c r="G253" s="232">
        <v>376.58333333333343</v>
      </c>
      <c r="H253" s="232">
        <v>410.28333333333336</v>
      </c>
      <c r="I253" s="232">
        <v>421.01666666666659</v>
      </c>
      <c r="J253" s="232">
        <v>427.13333333333333</v>
      </c>
      <c r="K253" s="231">
        <v>414.9</v>
      </c>
      <c r="L253" s="231">
        <v>398.05</v>
      </c>
      <c r="M253" s="231">
        <v>4.7092599999999996</v>
      </c>
      <c r="N253" s="1"/>
      <c r="O253" s="1"/>
    </row>
    <row r="254" spans="1:15" ht="12.75" customHeight="1">
      <c r="A254" s="30">
        <v>244</v>
      </c>
      <c r="B254" s="217" t="s">
        <v>131</v>
      </c>
      <c r="C254" s="231">
        <v>1867.25</v>
      </c>
      <c r="D254" s="232">
        <v>1872.5833333333333</v>
      </c>
      <c r="E254" s="232">
        <v>1853.2166666666665</v>
      </c>
      <c r="F254" s="232">
        <v>1839.1833333333332</v>
      </c>
      <c r="G254" s="232">
        <v>1819.8166666666664</v>
      </c>
      <c r="H254" s="232">
        <v>1886.6166666666666</v>
      </c>
      <c r="I254" s="232">
        <v>1905.9833333333333</v>
      </c>
      <c r="J254" s="232">
        <v>1920.0166666666667</v>
      </c>
      <c r="K254" s="231">
        <v>1891.95</v>
      </c>
      <c r="L254" s="231">
        <v>1858.55</v>
      </c>
      <c r="M254" s="231">
        <v>3.1760899999999999</v>
      </c>
      <c r="N254" s="1"/>
      <c r="O254" s="1"/>
    </row>
    <row r="255" spans="1:15" ht="12.75" customHeight="1">
      <c r="A255" s="30">
        <v>245</v>
      </c>
      <c r="B255" s="217" t="s">
        <v>261</v>
      </c>
      <c r="C255" s="231">
        <v>771.5</v>
      </c>
      <c r="D255" s="232">
        <v>775.11666666666667</v>
      </c>
      <c r="E255" s="232">
        <v>764.43333333333339</v>
      </c>
      <c r="F255" s="232">
        <v>757.36666666666667</v>
      </c>
      <c r="G255" s="232">
        <v>746.68333333333339</v>
      </c>
      <c r="H255" s="232">
        <v>782.18333333333339</v>
      </c>
      <c r="I255" s="232">
        <v>792.86666666666656</v>
      </c>
      <c r="J255" s="232">
        <v>799.93333333333339</v>
      </c>
      <c r="K255" s="231">
        <v>785.8</v>
      </c>
      <c r="L255" s="231">
        <v>768.05</v>
      </c>
      <c r="M255" s="231">
        <v>1.8675299999999999</v>
      </c>
      <c r="N255" s="1"/>
      <c r="O255" s="1"/>
    </row>
    <row r="256" spans="1:15" ht="12.75" customHeight="1">
      <c r="A256" s="30">
        <v>246</v>
      </c>
      <c r="B256" s="217" t="s">
        <v>391</v>
      </c>
      <c r="C256" s="231">
        <v>1945.65</v>
      </c>
      <c r="D256" s="232">
        <v>1948.45</v>
      </c>
      <c r="E256" s="232">
        <v>1937.2</v>
      </c>
      <c r="F256" s="232">
        <v>1928.75</v>
      </c>
      <c r="G256" s="232">
        <v>1917.5</v>
      </c>
      <c r="H256" s="232">
        <v>1956.9</v>
      </c>
      <c r="I256" s="232">
        <v>1968.15</v>
      </c>
      <c r="J256" s="232">
        <v>1976.6000000000001</v>
      </c>
      <c r="K256" s="231">
        <v>1959.7</v>
      </c>
      <c r="L256" s="231">
        <v>1940</v>
      </c>
      <c r="M256" s="231">
        <v>0.17433000000000001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2804.9</v>
      </c>
      <c r="D257" s="232">
        <v>2810.3833333333332</v>
      </c>
      <c r="E257" s="232">
        <v>2784.5166666666664</v>
      </c>
      <c r="F257" s="232">
        <v>2764.1333333333332</v>
      </c>
      <c r="G257" s="232">
        <v>2738.2666666666664</v>
      </c>
      <c r="H257" s="232">
        <v>2830.7666666666664</v>
      </c>
      <c r="I257" s="232">
        <v>2856.6333333333332</v>
      </c>
      <c r="J257" s="232">
        <v>2877.0166666666664</v>
      </c>
      <c r="K257" s="231">
        <v>2836.25</v>
      </c>
      <c r="L257" s="231">
        <v>2790</v>
      </c>
      <c r="M257" s="231">
        <v>0.60682000000000003</v>
      </c>
      <c r="N257" s="1"/>
      <c r="O257" s="1"/>
    </row>
    <row r="258" spans="1:15" ht="12.75" customHeight="1">
      <c r="A258" s="30">
        <v>248</v>
      </c>
      <c r="B258" s="217" t="s">
        <v>852</v>
      </c>
      <c r="C258" s="231">
        <v>595.45000000000005</v>
      </c>
      <c r="D258" s="232">
        <v>604.63333333333333</v>
      </c>
      <c r="E258" s="232">
        <v>581.81666666666661</v>
      </c>
      <c r="F258" s="232">
        <v>568.18333333333328</v>
      </c>
      <c r="G258" s="232">
        <v>545.36666666666656</v>
      </c>
      <c r="H258" s="232">
        <v>618.26666666666665</v>
      </c>
      <c r="I258" s="232">
        <v>641.08333333333348</v>
      </c>
      <c r="J258" s="232">
        <v>654.7166666666667</v>
      </c>
      <c r="K258" s="231">
        <v>627.45000000000005</v>
      </c>
      <c r="L258" s="231">
        <v>591</v>
      </c>
      <c r="M258" s="231">
        <v>6.5231300000000001</v>
      </c>
      <c r="N258" s="1"/>
      <c r="O258" s="1"/>
    </row>
    <row r="259" spans="1:15" ht="12.75" customHeight="1">
      <c r="A259" s="30">
        <v>249</v>
      </c>
      <c r="B259" s="217" t="s">
        <v>393</v>
      </c>
      <c r="C259" s="231">
        <v>662.3</v>
      </c>
      <c r="D259" s="232">
        <v>670.63333333333333</v>
      </c>
      <c r="E259" s="232">
        <v>647.66666666666663</v>
      </c>
      <c r="F259" s="232">
        <v>633.0333333333333</v>
      </c>
      <c r="G259" s="232">
        <v>610.06666666666661</v>
      </c>
      <c r="H259" s="232">
        <v>685.26666666666665</v>
      </c>
      <c r="I259" s="232">
        <v>708.23333333333335</v>
      </c>
      <c r="J259" s="232">
        <v>722.86666666666667</v>
      </c>
      <c r="K259" s="231">
        <v>693.6</v>
      </c>
      <c r="L259" s="231">
        <v>656</v>
      </c>
      <c r="M259" s="231">
        <v>2.3723000000000001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370.05</v>
      </c>
      <c r="D260" s="232">
        <v>371.68333333333334</v>
      </c>
      <c r="E260" s="232">
        <v>365.61666666666667</v>
      </c>
      <c r="F260" s="232">
        <v>361.18333333333334</v>
      </c>
      <c r="G260" s="232">
        <v>355.11666666666667</v>
      </c>
      <c r="H260" s="232">
        <v>376.11666666666667</v>
      </c>
      <c r="I260" s="232">
        <v>382.18333333333339</v>
      </c>
      <c r="J260" s="232">
        <v>386.61666666666667</v>
      </c>
      <c r="K260" s="231">
        <v>377.75</v>
      </c>
      <c r="L260" s="231">
        <v>367.25</v>
      </c>
      <c r="M260" s="231">
        <v>3.9988800000000002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60.9</v>
      </c>
      <c r="D261" s="232">
        <v>61.233333333333327</v>
      </c>
      <c r="E261" s="232">
        <v>60.166666666666657</v>
      </c>
      <c r="F261" s="232">
        <v>59.43333333333333</v>
      </c>
      <c r="G261" s="232">
        <v>58.36666666666666</v>
      </c>
      <c r="H261" s="232">
        <v>61.966666666666654</v>
      </c>
      <c r="I261" s="232">
        <v>63.033333333333331</v>
      </c>
      <c r="J261" s="232">
        <v>63.766666666666652</v>
      </c>
      <c r="K261" s="231">
        <v>62.3</v>
      </c>
      <c r="L261" s="231">
        <v>60.5</v>
      </c>
      <c r="M261" s="231">
        <v>10.135260000000001</v>
      </c>
      <c r="N261" s="1"/>
      <c r="O261" s="1"/>
    </row>
    <row r="262" spans="1:15" ht="12.75" customHeight="1">
      <c r="A262" s="30">
        <v>252</v>
      </c>
      <c r="B262" s="217" t="s">
        <v>262</v>
      </c>
      <c r="C262" s="231">
        <v>256.2</v>
      </c>
      <c r="D262" s="232">
        <v>256.18333333333334</v>
      </c>
      <c r="E262" s="232">
        <v>251.01666666666665</v>
      </c>
      <c r="F262" s="232">
        <v>245.83333333333331</v>
      </c>
      <c r="G262" s="232">
        <v>240.66666666666663</v>
      </c>
      <c r="H262" s="232">
        <v>261.36666666666667</v>
      </c>
      <c r="I262" s="232">
        <v>266.5333333333333</v>
      </c>
      <c r="J262" s="232">
        <v>271.7166666666667</v>
      </c>
      <c r="K262" s="231">
        <v>261.35000000000002</v>
      </c>
      <c r="L262" s="231">
        <v>251</v>
      </c>
      <c r="M262" s="231">
        <v>17.48338</v>
      </c>
      <c r="N262" s="1"/>
      <c r="O262" s="1"/>
    </row>
    <row r="263" spans="1:15" ht="12.75" customHeight="1">
      <c r="A263" s="30">
        <v>253</v>
      </c>
      <c r="B263" s="217" t="s">
        <v>139</v>
      </c>
      <c r="C263" s="231">
        <v>679.65</v>
      </c>
      <c r="D263" s="232">
        <v>679.71666666666658</v>
      </c>
      <c r="E263" s="232">
        <v>674.63333333333321</v>
      </c>
      <c r="F263" s="232">
        <v>669.61666666666667</v>
      </c>
      <c r="G263" s="232">
        <v>664.5333333333333</v>
      </c>
      <c r="H263" s="232">
        <v>684.73333333333312</v>
      </c>
      <c r="I263" s="232">
        <v>689.81666666666638</v>
      </c>
      <c r="J263" s="232">
        <v>694.83333333333303</v>
      </c>
      <c r="K263" s="231">
        <v>684.8</v>
      </c>
      <c r="L263" s="231">
        <v>674.7</v>
      </c>
      <c r="M263" s="231">
        <v>11.73429</v>
      </c>
      <c r="N263" s="1"/>
      <c r="O263" s="1"/>
    </row>
    <row r="264" spans="1:15" ht="12.75" customHeight="1">
      <c r="A264" s="30">
        <v>254</v>
      </c>
      <c r="B264" s="217" t="s">
        <v>396</v>
      </c>
      <c r="C264" s="231">
        <v>100.8</v>
      </c>
      <c r="D264" s="232">
        <v>100.51666666666667</v>
      </c>
      <c r="E264" s="232">
        <v>99.783333333333331</v>
      </c>
      <c r="F264" s="232">
        <v>98.766666666666666</v>
      </c>
      <c r="G264" s="232">
        <v>98.033333333333331</v>
      </c>
      <c r="H264" s="232">
        <v>101.53333333333333</v>
      </c>
      <c r="I264" s="232">
        <v>102.26666666666665</v>
      </c>
      <c r="J264" s="232">
        <v>103.28333333333333</v>
      </c>
      <c r="K264" s="231">
        <v>101.25</v>
      </c>
      <c r="L264" s="231">
        <v>99.5</v>
      </c>
      <c r="M264" s="231">
        <v>1.8257300000000001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317.8</v>
      </c>
      <c r="D265" s="232">
        <v>318.91666666666669</v>
      </c>
      <c r="E265" s="232">
        <v>312.33333333333337</v>
      </c>
      <c r="F265" s="232">
        <v>306.86666666666667</v>
      </c>
      <c r="G265" s="232">
        <v>300.28333333333336</v>
      </c>
      <c r="H265" s="232">
        <v>324.38333333333338</v>
      </c>
      <c r="I265" s="232">
        <v>330.96666666666675</v>
      </c>
      <c r="J265" s="232">
        <v>336.43333333333339</v>
      </c>
      <c r="K265" s="231">
        <v>325.5</v>
      </c>
      <c r="L265" s="231">
        <v>313.45</v>
      </c>
      <c r="M265" s="231">
        <v>19.53256</v>
      </c>
      <c r="N265" s="1"/>
      <c r="O265" s="1"/>
    </row>
    <row r="266" spans="1:15" ht="12.75" customHeight="1">
      <c r="A266" s="30">
        <v>256</v>
      </c>
      <c r="B266" s="217" t="s">
        <v>138</v>
      </c>
      <c r="C266" s="231">
        <v>580.15</v>
      </c>
      <c r="D266" s="232">
        <v>581.33333333333337</v>
      </c>
      <c r="E266" s="232">
        <v>574.31666666666672</v>
      </c>
      <c r="F266" s="232">
        <v>568.48333333333335</v>
      </c>
      <c r="G266" s="232">
        <v>561.4666666666667</v>
      </c>
      <c r="H266" s="232">
        <v>587.16666666666674</v>
      </c>
      <c r="I266" s="232">
        <v>594.18333333333339</v>
      </c>
      <c r="J266" s="232">
        <v>600.01666666666677</v>
      </c>
      <c r="K266" s="231">
        <v>588.35</v>
      </c>
      <c r="L266" s="231">
        <v>575.5</v>
      </c>
      <c r="M266" s="231">
        <v>18.731200000000001</v>
      </c>
      <c r="N266" s="1"/>
      <c r="O266" s="1"/>
    </row>
    <row r="267" spans="1:15" ht="12.75" customHeight="1">
      <c r="A267" s="30">
        <v>257</v>
      </c>
      <c r="B267" s="217" t="s">
        <v>140</v>
      </c>
      <c r="C267" s="231">
        <v>427.35</v>
      </c>
      <c r="D267" s="232">
        <v>431.56666666666661</v>
      </c>
      <c r="E267" s="232">
        <v>420.18333333333322</v>
      </c>
      <c r="F267" s="232">
        <v>413.01666666666659</v>
      </c>
      <c r="G267" s="232">
        <v>401.63333333333321</v>
      </c>
      <c r="H267" s="232">
        <v>438.73333333333323</v>
      </c>
      <c r="I267" s="232">
        <v>450.11666666666667</v>
      </c>
      <c r="J267" s="232">
        <v>457.28333333333325</v>
      </c>
      <c r="K267" s="231">
        <v>442.95</v>
      </c>
      <c r="L267" s="231">
        <v>424.4</v>
      </c>
      <c r="M267" s="231">
        <v>25.848970000000001</v>
      </c>
      <c r="N267" s="1"/>
      <c r="O267" s="1"/>
    </row>
    <row r="268" spans="1:15" ht="12.75" customHeight="1">
      <c r="A268" s="30">
        <v>258</v>
      </c>
      <c r="B268" s="217" t="s">
        <v>775</v>
      </c>
      <c r="C268" s="231">
        <v>406.3</v>
      </c>
      <c r="D268" s="232">
        <v>411.55</v>
      </c>
      <c r="E268" s="232">
        <v>398.75</v>
      </c>
      <c r="F268" s="232">
        <v>391.2</v>
      </c>
      <c r="G268" s="232">
        <v>378.4</v>
      </c>
      <c r="H268" s="232">
        <v>419.1</v>
      </c>
      <c r="I268" s="232">
        <v>431.90000000000009</v>
      </c>
      <c r="J268" s="232">
        <v>439.45000000000005</v>
      </c>
      <c r="K268" s="231">
        <v>424.35</v>
      </c>
      <c r="L268" s="231">
        <v>404</v>
      </c>
      <c r="M268" s="231">
        <v>7.9291200000000002</v>
      </c>
      <c r="N268" s="1"/>
      <c r="O268" s="1"/>
    </row>
    <row r="269" spans="1:15" ht="12.75" customHeight="1">
      <c r="A269" s="30">
        <v>259</v>
      </c>
      <c r="B269" s="217" t="s">
        <v>776</v>
      </c>
      <c r="C269" s="231">
        <v>292.14999999999998</v>
      </c>
      <c r="D269" s="232">
        <v>294.2833333333333</v>
      </c>
      <c r="E269" s="232">
        <v>287.86666666666662</v>
      </c>
      <c r="F269" s="232">
        <v>283.58333333333331</v>
      </c>
      <c r="G269" s="232">
        <v>277.16666666666663</v>
      </c>
      <c r="H269" s="232">
        <v>298.56666666666661</v>
      </c>
      <c r="I269" s="232">
        <v>304.98333333333335</v>
      </c>
      <c r="J269" s="232">
        <v>309.26666666666659</v>
      </c>
      <c r="K269" s="231">
        <v>300.7</v>
      </c>
      <c r="L269" s="231">
        <v>290</v>
      </c>
      <c r="M269" s="231">
        <v>1.3701300000000001</v>
      </c>
      <c r="N269" s="1"/>
      <c r="O269" s="1"/>
    </row>
    <row r="270" spans="1:15" ht="12.75" customHeight="1">
      <c r="A270" s="30">
        <v>260</v>
      </c>
      <c r="B270" s="217" t="s">
        <v>398</v>
      </c>
      <c r="C270" s="231">
        <v>582.29999999999995</v>
      </c>
      <c r="D270" s="232">
        <v>585.66666666666663</v>
      </c>
      <c r="E270" s="232">
        <v>573.83333333333326</v>
      </c>
      <c r="F270" s="232">
        <v>565.36666666666667</v>
      </c>
      <c r="G270" s="232">
        <v>553.5333333333333</v>
      </c>
      <c r="H270" s="232">
        <v>594.13333333333321</v>
      </c>
      <c r="I270" s="232">
        <v>605.96666666666647</v>
      </c>
      <c r="J270" s="232">
        <v>614.43333333333317</v>
      </c>
      <c r="K270" s="231">
        <v>597.5</v>
      </c>
      <c r="L270" s="231">
        <v>577.20000000000005</v>
      </c>
      <c r="M270" s="231">
        <v>1.2357400000000001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186.7</v>
      </c>
      <c r="D271" s="232">
        <v>186.6</v>
      </c>
      <c r="E271" s="232">
        <v>183.45</v>
      </c>
      <c r="F271" s="232">
        <v>180.2</v>
      </c>
      <c r="G271" s="232">
        <v>177.04999999999998</v>
      </c>
      <c r="H271" s="232">
        <v>189.85</v>
      </c>
      <c r="I271" s="232">
        <v>193.00000000000003</v>
      </c>
      <c r="J271" s="232">
        <v>196.25</v>
      </c>
      <c r="K271" s="231">
        <v>189.75</v>
      </c>
      <c r="L271" s="231">
        <v>183.35</v>
      </c>
      <c r="M271" s="231">
        <v>1.7462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596.70000000000005</v>
      </c>
      <c r="D272" s="232">
        <v>594.58333333333337</v>
      </c>
      <c r="E272" s="232">
        <v>584.36666666666679</v>
      </c>
      <c r="F272" s="232">
        <v>572.03333333333342</v>
      </c>
      <c r="G272" s="232">
        <v>561.81666666666683</v>
      </c>
      <c r="H272" s="232">
        <v>606.91666666666674</v>
      </c>
      <c r="I272" s="232">
        <v>617.13333333333321</v>
      </c>
      <c r="J272" s="232">
        <v>629.4666666666667</v>
      </c>
      <c r="K272" s="231">
        <v>604.79999999999995</v>
      </c>
      <c r="L272" s="231">
        <v>582.25</v>
      </c>
      <c r="M272" s="231">
        <v>3.2222400000000002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1599.1</v>
      </c>
      <c r="D273" s="232">
        <v>1603.8999999999999</v>
      </c>
      <c r="E273" s="232">
        <v>1584.1999999999998</v>
      </c>
      <c r="F273" s="232">
        <v>1569.3</v>
      </c>
      <c r="G273" s="232">
        <v>1549.6</v>
      </c>
      <c r="H273" s="232">
        <v>1618.7999999999997</v>
      </c>
      <c r="I273" s="232">
        <v>1638.5</v>
      </c>
      <c r="J273" s="232">
        <v>1653.3999999999996</v>
      </c>
      <c r="K273" s="231">
        <v>1623.6</v>
      </c>
      <c r="L273" s="231">
        <v>1589</v>
      </c>
      <c r="M273" s="231">
        <v>0.83379999999999999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264.95</v>
      </c>
      <c r="D274" s="232">
        <v>267.8</v>
      </c>
      <c r="E274" s="232">
        <v>259.15000000000003</v>
      </c>
      <c r="F274" s="232">
        <v>253.35000000000002</v>
      </c>
      <c r="G274" s="232">
        <v>244.70000000000005</v>
      </c>
      <c r="H274" s="232">
        <v>273.60000000000002</v>
      </c>
      <c r="I274" s="232">
        <v>282.25</v>
      </c>
      <c r="J274" s="232">
        <v>288.05</v>
      </c>
      <c r="K274" s="231">
        <v>276.45</v>
      </c>
      <c r="L274" s="231">
        <v>262</v>
      </c>
      <c r="M274" s="231">
        <v>4.8166399999999996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847.3</v>
      </c>
      <c r="D275" s="232">
        <v>827.54999999999984</v>
      </c>
      <c r="E275" s="232">
        <v>800.29999999999973</v>
      </c>
      <c r="F275" s="232">
        <v>753.29999999999984</v>
      </c>
      <c r="G275" s="232">
        <v>726.04999999999973</v>
      </c>
      <c r="H275" s="232">
        <v>874.54999999999973</v>
      </c>
      <c r="I275" s="232">
        <v>901.8</v>
      </c>
      <c r="J275" s="232">
        <v>948.79999999999973</v>
      </c>
      <c r="K275" s="231">
        <v>854.8</v>
      </c>
      <c r="L275" s="231">
        <v>780.55</v>
      </c>
      <c r="M275" s="231">
        <v>56.970210000000002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359.85</v>
      </c>
      <c r="D276" s="232">
        <v>359.86666666666662</v>
      </c>
      <c r="E276" s="232">
        <v>356.28333333333325</v>
      </c>
      <c r="F276" s="232">
        <v>352.71666666666664</v>
      </c>
      <c r="G276" s="232">
        <v>349.13333333333327</v>
      </c>
      <c r="H276" s="232">
        <v>363.43333333333322</v>
      </c>
      <c r="I276" s="232">
        <v>367.01666666666659</v>
      </c>
      <c r="J276" s="232">
        <v>370.5833333333332</v>
      </c>
      <c r="K276" s="231">
        <v>363.45</v>
      </c>
      <c r="L276" s="231">
        <v>356.3</v>
      </c>
      <c r="M276" s="231">
        <v>2.1682299999999999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1070.5999999999999</v>
      </c>
      <c r="D277" s="232">
        <v>1070.8999999999999</v>
      </c>
      <c r="E277" s="232">
        <v>1061.6999999999998</v>
      </c>
      <c r="F277" s="232">
        <v>1052.8</v>
      </c>
      <c r="G277" s="232">
        <v>1043.5999999999999</v>
      </c>
      <c r="H277" s="232">
        <v>1079.7999999999997</v>
      </c>
      <c r="I277" s="232">
        <v>1089</v>
      </c>
      <c r="J277" s="232">
        <v>1097.8999999999996</v>
      </c>
      <c r="K277" s="231">
        <v>1080.0999999999999</v>
      </c>
      <c r="L277" s="231">
        <v>1062</v>
      </c>
      <c r="M277" s="231">
        <v>0.89746999999999999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577.70000000000005</v>
      </c>
      <c r="D278" s="232">
        <v>577.86666666666667</v>
      </c>
      <c r="E278" s="232">
        <v>572.18333333333339</v>
      </c>
      <c r="F278" s="232">
        <v>566.66666666666674</v>
      </c>
      <c r="G278" s="232">
        <v>560.98333333333346</v>
      </c>
      <c r="H278" s="232">
        <v>583.38333333333333</v>
      </c>
      <c r="I278" s="232">
        <v>589.06666666666649</v>
      </c>
      <c r="J278" s="232">
        <v>594.58333333333326</v>
      </c>
      <c r="K278" s="231">
        <v>583.54999999999995</v>
      </c>
      <c r="L278" s="231">
        <v>572.35</v>
      </c>
      <c r="M278" s="231">
        <v>2.1290100000000001</v>
      </c>
      <c r="N278" s="1"/>
      <c r="O278" s="1"/>
    </row>
    <row r="279" spans="1:15" ht="12.75" customHeight="1">
      <c r="A279" s="30">
        <v>269</v>
      </c>
      <c r="B279" s="217" t="s">
        <v>777</v>
      </c>
      <c r="C279" s="231">
        <v>110.7</v>
      </c>
      <c r="D279" s="232">
        <v>110.38333333333333</v>
      </c>
      <c r="E279" s="232">
        <v>108.81666666666665</v>
      </c>
      <c r="F279" s="232">
        <v>106.93333333333332</v>
      </c>
      <c r="G279" s="232">
        <v>105.36666666666665</v>
      </c>
      <c r="H279" s="232">
        <v>112.26666666666665</v>
      </c>
      <c r="I279" s="232">
        <v>113.83333333333331</v>
      </c>
      <c r="J279" s="232">
        <v>115.71666666666665</v>
      </c>
      <c r="K279" s="231">
        <v>111.95</v>
      </c>
      <c r="L279" s="231">
        <v>108.5</v>
      </c>
      <c r="M279" s="231">
        <v>23.63569</v>
      </c>
      <c r="N279" s="1"/>
      <c r="O279" s="1"/>
    </row>
    <row r="280" spans="1:15" ht="12.75" customHeight="1">
      <c r="A280" s="30">
        <v>270</v>
      </c>
      <c r="B280" s="217" t="s">
        <v>407</v>
      </c>
      <c r="C280" s="231">
        <v>393.65</v>
      </c>
      <c r="D280" s="232">
        <v>395.95</v>
      </c>
      <c r="E280" s="232">
        <v>386.9</v>
      </c>
      <c r="F280" s="232">
        <v>380.15</v>
      </c>
      <c r="G280" s="232">
        <v>371.09999999999997</v>
      </c>
      <c r="H280" s="232">
        <v>402.7</v>
      </c>
      <c r="I280" s="232">
        <v>411.75000000000006</v>
      </c>
      <c r="J280" s="232">
        <v>418.5</v>
      </c>
      <c r="K280" s="231">
        <v>405</v>
      </c>
      <c r="L280" s="231">
        <v>389.2</v>
      </c>
      <c r="M280" s="231">
        <v>2.56792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100.15</v>
      </c>
      <c r="D281" s="232">
        <v>100.16666666666667</v>
      </c>
      <c r="E281" s="232">
        <v>99.38333333333334</v>
      </c>
      <c r="F281" s="232">
        <v>98.616666666666674</v>
      </c>
      <c r="G281" s="232">
        <v>97.833333333333343</v>
      </c>
      <c r="H281" s="232">
        <v>100.93333333333334</v>
      </c>
      <c r="I281" s="232">
        <v>101.71666666666667</v>
      </c>
      <c r="J281" s="232">
        <v>102.48333333333333</v>
      </c>
      <c r="K281" s="231">
        <v>100.95</v>
      </c>
      <c r="L281" s="231">
        <v>99.4</v>
      </c>
      <c r="M281" s="231">
        <v>16.204560000000001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461.25</v>
      </c>
      <c r="D282" s="232">
        <v>458.08333333333331</v>
      </c>
      <c r="E282" s="232">
        <v>448.16666666666663</v>
      </c>
      <c r="F282" s="232">
        <v>435.08333333333331</v>
      </c>
      <c r="G282" s="232">
        <v>425.16666666666663</v>
      </c>
      <c r="H282" s="232">
        <v>471.16666666666663</v>
      </c>
      <c r="I282" s="232">
        <v>481.08333333333326</v>
      </c>
      <c r="J282" s="232">
        <v>494.16666666666663</v>
      </c>
      <c r="K282" s="231">
        <v>468</v>
      </c>
      <c r="L282" s="231">
        <v>445</v>
      </c>
      <c r="M282" s="231">
        <v>3.4022399999999999</v>
      </c>
      <c r="N282" s="1"/>
      <c r="O282" s="1"/>
    </row>
    <row r="283" spans="1:15" ht="12.75" customHeight="1">
      <c r="A283" s="30">
        <v>273</v>
      </c>
      <c r="B283" s="217" t="s">
        <v>141</v>
      </c>
      <c r="C283" s="231">
        <v>1665.95</v>
      </c>
      <c r="D283" s="232">
        <v>1671.8499999999997</v>
      </c>
      <c r="E283" s="232">
        <v>1655.6999999999994</v>
      </c>
      <c r="F283" s="232">
        <v>1645.4499999999996</v>
      </c>
      <c r="G283" s="232">
        <v>1629.2999999999993</v>
      </c>
      <c r="H283" s="232">
        <v>1682.0999999999995</v>
      </c>
      <c r="I283" s="232">
        <v>1698.2499999999995</v>
      </c>
      <c r="J283" s="232">
        <v>1708.4999999999995</v>
      </c>
      <c r="K283" s="231">
        <v>1688</v>
      </c>
      <c r="L283" s="231">
        <v>1661.6</v>
      </c>
      <c r="M283" s="231">
        <v>46.923630000000003</v>
      </c>
      <c r="N283" s="1"/>
      <c r="O283" s="1"/>
    </row>
    <row r="284" spans="1:15" ht="12.75" customHeight="1">
      <c r="A284" s="30">
        <v>274</v>
      </c>
      <c r="B284" s="217" t="s">
        <v>762</v>
      </c>
      <c r="C284" s="231">
        <v>1369.45</v>
      </c>
      <c r="D284" s="232">
        <v>1372.2666666666667</v>
      </c>
      <c r="E284" s="232">
        <v>1356.9833333333333</v>
      </c>
      <c r="F284" s="232">
        <v>1344.5166666666667</v>
      </c>
      <c r="G284" s="232">
        <v>1329.2333333333333</v>
      </c>
      <c r="H284" s="232">
        <v>1384.7333333333333</v>
      </c>
      <c r="I284" s="232">
        <v>1400.0166666666667</v>
      </c>
      <c r="J284" s="232">
        <v>1412.4833333333333</v>
      </c>
      <c r="K284" s="231">
        <v>1387.55</v>
      </c>
      <c r="L284" s="231">
        <v>1359.8</v>
      </c>
      <c r="M284" s="231">
        <v>0.10120999999999999</v>
      </c>
      <c r="N284" s="1"/>
      <c r="O284" s="1"/>
    </row>
    <row r="285" spans="1:15" ht="12.75" customHeight="1">
      <c r="A285" s="30">
        <v>275</v>
      </c>
      <c r="B285" s="217" t="s">
        <v>142</v>
      </c>
      <c r="C285" s="231">
        <v>85.15</v>
      </c>
      <c r="D285" s="232">
        <v>85.63333333333334</v>
      </c>
      <c r="E285" s="232">
        <v>84.066666666666677</v>
      </c>
      <c r="F285" s="232">
        <v>82.983333333333334</v>
      </c>
      <c r="G285" s="232">
        <v>81.416666666666671</v>
      </c>
      <c r="H285" s="232">
        <v>86.716666666666683</v>
      </c>
      <c r="I285" s="232">
        <v>88.283333333333346</v>
      </c>
      <c r="J285" s="232">
        <v>89.366666666666688</v>
      </c>
      <c r="K285" s="231">
        <v>87.2</v>
      </c>
      <c r="L285" s="231">
        <v>84.55</v>
      </c>
      <c r="M285" s="231">
        <v>28.281140000000001</v>
      </c>
      <c r="N285" s="1"/>
      <c r="O285" s="1"/>
    </row>
    <row r="286" spans="1:15" ht="12.75" customHeight="1">
      <c r="A286" s="30">
        <v>276</v>
      </c>
      <c r="B286" s="217" t="s">
        <v>146</v>
      </c>
      <c r="C286" s="231">
        <v>3536</v>
      </c>
      <c r="D286" s="232">
        <v>3568.5833333333335</v>
      </c>
      <c r="E286" s="232">
        <v>3483.416666666667</v>
      </c>
      <c r="F286" s="232">
        <v>3430.8333333333335</v>
      </c>
      <c r="G286" s="232">
        <v>3345.666666666667</v>
      </c>
      <c r="H286" s="232">
        <v>3621.166666666667</v>
      </c>
      <c r="I286" s="232">
        <v>3706.3333333333339</v>
      </c>
      <c r="J286" s="232">
        <v>3758.916666666667</v>
      </c>
      <c r="K286" s="231">
        <v>3653.75</v>
      </c>
      <c r="L286" s="231">
        <v>3516</v>
      </c>
      <c r="M286" s="231">
        <v>2.1043099999999999</v>
      </c>
      <c r="N286" s="1"/>
      <c r="O286" s="1"/>
    </row>
    <row r="287" spans="1:15" ht="12.75" customHeight="1">
      <c r="A287" s="30">
        <v>277</v>
      </c>
      <c r="B287" s="217" t="s">
        <v>144</v>
      </c>
      <c r="C287" s="231">
        <v>343.25</v>
      </c>
      <c r="D287" s="232">
        <v>344.8</v>
      </c>
      <c r="E287" s="232">
        <v>340.45000000000005</v>
      </c>
      <c r="F287" s="232">
        <v>337.65000000000003</v>
      </c>
      <c r="G287" s="232">
        <v>333.30000000000007</v>
      </c>
      <c r="H287" s="232">
        <v>347.6</v>
      </c>
      <c r="I287" s="232">
        <v>351.95000000000005</v>
      </c>
      <c r="J287" s="232">
        <v>354.75</v>
      </c>
      <c r="K287" s="231">
        <v>349.15</v>
      </c>
      <c r="L287" s="231">
        <v>342</v>
      </c>
      <c r="M287" s="231">
        <v>9.0587700000000009</v>
      </c>
      <c r="N287" s="1"/>
      <c r="O287" s="1"/>
    </row>
    <row r="288" spans="1:15" ht="12.75" customHeight="1">
      <c r="A288" s="30">
        <v>278</v>
      </c>
      <c r="B288" s="217" t="s">
        <v>865</v>
      </c>
      <c r="C288" s="231">
        <v>4592.3</v>
      </c>
      <c r="D288" s="232">
        <v>4612.7333333333327</v>
      </c>
      <c r="E288" s="232">
        <v>4545.4666666666653</v>
      </c>
      <c r="F288" s="232">
        <v>4498.6333333333323</v>
      </c>
      <c r="G288" s="232">
        <v>4431.366666666665</v>
      </c>
      <c r="H288" s="232">
        <v>4659.5666666666657</v>
      </c>
      <c r="I288" s="232">
        <v>4726.8333333333339</v>
      </c>
      <c r="J288" s="232">
        <v>4773.6666666666661</v>
      </c>
      <c r="K288" s="231">
        <v>4680</v>
      </c>
      <c r="L288" s="231">
        <v>4565.8999999999996</v>
      </c>
      <c r="M288" s="231">
        <v>3.2010800000000001</v>
      </c>
      <c r="N288" s="1"/>
      <c r="O288" s="1"/>
    </row>
    <row r="289" spans="1:15" ht="12.75" customHeight="1">
      <c r="A289" s="30">
        <v>279</v>
      </c>
      <c r="B289" s="217" t="s">
        <v>410</v>
      </c>
      <c r="C289" s="231">
        <v>10134.9</v>
      </c>
      <c r="D289" s="232">
        <v>10102.633333333333</v>
      </c>
      <c r="E289" s="232">
        <v>9943.2666666666664</v>
      </c>
      <c r="F289" s="232">
        <v>9751.6333333333332</v>
      </c>
      <c r="G289" s="232">
        <v>9592.2666666666664</v>
      </c>
      <c r="H289" s="232">
        <v>10294.266666666666</v>
      </c>
      <c r="I289" s="232">
        <v>10453.633333333331</v>
      </c>
      <c r="J289" s="232">
        <v>10645.266666666666</v>
      </c>
      <c r="K289" s="231">
        <v>10262</v>
      </c>
      <c r="L289" s="231">
        <v>9911</v>
      </c>
      <c r="M289" s="231">
        <v>8.548E-2</v>
      </c>
      <c r="N289" s="1"/>
      <c r="O289" s="1"/>
    </row>
    <row r="290" spans="1:15" ht="12.75" customHeight="1">
      <c r="A290" s="30">
        <v>280</v>
      </c>
      <c r="B290" s="217" t="s">
        <v>145</v>
      </c>
      <c r="C290" s="231">
        <v>2176.65</v>
      </c>
      <c r="D290" s="232">
        <v>2183.0333333333333</v>
      </c>
      <c r="E290" s="232">
        <v>2153.6166666666668</v>
      </c>
      <c r="F290" s="232">
        <v>2130.5833333333335</v>
      </c>
      <c r="G290" s="232">
        <v>2101.166666666667</v>
      </c>
      <c r="H290" s="232">
        <v>2206.0666666666666</v>
      </c>
      <c r="I290" s="232">
        <v>2235.4833333333336</v>
      </c>
      <c r="J290" s="232">
        <v>2258.5166666666664</v>
      </c>
      <c r="K290" s="231">
        <v>2212.4499999999998</v>
      </c>
      <c r="L290" s="231">
        <v>2160</v>
      </c>
      <c r="M290" s="231">
        <v>30.44201</v>
      </c>
      <c r="N290" s="1"/>
      <c r="O290" s="1"/>
    </row>
    <row r="291" spans="1:15" ht="12.75" customHeight="1">
      <c r="A291" s="30">
        <v>281</v>
      </c>
      <c r="B291" s="217" t="s">
        <v>818</v>
      </c>
      <c r="C291" s="231">
        <v>329.15</v>
      </c>
      <c r="D291" s="232">
        <v>331.63333333333333</v>
      </c>
      <c r="E291" s="232">
        <v>325.36666666666667</v>
      </c>
      <c r="F291" s="232">
        <v>321.58333333333337</v>
      </c>
      <c r="G291" s="232">
        <v>315.31666666666672</v>
      </c>
      <c r="H291" s="232">
        <v>335.41666666666663</v>
      </c>
      <c r="I291" s="232">
        <v>341.68333333333328</v>
      </c>
      <c r="J291" s="232">
        <v>345.46666666666658</v>
      </c>
      <c r="K291" s="231">
        <v>337.9</v>
      </c>
      <c r="L291" s="231">
        <v>327.85</v>
      </c>
      <c r="M291" s="231">
        <v>2.0434000000000001</v>
      </c>
      <c r="N291" s="1"/>
      <c r="O291" s="1"/>
    </row>
    <row r="292" spans="1:15" ht="12.75" customHeight="1">
      <c r="A292" s="30">
        <v>282</v>
      </c>
      <c r="B292" s="217" t="s">
        <v>263</v>
      </c>
      <c r="C292" s="231">
        <v>305.45</v>
      </c>
      <c r="D292" s="232">
        <v>306.86666666666667</v>
      </c>
      <c r="E292" s="232">
        <v>302.98333333333335</v>
      </c>
      <c r="F292" s="232">
        <v>300.51666666666665</v>
      </c>
      <c r="G292" s="232">
        <v>296.63333333333333</v>
      </c>
      <c r="H292" s="232">
        <v>309.33333333333337</v>
      </c>
      <c r="I292" s="232">
        <v>313.2166666666667</v>
      </c>
      <c r="J292" s="232">
        <v>315.68333333333339</v>
      </c>
      <c r="K292" s="231">
        <v>310.75</v>
      </c>
      <c r="L292" s="231">
        <v>304.39999999999998</v>
      </c>
      <c r="M292" s="231">
        <v>12.33329</v>
      </c>
      <c r="N292" s="1"/>
      <c r="O292" s="1"/>
    </row>
    <row r="293" spans="1:15" ht="12.75" customHeight="1">
      <c r="A293" s="30">
        <v>283</v>
      </c>
      <c r="B293" s="217" t="s">
        <v>779</v>
      </c>
      <c r="C293" s="231">
        <v>242.65</v>
      </c>
      <c r="D293" s="232">
        <v>244.88333333333333</v>
      </c>
      <c r="E293" s="232">
        <v>238.26666666666665</v>
      </c>
      <c r="F293" s="232">
        <v>233.88333333333333</v>
      </c>
      <c r="G293" s="232">
        <v>227.26666666666665</v>
      </c>
      <c r="H293" s="232">
        <v>249.26666666666665</v>
      </c>
      <c r="I293" s="232">
        <v>255.88333333333333</v>
      </c>
      <c r="J293" s="232">
        <v>260.26666666666665</v>
      </c>
      <c r="K293" s="231">
        <v>251.5</v>
      </c>
      <c r="L293" s="231">
        <v>240.5</v>
      </c>
      <c r="M293" s="231">
        <v>3.1637900000000001</v>
      </c>
      <c r="N293" s="1"/>
      <c r="O293" s="1"/>
    </row>
    <row r="294" spans="1:15" ht="12.75" customHeight="1">
      <c r="A294" s="30">
        <v>284</v>
      </c>
      <c r="B294" s="217" t="s">
        <v>1047</v>
      </c>
      <c r="C294" s="231">
        <v>76.75</v>
      </c>
      <c r="D294" s="232">
        <v>77.283333333333331</v>
      </c>
      <c r="E294" s="232">
        <v>75.466666666666669</v>
      </c>
      <c r="F294" s="232">
        <v>74.183333333333337</v>
      </c>
      <c r="G294" s="232">
        <v>72.366666666666674</v>
      </c>
      <c r="H294" s="232">
        <v>78.566666666666663</v>
      </c>
      <c r="I294" s="232">
        <v>80.383333333333326</v>
      </c>
      <c r="J294" s="232">
        <v>81.666666666666657</v>
      </c>
      <c r="K294" s="231">
        <v>79.099999999999994</v>
      </c>
      <c r="L294" s="231">
        <v>76</v>
      </c>
      <c r="M294" s="231">
        <v>19.320489999999999</v>
      </c>
      <c r="N294" s="1"/>
      <c r="O294" s="1"/>
    </row>
    <row r="295" spans="1:15" ht="12.75" customHeight="1">
      <c r="A295" s="30">
        <v>285</v>
      </c>
      <c r="B295" s="217" t="s">
        <v>844</v>
      </c>
      <c r="C295" s="231">
        <v>577.45000000000005</v>
      </c>
      <c r="D295" s="232">
        <v>580.06666666666672</v>
      </c>
      <c r="E295" s="232">
        <v>573.38333333333344</v>
      </c>
      <c r="F295" s="232">
        <v>569.31666666666672</v>
      </c>
      <c r="G295" s="232">
        <v>562.63333333333344</v>
      </c>
      <c r="H295" s="232">
        <v>584.13333333333344</v>
      </c>
      <c r="I295" s="232">
        <v>590.81666666666661</v>
      </c>
      <c r="J295" s="232">
        <v>594.88333333333344</v>
      </c>
      <c r="K295" s="231">
        <v>586.75</v>
      </c>
      <c r="L295" s="231">
        <v>576</v>
      </c>
      <c r="M295" s="231">
        <v>8.1703200000000002</v>
      </c>
      <c r="N295" s="1"/>
      <c r="O295" s="1"/>
    </row>
    <row r="296" spans="1:15" ht="12.75" customHeight="1">
      <c r="A296" s="30">
        <v>286</v>
      </c>
      <c r="B296" s="217" t="s">
        <v>411</v>
      </c>
      <c r="C296" s="231">
        <v>3678.95</v>
      </c>
      <c r="D296" s="232">
        <v>3699.9500000000003</v>
      </c>
      <c r="E296" s="232">
        <v>3650.9000000000005</v>
      </c>
      <c r="F296" s="232">
        <v>3622.8500000000004</v>
      </c>
      <c r="G296" s="232">
        <v>3573.8000000000006</v>
      </c>
      <c r="H296" s="232">
        <v>3728.0000000000005</v>
      </c>
      <c r="I296" s="232">
        <v>3777.0500000000006</v>
      </c>
      <c r="J296" s="232">
        <v>3805.1000000000004</v>
      </c>
      <c r="K296" s="231">
        <v>3749</v>
      </c>
      <c r="L296" s="231">
        <v>3671.9</v>
      </c>
      <c r="M296" s="231">
        <v>0.53139000000000003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658.3</v>
      </c>
      <c r="D297" s="232">
        <v>659.91666666666663</v>
      </c>
      <c r="E297" s="232">
        <v>653.38333333333321</v>
      </c>
      <c r="F297" s="232">
        <v>648.46666666666658</v>
      </c>
      <c r="G297" s="232">
        <v>641.93333333333317</v>
      </c>
      <c r="H297" s="232">
        <v>664.83333333333326</v>
      </c>
      <c r="I297" s="232">
        <v>671.36666666666679</v>
      </c>
      <c r="J297" s="232">
        <v>676.2833333333333</v>
      </c>
      <c r="K297" s="231">
        <v>666.45</v>
      </c>
      <c r="L297" s="231">
        <v>655</v>
      </c>
      <c r="M297" s="231">
        <v>6.7946200000000001</v>
      </c>
      <c r="N297" s="1"/>
      <c r="O297" s="1"/>
    </row>
    <row r="298" spans="1:15" ht="12.75" customHeight="1">
      <c r="A298" s="30">
        <v>288</v>
      </c>
      <c r="B298" s="217" t="s">
        <v>412</v>
      </c>
      <c r="C298" s="231">
        <v>1279.45</v>
      </c>
      <c r="D298" s="232">
        <v>1283.4833333333333</v>
      </c>
      <c r="E298" s="232">
        <v>1270.9666666666667</v>
      </c>
      <c r="F298" s="232">
        <v>1262.4833333333333</v>
      </c>
      <c r="G298" s="232">
        <v>1249.9666666666667</v>
      </c>
      <c r="H298" s="232">
        <v>1291.9666666666667</v>
      </c>
      <c r="I298" s="232">
        <v>1304.4833333333336</v>
      </c>
      <c r="J298" s="232">
        <v>1312.9666666666667</v>
      </c>
      <c r="K298" s="231">
        <v>1296</v>
      </c>
      <c r="L298" s="231">
        <v>1275</v>
      </c>
      <c r="M298" s="231">
        <v>0.17024</v>
      </c>
      <c r="N298" s="1"/>
      <c r="O298" s="1"/>
    </row>
    <row r="299" spans="1:15" ht="12.75" customHeight="1">
      <c r="A299" s="30">
        <v>289</v>
      </c>
      <c r="B299" s="217" t="s">
        <v>413</v>
      </c>
      <c r="C299" s="231">
        <v>29.75</v>
      </c>
      <c r="D299" s="232">
        <v>30.016666666666666</v>
      </c>
      <c r="E299" s="232">
        <v>29.283333333333331</v>
      </c>
      <c r="F299" s="232">
        <v>28.816666666666666</v>
      </c>
      <c r="G299" s="232">
        <v>28.083333333333332</v>
      </c>
      <c r="H299" s="232">
        <v>30.483333333333331</v>
      </c>
      <c r="I299" s="232">
        <v>31.216666666666665</v>
      </c>
      <c r="J299" s="232">
        <v>31.68333333333333</v>
      </c>
      <c r="K299" s="231">
        <v>30.75</v>
      </c>
      <c r="L299" s="231">
        <v>29.55</v>
      </c>
      <c r="M299" s="231">
        <v>9.2287199999999991</v>
      </c>
      <c r="N299" s="1"/>
      <c r="O299" s="1"/>
    </row>
    <row r="300" spans="1:15" ht="12.75" customHeight="1">
      <c r="A300" s="30">
        <v>290</v>
      </c>
      <c r="B300" s="217" t="s">
        <v>414</v>
      </c>
      <c r="C300" s="231">
        <v>150.6</v>
      </c>
      <c r="D300" s="232">
        <v>150.85</v>
      </c>
      <c r="E300" s="232">
        <v>149.75</v>
      </c>
      <c r="F300" s="232">
        <v>148.9</v>
      </c>
      <c r="G300" s="232">
        <v>147.80000000000001</v>
      </c>
      <c r="H300" s="232">
        <v>151.69999999999999</v>
      </c>
      <c r="I300" s="232">
        <v>152.79999999999995</v>
      </c>
      <c r="J300" s="232">
        <v>153.64999999999998</v>
      </c>
      <c r="K300" s="231">
        <v>151.94999999999999</v>
      </c>
      <c r="L300" s="231">
        <v>150</v>
      </c>
      <c r="M300" s="231">
        <v>1.01044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82107.100000000006</v>
      </c>
      <c r="D301" s="232">
        <v>82426.816666666666</v>
      </c>
      <c r="E301" s="232">
        <v>81654.633333333331</v>
      </c>
      <c r="F301" s="232">
        <v>81202.166666666672</v>
      </c>
      <c r="G301" s="232">
        <v>80429.983333333337</v>
      </c>
      <c r="H301" s="232">
        <v>82879.283333333326</v>
      </c>
      <c r="I301" s="232">
        <v>83651.466666666645</v>
      </c>
      <c r="J301" s="232">
        <v>84103.93333333332</v>
      </c>
      <c r="K301" s="231">
        <v>83199</v>
      </c>
      <c r="L301" s="231">
        <v>81974.350000000006</v>
      </c>
      <c r="M301" s="231">
        <v>4.36E-2</v>
      </c>
      <c r="N301" s="1"/>
      <c r="O301" s="1"/>
    </row>
    <row r="302" spans="1:15" ht="12.75" customHeight="1">
      <c r="A302" s="30">
        <v>292</v>
      </c>
      <c r="B302" s="217" t="s">
        <v>819</v>
      </c>
      <c r="C302" s="231">
        <v>1629.9</v>
      </c>
      <c r="D302" s="232">
        <v>1638.0666666666666</v>
      </c>
      <c r="E302" s="232">
        <v>1607.1333333333332</v>
      </c>
      <c r="F302" s="232">
        <v>1584.3666666666666</v>
      </c>
      <c r="G302" s="232">
        <v>1553.4333333333332</v>
      </c>
      <c r="H302" s="232">
        <v>1660.8333333333333</v>
      </c>
      <c r="I302" s="232">
        <v>1691.7666666666667</v>
      </c>
      <c r="J302" s="232">
        <v>1714.5333333333333</v>
      </c>
      <c r="K302" s="231">
        <v>1669</v>
      </c>
      <c r="L302" s="231">
        <v>1615.3</v>
      </c>
      <c r="M302" s="231">
        <v>0.66032000000000002</v>
      </c>
      <c r="N302" s="1"/>
      <c r="O302" s="1"/>
    </row>
    <row r="303" spans="1:15" ht="12.75" customHeight="1">
      <c r="A303" s="30">
        <v>293</v>
      </c>
      <c r="B303" s="217" t="s">
        <v>778</v>
      </c>
      <c r="C303" s="231">
        <v>864.35</v>
      </c>
      <c r="D303" s="232">
        <v>863.31666666666661</v>
      </c>
      <c r="E303" s="232">
        <v>850.63333333333321</v>
      </c>
      <c r="F303" s="232">
        <v>836.91666666666663</v>
      </c>
      <c r="G303" s="232">
        <v>824.23333333333323</v>
      </c>
      <c r="H303" s="232">
        <v>877.03333333333319</v>
      </c>
      <c r="I303" s="232">
        <v>889.71666666666658</v>
      </c>
      <c r="J303" s="232">
        <v>903.43333333333317</v>
      </c>
      <c r="K303" s="231">
        <v>876</v>
      </c>
      <c r="L303" s="231">
        <v>849.6</v>
      </c>
      <c r="M303" s="231">
        <v>2.4352299999999998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974.3</v>
      </c>
      <c r="D304" s="232">
        <v>975.75</v>
      </c>
      <c r="E304" s="232">
        <v>964.6</v>
      </c>
      <c r="F304" s="232">
        <v>954.9</v>
      </c>
      <c r="G304" s="232">
        <v>943.75</v>
      </c>
      <c r="H304" s="232">
        <v>985.45</v>
      </c>
      <c r="I304" s="232">
        <v>996.60000000000014</v>
      </c>
      <c r="J304" s="232">
        <v>1006.3000000000001</v>
      </c>
      <c r="K304" s="231">
        <v>986.9</v>
      </c>
      <c r="L304" s="231">
        <v>966.05</v>
      </c>
      <c r="M304" s="231">
        <v>6.0886399999999998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241.95</v>
      </c>
      <c r="D305" s="232">
        <v>243.51666666666665</v>
      </c>
      <c r="E305" s="232">
        <v>238.98333333333329</v>
      </c>
      <c r="F305" s="232">
        <v>236.01666666666665</v>
      </c>
      <c r="G305" s="232">
        <v>231.48333333333329</v>
      </c>
      <c r="H305" s="232">
        <v>246.48333333333329</v>
      </c>
      <c r="I305" s="232">
        <v>251.01666666666665</v>
      </c>
      <c r="J305" s="232">
        <v>253.98333333333329</v>
      </c>
      <c r="K305" s="231">
        <v>248.05</v>
      </c>
      <c r="L305" s="231">
        <v>240.55</v>
      </c>
      <c r="M305" s="231">
        <v>20.7178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1160.3499999999999</v>
      </c>
      <c r="D306" s="232">
        <v>1162.6499999999999</v>
      </c>
      <c r="E306" s="232">
        <v>1150.8999999999996</v>
      </c>
      <c r="F306" s="232">
        <v>1141.4499999999998</v>
      </c>
      <c r="G306" s="232">
        <v>1129.6999999999996</v>
      </c>
      <c r="H306" s="232">
        <v>1172.0999999999997</v>
      </c>
      <c r="I306" s="232">
        <v>1183.8500000000001</v>
      </c>
      <c r="J306" s="232">
        <v>1193.2999999999997</v>
      </c>
      <c r="K306" s="231">
        <v>1174.4000000000001</v>
      </c>
      <c r="L306" s="231">
        <v>1153.2</v>
      </c>
      <c r="M306" s="231">
        <v>22.26887</v>
      </c>
      <c r="N306" s="1"/>
      <c r="O306" s="1"/>
    </row>
    <row r="307" spans="1:15" ht="12.75" customHeight="1">
      <c r="A307" s="30">
        <v>297</v>
      </c>
      <c r="B307" s="217" t="s">
        <v>415</v>
      </c>
      <c r="C307" s="231">
        <v>354.6</v>
      </c>
      <c r="D307" s="232">
        <v>360.26666666666665</v>
      </c>
      <c r="E307" s="232">
        <v>344.63333333333333</v>
      </c>
      <c r="F307" s="232">
        <v>334.66666666666669</v>
      </c>
      <c r="G307" s="232">
        <v>319.03333333333336</v>
      </c>
      <c r="H307" s="232">
        <v>370.23333333333329</v>
      </c>
      <c r="I307" s="232">
        <v>385.86666666666662</v>
      </c>
      <c r="J307" s="232">
        <v>395.83333333333326</v>
      </c>
      <c r="K307" s="231">
        <v>375.9</v>
      </c>
      <c r="L307" s="231">
        <v>350.3</v>
      </c>
      <c r="M307" s="231">
        <v>28.981439999999999</v>
      </c>
      <c r="N307" s="1"/>
      <c r="O307" s="1"/>
    </row>
    <row r="308" spans="1:15" ht="12.75" customHeight="1">
      <c r="A308" s="30">
        <v>298</v>
      </c>
      <c r="B308" s="217" t="s">
        <v>416</v>
      </c>
      <c r="C308" s="231">
        <v>271.35000000000002</v>
      </c>
      <c r="D308" s="232">
        <v>272.45</v>
      </c>
      <c r="E308" s="232">
        <v>267.39999999999998</v>
      </c>
      <c r="F308" s="232">
        <v>263.45</v>
      </c>
      <c r="G308" s="232">
        <v>258.39999999999998</v>
      </c>
      <c r="H308" s="232">
        <v>276.39999999999998</v>
      </c>
      <c r="I308" s="232">
        <v>281.45000000000005</v>
      </c>
      <c r="J308" s="232">
        <v>285.39999999999998</v>
      </c>
      <c r="K308" s="231">
        <v>277.5</v>
      </c>
      <c r="L308" s="231">
        <v>268.5</v>
      </c>
      <c r="M308" s="231">
        <v>0.70203000000000004</v>
      </c>
      <c r="N308" s="1"/>
      <c r="O308" s="1"/>
    </row>
    <row r="309" spans="1:15" ht="12.75" customHeight="1">
      <c r="A309" s="30">
        <v>299</v>
      </c>
      <c r="B309" s="217" t="s">
        <v>853</v>
      </c>
      <c r="C309" s="231">
        <v>358.05</v>
      </c>
      <c r="D309" s="232">
        <v>356.83333333333331</v>
      </c>
      <c r="E309" s="232">
        <v>352.46666666666664</v>
      </c>
      <c r="F309" s="232">
        <v>346.88333333333333</v>
      </c>
      <c r="G309" s="232">
        <v>342.51666666666665</v>
      </c>
      <c r="H309" s="232">
        <v>362.41666666666663</v>
      </c>
      <c r="I309" s="232">
        <v>366.7833333333333</v>
      </c>
      <c r="J309" s="232">
        <v>372.36666666666662</v>
      </c>
      <c r="K309" s="231">
        <v>361.2</v>
      </c>
      <c r="L309" s="231">
        <v>351.25</v>
      </c>
      <c r="M309" s="231">
        <v>0.72877999999999998</v>
      </c>
      <c r="N309" s="1"/>
      <c r="O309" s="1"/>
    </row>
    <row r="310" spans="1:15" ht="12.75" customHeight="1">
      <c r="A310" s="30">
        <v>300</v>
      </c>
      <c r="B310" s="217" t="s">
        <v>417</v>
      </c>
      <c r="C310" s="231">
        <v>366.15</v>
      </c>
      <c r="D310" s="232">
        <v>365.26666666666671</v>
      </c>
      <c r="E310" s="232">
        <v>360.98333333333341</v>
      </c>
      <c r="F310" s="232">
        <v>355.81666666666672</v>
      </c>
      <c r="G310" s="232">
        <v>351.53333333333342</v>
      </c>
      <c r="H310" s="232">
        <v>370.43333333333339</v>
      </c>
      <c r="I310" s="232">
        <v>374.7166666666667</v>
      </c>
      <c r="J310" s="232">
        <v>379.88333333333338</v>
      </c>
      <c r="K310" s="231">
        <v>369.55</v>
      </c>
      <c r="L310" s="231">
        <v>360.1</v>
      </c>
      <c r="M310" s="231">
        <v>0.80474999999999997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110.05</v>
      </c>
      <c r="D311" s="232">
        <v>110.58333333333333</v>
      </c>
      <c r="E311" s="232">
        <v>108.16666666666666</v>
      </c>
      <c r="F311" s="232">
        <v>106.28333333333333</v>
      </c>
      <c r="G311" s="232">
        <v>103.86666666666666</v>
      </c>
      <c r="H311" s="232">
        <v>112.46666666666665</v>
      </c>
      <c r="I311" s="232">
        <v>114.88333333333331</v>
      </c>
      <c r="J311" s="232">
        <v>116.76666666666665</v>
      </c>
      <c r="K311" s="231">
        <v>113</v>
      </c>
      <c r="L311" s="231">
        <v>108.7</v>
      </c>
      <c r="M311" s="231">
        <v>61.496139999999997</v>
      </c>
      <c r="N311" s="1"/>
      <c r="O311" s="1"/>
    </row>
    <row r="312" spans="1:15" ht="12.75" customHeight="1">
      <c r="A312" s="30">
        <v>302</v>
      </c>
      <c r="B312" s="217" t="s">
        <v>418</v>
      </c>
      <c r="C312" s="231">
        <v>59.1</v>
      </c>
      <c r="D312" s="232">
        <v>59</v>
      </c>
      <c r="E312" s="232">
        <v>57.5</v>
      </c>
      <c r="F312" s="232">
        <v>55.9</v>
      </c>
      <c r="G312" s="232">
        <v>54.4</v>
      </c>
      <c r="H312" s="232">
        <v>60.6</v>
      </c>
      <c r="I312" s="232">
        <v>62.1</v>
      </c>
      <c r="J312" s="232">
        <v>63.7</v>
      </c>
      <c r="K312" s="231">
        <v>60.5</v>
      </c>
      <c r="L312" s="231">
        <v>57.4</v>
      </c>
      <c r="M312" s="231">
        <v>97.416390000000007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485.6</v>
      </c>
      <c r="D313" s="232">
        <v>485.48333333333335</v>
      </c>
      <c r="E313" s="232">
        <v>483.11666666666667</v>
      </c>
      <c r="F313" s="232">
        <v>480.63333333333333</v>
      </c>
      <c r="G313" s="232">
        <v>478.26666666666665</v>
      </c>
      <c r="H313" s="232">
        <v>487.9666666666667</v>
      </c>
      <c r="I313" s="232">
        <v>490.33333333333337</v>
      </c>
      <c r="J313" s="232">
        <v>492.81666666666672</v>
      </c>
      <c r="K313" s="231">
        <v>487.85</v>
      </c>
      <c r="L313" s="231">
        <v>483</v>
      </c>
      <c r="M313" s="231">
        <v>9.2768499999999996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8474.9500000000007</v>
      </c>
      <c r="D314" s="232">
        <v>8539.9666666666672</v>
      </c>
      <c r="E314" s="232">
        <v>8374.9833333333336</v>
      </c>
      <c r="F314" s="232">
        <v>8275.0166666666664</v>
      </c>
      <c r="G314" s="232">
        <v>8110.0333333333328</v>
      </c>
      <c r="H314" s="232">
        <v>8639.9333333333343</v>
      </c>
      <c r="I314" s="232">
        <v>8804.9166666666679</v>
      </c>
      <c r="J314" s="232">
        <v>8904.883333333335</v>
      </c>
      <c r="K314" s="231">
        <v>8704.9500000000007</v>
      </c>
      <c r="L314" s="231">
        <v>8440</v>
      </c>
      <c r="M314" s="231">
        <v>5.0922900000000002</v>
      </c>
      <c r="N314" s="1"/>
      <c r="O314" s="1"/>
    </row>
    <row r="315" spans="1:15" ht="12.75" customHeight="1">
      <c r="A315" s="30">
        <v>305</v>
      </c>
      <c r="B315" s="217" t="s">
        <v>780</v>
      </c>
      <c r="C315" s="231">
        <v>1635.05</v>
      </c>
      <c r="D315" s="232">
        <v>1648.6166666666668</v>
      </c>
      <c r="E315" s="232">
        <v>1602.4333333333336</v>
      </c>
      <c r="F315" s="232">
        <v>1569.8166666666668</v>
      </c>
      <c r="G315" s="232">
        <v>1523.6333333333337</v>
      </c>
      <c r="H315" s="232">
        <v>1681.2333333333336</v>
      </c>
      <c r="I315" s="232">
        <v>1727.416666666667</v>
      </c>
      <c r="J315" s="232">
        <v>1760.0333333333335</v>
      </c>
      <c r="K315" s="231">
        <v>1694.8</v>
      </c>
      <c r="L315" s="231">
        <v>1616</v>
      </c>
      <c r="M315" s="231">
        <v>0.47126000000000001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647.5</v>
      </c>
      <c r="D316" s="232">
        <v>651.43333333333339</v>
      </c>
      <c r="E316" s="232">
        <v>640.16666666666674</v>
      </c>
      <c r="F316" s="232">
        <v>632.83333333333337</v>
      </c>
      <c r="G316" s="232">
        <v>621.56666666666672</v>
      </c>
      <c r="H316" s="232">
        <v>658.76666666666677</v>
      </c>
      <c r="I316" s="232">
        <v>670.03333333333342</v>
      </c>
      <c r="J316" s="232">
        <v>677.36666666666679</v>
      </c>
      <c r="K316" s="231">
        <v>662.7</v>
      </c>
      <c r="L316" s="231">
        <v>644.1</v>
      </c>
      <c r="M316" s="231">
        <v>3.8452199999999999</v>
      </c>
      <c r="N316" s="1"/>
      <c r="O316" s="1"/>
    </row>
    <row r="317" spans="1:15" ht="12.75" customHeight="1">
      <c r="A317" s="30">
        <v>307</v>
      </c>
      <c r="B317" s="217" t="s">
        <v>419</v>
      </c>
      <c r="C317" s="231">
        <v>468.7</v>
      </c>
      <c r="D317" s="232">
        <v>469.58333333333331</v>
      </c>
      <c r="E317" s="232">
        <v>462.11666666666662</v>
      </c>
      <c r="F317" s="232">
        <v>455.5333333333333</v>
      </c>
      <c r="G317" s="232">
        <v>448.06666666666661</v>
      </c>
      <c r="H317" s="232">
        <v>476.16666666666663</v>
      </c>
      <c r="I317" s="232">
        <v>483.63333333333333</v>
      </c>
      <c r="J317" s="232">
        <v>490.21666666666664</v>
      </c>
      <c r="K317" s="231">
        <v>477.05</v>
      </c>
      <c r="L317" s="231">
        <v>463</v>
      </c>
      <c r="M317" s="231">
        <v>21.64066</v>
      </c>
      <c r="N317" s="1"/>
      <c r="O317" s="1"/>
    </row>
    <row r="318" spans="1:15" ht="12.75" customHeight="1">
      <c r="A318" s="30">
        <v>308</v>
      </c>
      <c r="B318" s="217" t="s">
        <v>420</v>
      </c>
      <c r="C318" s="231">
        <v>669.95</v>
      </c>
      <c r="D318" s="232">
        <v>677.7833333333333</v>
      </c>
      <c r="E318" s="232">
        <v>657.66666666666663</v>
      </c>
      <c r="F318" s="232">
        <v>645.38333333333333</v>
      </c>
      <c r="G318" s="232">
        <v>625.26666666666665</v>
      </c>
      <c r="H318" s="232">
        <v>690.06666666666661</v>
      </c>
      <c r="I318" s="232">
        <v>710.18333333333339</v>
      </c>
      <c r="J318" s="232">
        <v>722.46666666666658</v>
      </c>
      <c r="K318" s="231">
        <v>697.9</v>
      </c>
      <c r="L318" s="231">
        <v>665.5</v>
      </c>
      <c r="M318" s="231">
        <v>7.0840699999999996</v>
      </c>
      <c r="N318" s="1"/>
      <c r="O318" s="1"/>
    </row>
    <row r="319" spans="1:15" ht="12.75" customHeight="1">
      <c r="A319" s="30">
        <v>309</v>
      </c>
      <c r="B319" s="217" t="s">
        <v>820</v>
      </c>
      <c r="C319" s="231">
        <v>648.65</v>
      </c>
      <c r="D319" s="232">
        <v>658.01666666666665</v>
      </c>
      <c r="E319" s="232">
        <v>626.13333333333333</v>
      </c>
      <c r="F319" s="232">
        <v>603.61666666666667</v>
      </c>
      <c r="G319" s="232">
        <v>571.73333333333335</v>
      </c>
      <c r="H319" s="232">
        <v>680.5333333333333</v>
      </c>
      <c r="I319" s="232">
        <v>712.41666666666652</v>
      </c>
      <c r="J319" s="232">
        <v>734.93333333333328</v>
      </c>
      <c r="K319" s="231">
        <v>689.9</v>
      </c>
      <c r="L319" s="231">
        <v>635.5</v>
      </c>
      <c r="M319" s="231">
        <v>0.65180000000000005</v>
      </c>
      <c r="N319" s="1"/>
      <c r="O319" s="1"/>
    </row>
    <row r="320" spans="1:15" ht="12.75" customHeight="1">
      <c r="A320" s="30">
        <v>310</v>
      </c>
      <c r="B320" s="217" t="s">
        <v>821</v>
      </c>
      <c r="C320" s="231">
        <v>799.55</v>
      </c>
      <c r="D320" s="232">
        <v>801.7833333333333</v>
      </c>
      <c r="E320" s="232">
        <v>792.56666666666661</v>
      </c>
      <c r="F320" s="232">
        <v>785.58333333333326</v>
      </c>
      <c r="G320" s="232">
        <v>776.36666666666656</v>
      </c>
      <c r="H320" s="232">
        <v>808.76666666666665</v>
      </c>
      <c r="I320" s="232">
        <v>817.98333333333335</v>
      </c>
      <c r="J320" s="232">
        <v>824.9666666666667</v>
      </c>
      <c r="K320" s="231">
        <v>811</v>
      </c>
      <c r="L320" s="231">
        <v>794.8</v>
      </c>
      <c r="M320" s="231">
        <v>0.61229999999999996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1264.9000000000001</v>
      </c>
      <c r="D321" s="232">
        <v>1257.05</v>
      </c>
      <c r="E321" s="232">
        <v>1242.5999999999999</v>
      </c>
      <c r="F321" s="232">
        <v>1220.3</v>
      </c>
      <c r="G321" s="232">
        <v>1205.8499999999999</v>
      </c>
      <c r="H321" s="232">
        <v>1279.3499999999999</v>
      </c>
      <c r="I321" s="232">
        <v>1293.8000000000002</v>
      </c>
      <c r="J321" s="232">
        <v>1316.1</v>
      </c>
      <c r="K321" s="231">
        <v>1271.5</v>
      </c>
      <c r="L321" s="231">
        <v>1234.75</v>
      </c>
      <c r="M321" s="231">
        <v>1.79393</v>
      </c>
      <c r="N321" s="1"/>
      <c r="O321" s="1"/>
    </row>
    <row r="322" spans="1:15" ht="12.75" customHeight="1">
      <c r="A322" s="30">
        <v>312</v>
      </c>
      <c r="B322" s="217" t="s">
        <v>845</v>
      </c>
      <c r="C322" s="231">
        <v>47.85</v>
      </c>
      <c r="D322" s="232">
        <v>47.699999999999996</v>
      </c>
      <c r="E322" s="232">
        <v>47.399999999999991</v>
      </c>
      <c r="F322" s="232">
        <v>46.949999999999996</v>
      </c>
      <c r="G322" s="232">
        <v>46.649999999999991</v>
      </c>
      <c r="H322" s="232">
        <v>48.149999999999991</v>
      </c>
      <c r="I322" s="232">
        <v>48.449999999999989</v>
      </c>
      <c r="J322" s="232">
        <v>48.899999999999991</v>
      </c>
      <c r="K322" s="231">
        <v>48</v>
      </c>
      <c r="L322" s="231">
        <v>47.25</v>
      </c>
      <c r="M322" s="231">
        <v>20.321449999999999</v>
      </c>
      <c r="N322" s="1"/>
      <c r="O322" s="1"/>
    </row>
    <row r="323" spans="1:15" ht="12.75" customHeight="1">
      <c r="A323" s="30">
        <v>313</v>
      </c>
      <c r="B323" s="217" t="s">
        <v>422</v>
      </c>
      <c r="C323" s="231">
        <v>580</v>
      </c>
      <c r="D323" s="232">
        <v>580.6</v>
      </c>
      <c r="E323" s="232">
        <v>576.20000000000005</v>
      </c>
      <c r="F323" s="232">
        <v>572.4</v>
      </c>
      <c r="G323" s="232">
        <v>568</v>
      </c>
      <c r="H323" s="232">
        <v>584.40000000000009</v>
      </c>
      <c r="I323" s="232">
        <v>588.79999999999995</v>
      </c>
      <c r="J323" s="232">
        <v>592.60000000000014</v>
      </c>
      <c r="K323" s="231">
        <v>585</v>
      </c>
      <c r="L323" s="231">
        <v>576.79999999999995</v>
      </c>
      <c r="M323" s="231">
        <v>0.5635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1899.35</v>
      </c>
      <c r="D324" s="232">
        <v>1904.7833333333335</v>
      </c>
      <c r="E324" s="232">
        <v>1884.5666666666671</v>
      </c>
      <c r="F324" s="232">
        <v>1869.7833333333335</v>
      </c>
      <c r="G324" s="232">
        <v>1849.5666666666671</v>
      </c>
      <c r="H324" s="232">
        <v>1919.5666666666671</v>
      </c>
      <c r="I324" s="232">
        <v>1939.7833333333338</v>
      </c>
      <c r="J324" s="232">
        <v>1954.5666666666671</v>
      </c>
      <c r="K324" s="231">
        <v>1925</v>
      </c>
      <c r="L324" s="231">
        <v>1890</v>
      </c>
      <c r="M324" s="231">
        <v>5.3170799999999998</v>
      </c>
      <c r="N324" s="1"/>
      <c r="O324" s="1"/>
    </row>
    <row r="325" spans="1:15" ht="12.75" customHeight="1">
      <c r="A325" s="30">
        <v>315</v>
      </c>
      <c r="B325" s="217" t="s">
        <v>423</v>
      </c>
      <c r="C325" s="231">
        <v>1496.2</v>
      </c>
      <c r="D325" s="232">
        <v>1495.4333333333332</v>
      </c>
      <c r="E325" s="232">
        <v>1486.8666666666663</v>
      </c>
      <c r="F325" s="232">
        <v>1477.5333333333331</v>
      </c>
      <c r="G325" s="232">
        <v>1468.9666666666662</v>
      </c>
      <c r="H325" s="232">
        <v>1504.7666666666664</v>
      </c>
      <c r="I325" s="232">
        <v>1513.3333333333335</v>
      </c>
      <c r="J325" s="232">
        <v>1522.6666666666665</v>
      </c>
      <c r="K325" s="231">
        <v>1504</v>
      </c>
      <c r="L325" s="231">
        <v>1486.1</v>
      </c>
      <c r="M325" s="231">
        <v>1.40567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915.8</v>
      </c>
      <c r="D326" s="232">
        <v>920.41666666666663</v>
      </c>
      <c r="E326" s="232">
        <v>908.5333333333333</v>
      </c>
      <c r="F326" s="232">
        <v>901.26666666666665</v>
      </c>
      <c r="G326" s="232">
        <v>889.38333333333333</v>
      </c>
      <c r="H326" s="232">
        <v>927.68333333333328</v>
      </c>
      <c r="I326" s="232">
        <v>939.56666666666672</v>
      </c>
      <c r="J326" s="232">
        <v>946.83333333333326</v>
      </c>
      <c r="K326" s="231">
        <v>932.3</v>
      </c>
      <c r="L326" s="231">
        <v>913.15</v>
      </c>
      <c r="M326" s="231">
        <v>2.4415300000000002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534.29999999999995</v>
      </c>
      <c r="D327" s="232">
        <v>536.56666666666661</v>
      </c>
      <c r="E327" s="232">
        <v>530.83333333333326</v>
      </c>
      <c r="F327" s="232">
        <v>527.36666666666667</v>
      </c>
      <c r="G327" s="232">
        <v>521.63333333333333</v>
      </c>
      <c r="H327" s="232">
        <v>540.03333333333319</v>
      </c>
      <c r="I327" s="232">
        <v>545.76666666666654</v>
      </c>
      <c r="J327" s="232">
        <v>549.23333333333312</v>
      </c>
      <c r="K327" s="231">
        <v>542.29999999999995</v>
      </c>
      <c r="L327" s="231">
        <v>533.1</v>
      </c>
      <c r="M327" s="231">
        <v>2.8723399999999999</v>
      </c>
      <c r="N327" s="1"/>
      <c r="O327" s="1"/>
    </row>
    <row r="328" spans="1:15" ht="12.75" customHeight="1">
      <c r="A328" s="30">
        <v>318</v>
      </c>
      <c r="B328" s="217" t="s">
        <v>424</v>
      </c>
      <c r="C328" s="231">
        <v>35.85</v>
      </c>
      <c r="D328" s="232">
        <v>36.250000000000007</v>
      </c>
      <c r="E328" s="232">
        <v>35.300000000000011</v>
      </c>
      <c r="F328" s="232">
        <v>34.750000000000007</v>
      </c>
      <c r="G328" s="232">
        <v>33.800000000000011</v>
      </c>
      <c r="H328" s="232">
        <v>36.800000000000011</v>
      </c>
      <c r="I328" s="232">
        <v>37.750000000000014</v>
      </c>
      <c r="J328" s="232">
        <v>38.300000000000011</v>
      </c>
      <c r="K328" s="231">
        <v>37.200000000000003</v>
      </c>
      <c r="L328" s="231">
        <v>35.700000000000003</v>
      </c>
      <c r="M328" s="231">
        <v>79.9542</v>
      </c>
      <c r="N328" s="1"/>
      <c r="O328" s="1"/>
    </row>
    <row r="329" spans="1:15" ht="12.75" customHeight="1">
      <c r="A329" s="30">
        <v>319</v>
      </c>
      <c r="B329" s="217" t="s">
        <v>425</v>
      </c>
      <c r="C329" s="231">
        <v>100.3</v>
      </c>
      <c r="D329" s="232">
        <v>100.26666666666667</v>
      </c>
      <c r="E329" s="232">
        <v>99.233333333333334</v>
      </c>
      <c r="F329" s="232">
        <v>98.166666666666671</v>
      </c>
      <c r="G329" s="232">
        <v>97.13333333333334</v>
      </c>
      <c r="H329" s="232">
        <v>101.33333333333333</v>
      </c>
      <c r="I329" s="232">
        <v>102.36666666666666</v>
      </c>
      <c r="J329" s="232">
        <v>103.43333333333332</v>
      </c>
      <c r="K329" s="231">
        <v>101.3</v>
      </c>
      <c r="L329" s="231">
        <v>99.2</v>
      </c>
      <c r="M329" s="231">
        <v>65.311130000000006</v>
      </c>
      <c r="N329" s="1"/>
      <c r="O329" s="1"/>
    </row>
    <row r="330" spans="1:15" ht="12.75" customHeight="1">
      <c r="A330" s="30">
        <v>320</v>
      </c>
      <c r="B330" s="217" t="s">
        <v>426</v>
      </c>
      <c r="C330" s="231">
        <v>41.1</v>
      </c>
      <c r="D330" s="232">
        <v>40.916666666666664</v>
      </c>
      <c r="E330" s="232">
        <v>40.483333333333327</v>
      </c>
      <c r="F330" s="232">
        <v>39.86666666666666</v>
      </c>
      <c r="G330" s="232">
        <v>39.433333333333323</v>
      </c>
      <c r="H330" s="232">
        <v>41.533333333333331</v>
      </c>
      <c r="I330" s="232">
        <v>41.966666666666669</v>
      </c>
      <c r="J330" s="232">
        <v>42.583333333333336</v>
      </c>
      <c r="K330" s="231">
        <v>41.35</v>
      </c>
      <c r="L330" s="231">
        <v>40.299999999999997</v>
      </c>
      <c r="M330" s="231">
        <v>64.600980000000007</v>
      </c>
      <c r="N330" s="1"/>
      <c r="O330" s="1"/>
    </row>
    <row r="331" spans="1:15" ht="12.75" customHeight="1">
      <c r="A331" s="30">
        <v>321</v>
      </c>
      <c r="B331" s="217" t="s">
        <v>427</v>
      </c>
      <c r="C331" s="231">
        <v>79.75</v>
      </c>
      <c r="D331" s="232">
        <v>79.983333333333334</v>
      </c>
      <c r="E331" s="232">
        <v>78.966666666666669</v>
      </c>
      <c r="F331" s="232">
        <v>78.183333333333337</v>
      </c>
      <c r="G331" s="232">
        <v>77.166666666666671</v>
      </c>
      <c r="H331" s="232">
        <v>80.766666666666666</v>
      </c>
      <c r="I331" s="232">
        <v>81.783333333333346</v>
      </c>
      <c r="J331" s="232">
        <v>82.566666666666663</v>
      </c>
      <c r="K331" s="231">
        <v>81</v>
      </c>
      <c r="L331" s="231">
        <v>79.2</v>
      </c>
      <c r="M331" s="231">
        <v>9.9999599999999997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208.4</v>
      </c>
      <c r="D332" s="232">
        <v>208.95000000000002</v>
      </c>
      <c r="E332" s="232">
        <v>206.60000000000002</v>
      </c>
      <c r="F332" s="232">
        <v>204.8</v>
      </c>
      <c r="G332" s="232">
        <v>202.45000000000002</v>
      </c>
      <c r="H332" s="232">
        <v>210.75000000000003</v>
      </c>
      <c r="I332" s="232">
        <v>213.1</v>
      </c>
      <c r="J332" s="232">
        <v>214.90000000000003</v>
      </c>
      <c r="K332" s="231">
        <v>211.3</v>
      </c>
      <c r="L332" s="231">
        <v>207.15</v>
      </c>
      <c r="M332" s="231">
        <v>1.31006</v>
      </c>
      <c r="N332" s="1"/>
      <c r="O332" s="1"/>
    </row>
    <row r="333" spans="1:15" ht="12.75" customHeight="1">
      <c r="A333" s="30">
        <v>323</v>
      </c>
      <c r="B333" s="217" t="s">
        <v>167</v>
      </c>
      <c r="C333" s="231">
        <v>178.2</v>
      </c>
      <c r="D333" s="232">
        <v>178.5</v>
      </c>
      <c r="E333" s="232">
        <v>177.45</v>
      </c>
      <c r="F333" s="232">
        <v>176.7</v>
      </c>
      <c r="G333" s="232">
        <v>175.64999999999998</v>
      </c>
      <c r="H333" s="232">
        <v>179.25</v>
      </c>
      <c r="I333" s="232">
        <v>180.3</v>
      </c>
      <c r="J333" s="232">
        <v>181.05</v>
      </c>
      <c r="K333" s="231">
        <v>179.55</v>
      </c>
      <c r="L333" s="231">
        <v>177.75</v>
      </c>
      <c r="M333" s="231">
        <v>85.481729999999999</v>
      </c>
      <c r="N333" s="1"/>
      <c r="O333" s="1"/>
    </row>
    <row r="334" spans="1:15" ht="12.75" customHeight="1">
      <c r="A334" s="30">
        <v>324</v>
      </c>
      <c r="B334" s="217" t="s">
        <v>429</v>
      </c>
      <c r="C334" s="231">
        <v>801.75</v>
      </c>
      <c r="D334" s="232">
        <v>801.23333333333323</v>
      </c>
      <c r="E334" s="232">
        <v>794.51666666666642</v>
      </c>
      <c r="F334" s="232">
        <v>787.28333333333319</v>
      </c>
      <c r="G334" s="232">
        <v>780.56666666666638</v>
      </c>
      <c r="H334" s="232">
        <v>808.46666666666647</v>
      </c>
      <c r="I334" s="232">
        <v>815.18333333333339</v>
      </c>
      <c r="J334" s="232">
        <v>822.41666666666652</v>
      </c>
      <c r="K334" s="231">
        <v>807.95</v>
      </c>
      <c r="L334" s="231">
        <v>794</v>
      </c>
      <c r="M334" s="231">
        <v>1.4160900000000001</v>
      </c>
      <c r="N334" s="1"/>
      <c r="O334" s="1"/>
    </row>
    <row r="335" spans="1:15" ht="12.75" customHeight="1">
      <c r="A335" s="30">
        <v>325</v>
      </c>
      <c r="B335" s="217" t="s">
        <v>161</v>
      </c>
      <c r="C335" s="231">
        <v>83.7</v>
      </c>
      <c r="D335" s="232">
        <v>83.550000000000011</v>
      </c>
      <c r="E335" s="232">
        <v>82.700000000000017</v>
      </c>
      <c r="F335" s="232">
        <v>81.7</v>
      </c>
      <c r="G335" s="232">
        <v>80.850000000000009</v>
      </c>
      <c r="H335" s="232">
        <v>84.550000000000026</v>
      </c>
      <c r="I335" s="232">
        <v>85.40000000000002</v>
      </c>
      <c r="J335" s="232">
        <v>86.400000000000034</v>
      </c>
      <c r="K335" s="231">
        <v>84.4</v>
      </c>
      <c r="L335" s="231">
        <v>82.55</v>
      </c>
      <c r="M335" s="231">
        <v>153.74186</v>
      </c>
      <c r="N335" s="1"/>
      <c r="O335" s="1"/>
    </row>
    <row r="336" spans="1:15" ht="12.75" customHeight="1">
      <c r="A336" s="30">
        <v>326</v>
      </c>
      <c r="B336" s="217" t="s">
        <v>163</v>
      </c>
      <c r="C336" s="231">
        <v>4175.95</v>
      </c>
      <c r="D336" s="232">
        <v>4170.9000000000005</v>
      </c>
      <c r="E336" s="232">
        <v>4134.0000000000009</v>
      </c>
      <c r="F336" s="232">
        <v>4092.05</v>
      </c>
      <c r="G336" s="232">
        <v>4055.1500000000005</v>
      </c>
      <c r="H336" s="232">
        <v>4212.8500000000013</v>
      </c>
      <c r="I336" s="232">
        <v>4249.7500000000009</v>
      </c>
      <c r="J336" s="232">
        <v>4291.7000000000016</v>
      </c>
      <c r="K336" s="231">
        <v>4207.8</v>
      </c>
      <c r="L336" s="231">
        <v>4128.95</v>
      </c>
      <c r="M336" s="231">
        <v>0.74985000000000002</v>
      </c>
      <c r="N336" s="1"/>
      <c r="O336" s="1"/>
    </row>
    <row r="337" spans="1:15" ht="12.75" customHeight="1">
      <c r="A337" s="30">
        <v>327</v>
      </c>
      <c r="B337" s="217" t="s">
        <v>781</v>
      </c>
      <c r="C337" s="231">
        <v>506.4</v>
      </c>
      <c r="D337" s="232">
        <v>505.81666666666661</v>
      </c>
      <c r="E337" s="232">
        <v>497.83333333333326</v>
      </c>
      <c r="F337" s="232">
        <v>489.26666666666665</v>
      </c>
      <c r="G337" s="232">
        <v>481.2833333333333</v>
      </c>
      <c r="H337" s="232">
        <v>514.38333333333321</v>
      </c>
      <c r="I337" s="232">
        <v>522.36666666666656</v>
      </c>
      <c r="J337" s="232">
        <v>530.93333333333317</v>
      </c>
      <c r="K337" s="231">
        <v>513.79999999999995</v>
      </c>
      <c r="L337" s="231">
        <v>497.25</v>
      </c>
      <c r="M337" s="231">
        <v>4.5601700000000003</v>
      </c>
      <c r="N337" s="1"/>
      <c r="O337" s="1"/>
    </row>
    <row r="338" spans="1:15" ht="12.75" customHeight="1">
      <c r="A338" s="30">
        <v>328</v>
      </c>
      <c r="B338" s="217" t="s">
        <v>164</v>
      </c>
      <c r="C338" s="231">
        <v>17993.349999999999</v>
      </c>
      <c r="D338" s="232">
        <v>18081.483333333334</v>
      </c>
      <c r="E338" s="232">
        <v>17791.866666666669</v>
      </c>
      <c r="F338" s="232">
        <v>17590.383333333335</v>
      </c>
      <c r="G338" s="232">
        <v>17300.76666666667</v>
      </c>
      <c r="H338" s="232">
        <v>18282.966666666667</v>
      </c>
      <c r="I338" s="232">
        <v>18572.583333333328</v>
      </c>
      <c r="J338" s="232">
        <v>18774.066666666666</v>
      </c>
      <c r="K338" s="231">
        <v>18371.099999999999</v>
      </c>
      <c r="L338" s="231">
        <v>17880</v>
      </c>
      <c r="M338" s="231">
        <v>0.77958000000000005</v>
      </c>
      <c r="N338" s="1"/>
      <c r="O338" s="1"/>
    </row>
    <row r="339" spans="1:15" ht="12.75" customHeight="1">
      <c r="A339" s="30">
        <v>329</v>
      </c>
      <c r="B339" s="217" t="s">
        <v>430</v>
      </c>
      <c r="C339" s="231">
        <v>50.95</v>
      </c>
      <c r="D339" s="232">
        <v>52.083333333333336</v>
      </c>
      <c r="E339" s="232">
        <v>49.166666666666671</v>
      </c>
      <c r="F339" s="232">
        <v>47.383333333333333</v>
      </c>
      <c r="G339" s="232">
        <v>44.466666666666669</v>
      </c>
      <c r="H339" s="232">
        <v>53.866666666666674</v>
      </c>
      <c r="I339" s="232">
        <v>56.783333333333346</v>
      </c>
      <c r="J339" s="232">
        <v>58.566666666666677</v>
      </c>
      <c r="K339" s="231">
        <v>55</v>
      </c>
      <c r="L339" s="231">
        <v>50.3</v>
      </c>
      <c r="M339" s="231">
        <v>9.6668099999999999</v>
      </c>
      <c r="N339" s="1"/>
      <c r="O339" s="1"/>
    </row>
    <row r="340" spans="1:15" ht="12.75" customHeight="1">
      <c r="A340" s="30">
        <v>330</v>
      </c>
      <c r="B340" s="217" t="s">
        <v>160</v>
      </c>
      <c r="C340" s="231">
        <v>217.9</v>
      </c>
      <c r="D340" s="232">
        <v>217.81666666666669</v>
      </c>
      <c r="E340" s="232">
        <v>216.43333333333339</v>
      </c>
      <c r="F340" s="232">
        <v>214.9666666666667</v>
      </c>
      <c r="G340" s="232">
        <v>213.5833333333334</v>
      </c>
      <c r="H340" s="232">
        <v>219.28333333333339</v>
      </c>
      <c r="I340" s="232">
        <v>220.66666666666666</v>
      </c>
      <c r="J340" s="232">
        <v>222.13333333333338</v>
      </c>
      <c r="K340" s="231">
        <v>219.2</v>
      </c>
      <c r="L340" s="231">
        <v>216.35</v>
      </c>
      <c r="M340" s="231">
        <v>2.3502299999999998</v>
      </c>
      <c r="N340" s="1"/>
      <c r="O340" s="1"/>
    </row>
    <row r="341" spans="1:15" ht="12.75" customHeight="1">
      <c r="A341" s="30">
        <v>331</v>
      </c>
      <c r="B341" s="217" t="s">
        <v>822</v>
      </c>
      <c r="C341" s="231">
        <v>335.4</v>
      </c>
      <c r="D341" s="232">
        <v>337.0333333333333</v>
      </c>
      <c r="E341" s="232">
        <v>329.66666666666663</v>
      </c>
      <c r="F341" s="232">
        <v>323.93333333333334</v>
      </c>
      <c r="G341" s="232">
        <v>316.56666666666666</v>
      </c>
      <c r="H341" s="232">
        <v>342.76666666666659</v>
      </c>
      <c r="I341" s="232">
        <v>350.13333333333327</v>
      </c>
      <c r="J341" s="232">
        <v>355.86666666666656</v>
      </c>
      <c r="K341" s="231">
        <v>344.4</v>
      </c>
      <c r="L341" s="231">
        <v>331.3</v>
      </c>
      <c r="M341" s="231">
        <v>0.45705000000000001</v>
      </c>
      <c r="N341" s="1"/>
      <c r="O341" s="1"/>
    </row>
    <row r="342" spans="1:15" ht="12.75" customHeight="1">
      <c r="A342" s="30">
        <v>332</v>
      </c>
      <c r="B342" s="217" t="s">
        <v>265</v>
      </c>
      <c r="C342" s="231">
        <v>847.35</v>
      </c>
      <c r="D342" s="232">
        <v>854.30000000000007</v>
      </c>
      <c r="E342" s="232">
        <v>838.00000000000011</v>
      </c>
      <c r="F342" s="232">
        <v>828.65000000000009</v>
      </c>
      <c r="G342" s="232">
        <v>812.35000000000014</v>
      </c>
      <c r="H342" s="232">
        <v>863.65000000000009</v>
      </c>
      <c r="I342" s="232">
        <v>879.95</v>
      </c>
      <c r="J342" s="232">
        <v>889.30000000000007</v>
      </c>
      <c r="K342" s="231">
        <v>870.6</v>
      </c>
      <c r="L342" s="231">
        <v>844.95</v>
      </c>
      <c r="M342" s="231">
        <v>2.66153</v>
      </c>
      <c r="N342" s="1"/>
      <c r="O342" s="1"/>
    </row>
    <row r="343" spans="1:15" ht="12.75" customHeight="1">
      <c r="A343" s="30">
        <v>333</v>
      </c>
      <c r="B343" s="217" t="s">
        <v>168</v>
      </c>
      <c r="C343" s="231">
        <v>152.55000000000001</v>
      </c>
      <c r="D343" s="232">
        <v>152.93333333333334</v>
      </c>
      <c r="E343" s="232">
        <v>151.41666666666669</v>
      </c>
      <c r="F343" s="232">
        <v>150.28333333333336</v>
      </c>
      <c r="G343" s="232">
        <v>148.76666666666671</v>
      </c>
      <c r="H343" s="232">
        <v>154.06666666666666</v>
      </c>
      <c r="I343" s="232">
        <v>155.58333333333331</v>
      </c>
      <c r="J343" s="232">
        <v>156.71666666666664</v>
      </c>
      <c r="K343" s="231">
        <v>154.44999999999999</v>
      </c>
      <c r="L343" s="231">
        <v>151.80000000000001</v>
      </c>
      <c r="M343" s="231">
        <v>98.322699999999998</v>
      </c>
      <c r="N343" s="1"/>
      <c r="O343" s="1"/>
    </row>
    <row r="344" spans="1:15" ht="12.75" customHeight="1">
      <c r="A344" s="30">
        <v>334</v>
      </c>
      <c r="B344" s="217" t="s">
        <v>266</v>
      </c>
      <c r="C344" s="231">
        <v>259.3</v>
      </c>
      <c r="D344" s="232">
        <v>253.4</v>
      </c>
      <c r="E344" s="232">
        <v>245.90000000000003</v>
      </c>
      <c r="F344" s="232">
        <v>232.50000000000003</v>
      </c>
      <c r="G344" s="232">
        <v>225.00000000000006</v>
      </c>
      <c r="H344" s="232">
        <v>266.8</v>
      </c>
      <c r="I344" s="232">
        <v>274.29999999999995</v>
      </c>
      <c r="J344" s="232">
        <v>287.7</v>
      </c>
      <c r="K344" s="231">
        <v>260.89999999999998</v>
      </c>
      <c r="L344" s="231">
        <v>240</v>
      </c>
      <c r="M344" s="231">
        <v>28.163920000000001</v>
      </c>
      <c r="N344" s="1"/>
      <c r="O344" s="1"/>
    </row>
    <row r="345" spans="1:15" ht="12.75" customHeight="1">
      <c r="A345" s="30">
        <v>335</v>
      </c>
      <c r="B345" s="217" t="s">
        <v>854</v>
      </c>
      <c r="C345" s="231">
        <v>632.65</v>
      </c>
      <c r="D345" s="232">
        <v>646.0333333333333</v>
      </c>
      <c r="E345" s="232">
        <v>607.16666666666663</v>
      </c>
      <c r="F345" s="232">
        <v>581.68333333333328</v>
      </c>
      <c r="G345" s="232">
        <v>542.81666666666661</v>
      </c>
      <c r="H345" s="232">
        <v>671.51666666666665</v>
      </c>
      <c r="I345" s="232">
        <v>710.38333333333344</v>
      </c>
      <c r="J345" s="232">
        <v>735.86666666666667</v>
      </c>
      <c r="K345" s="231">
        <v>684.9</v>
      </c>
      <c r="L345" s="231">
        <v>620.54999999999995</v>
      </c>
      <c r="M345" s="231">
        <v>23.295359999999999</v>
      </c>
      <c r="N345" s="1"/>
      <c r="O345" s="1"/>
    </row>
    <row r="346" spans="1:15" ht="12.75" customHeight="1">
      <c r="A346" s="30">
        <v>336</v>
      </c>
      <c r="B346" s="217" t="s">
        <v>804</v>
      </c>
      <c r="C346" s="231">
        <v>572.85</v>
      </c>
      <c r="D346" s="232">
        <v>578.85</v>
      </c>
      <c r="E346" s="232">
        <v>563.70000000000005</v>
      </c>
      <c r="F346" s="232">
        <v>554.55000000000007</v>
      </c>
      <c r="G346" s="232">
        <v>539.40000000000009</v>
      </c>
      <c r="H346" s="232">
        <v>588</v>
      </c>
      <c r="I346" s="232">
        <v>603.14999999999986</v>
      </c>
      <c r="J346" s="232">
        <v>612.29999999999995</v>
      </c>
      <c r="K346" s="231">
        <v>594</v>
      </c>
      <c r="L346" s="231">
        <v>569.70000000000005</v>
      </c>
      <c r="M346" s="231">
        <v>22.499009999999998</v>
      </c>
      <c r="N346" s="1"/>
      <c r="O346" s="1"/>
    </row>
    <row r="347" spans="1:15" ht="12.75" customHeight="1">
      <c r="A347" s="30">
        <v>337</v>
      </c>
      <c r="B347" s="217" t="s">
        <v>431</v>
      </c>
      <c r="C347" s="231">
        <v>3200.15</v>
      </c>
      <c r="D347" s="232">
        <v>3187.5</v>
      </c>
      <c r="E347" s="232">
        <v>3169</v>
      </c>
      <c r="F347" s="232">
        <v>3137.85</v>
      </c>
      <c r="G347" s="232">
        <v>3119.35</v>
      </c>
      <c r="H347" s="232">
        <v>3218.65</v>
      </c>
      <c r="I347" s="232">
        <v>3237.15</v>
      </c>
      <c r="J347" s="232">
        <v>3268.3</v>
      </c>
      <c r="K347" s="231">
        <v>3206</v>
      </c>
      <c r="L347" s="231">
        <v>3156.35</v>
      </c>
      <c r="M347" s="231">
        <v>0.50536000000000003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266.8</v>
      </c>
      <c r="D348" s="232">
        <v>267.26666666666665</v>
      </c>
      <c r="E348" s="232">
        <v>265.23333333333329</v>
      </c>
      <c r="F348" s="232">
        <v>263.66666666666663</v>
      </c>
      <c r="G348" s="232">
        <v>261.63333333333327</v>
      </c>
      <c r="H348" s="232">
        <v>268.83333333333331</v>
      </c>
      <c r="I348" s="232">
        <v>270.86666666666662</v>
      </c>
      <c r="J348" s="232">
        <v>272.43333333333334</v>
      </c>
      <c r="K348" s="231">
        <v>269.3</v>
      </c>
      <c r="L348" s="231">
        <v>265.7</v>
      </c>
      <c r="M348" s="231">
        <v>1.0569200000000001</v>
      </c>
      <c r="N348" s="1"/>
      <c r="O348" s="1"/>
    </row>
    <row r="349" spans="1:15" ht="12.75" customHeight="1">
      <c r="A349" s="30">
        <v>339</v>
      </c>
      <c r="B349" s="217" t="s">
        <v>805</v>
      </c>
      <c r="C349" s="231">
        <v>564.25</v>
      </c>
      <c r="D349" s="232">
        <v>567.05000000000007</v>
      </c>
      <c r="E349" s="232">
        <v>554.20000000000016</v>
      </c>
      <c r="F349" s="232">
        <v>544.15000000000009</v>
      </c>
      <c r="G349" s="232">
        <v>531.30000000000018</v>
      </c>
      <c r="H349" s="232">
        <v>577.10000000000014</v>
      </c>
      <c r="I349" s="232">
        <v>589.95000000000005</v>
      </c>
      <c r="J349" s="232">
        <v>600.00000000000011</v>
      </c>
      <c r="K349" s="231">
        <v>579.9</v>
      </c>
      <c r="L349" s="231">
        <v>557</v>
      </c>
      <c r="M349" s="231">
        <v>19.433679999999999</v>
      </c>
      <c r="N349" s="1"/>
      <c r="O349" s="1"/>
    </row>
    <row r="350" spans="1:15" ht="12.75" customHeight="1">
      <c r="A350" s="30">
        <v>340</v>
      </c>
      <c r="B350" s="217" t="s">
        <v>794</v>
      </c>
      <c r="C350" s="231">
        <v>114.05</v>
      </c>
      <c r="D350" s="232">
        <v>114.71666666666665</v>
      </c>
      <c r="E350" s="232">
        <v>113.0333333333333</v>
      </c>
      <c r="F350" s="232">
        <v>112.01666666666665</v>
      </c>
      <c r="G350" s="232">
        <v>110.3333333333333</v>
      </c>
      <c r="H350" s="232">
        <v>115.73333333333331</v>
      </c>
      <c r="I350" s="232">
        <v>117.41666666666667</v>
      </c>
      <c r="J350" s="232">
        <v>118.43333333333331</v>
      </c>
      <c r="K350" s="231">
        <v>116.4</v>
      </c>
      <c r="L350" s="231">
        <v>113.7</v>
      </c>
      <c r="M350" s="231">
        <v>4.3305600000000002</v>
      </c>
      <c r="N350" s="1"/>
      <c r="O350" s="1"/>
    </row>
    <row r="351" spans="1:15" ht="12.75" customHeight="1">
      <c r="A351" s="30">
        <v>341</v>
      </c>
      <c r="B351" s="217" t="s">
        <v>175</v>
      </c>
      <c r="C351" s="231">
        <v>2991.15</v>
      </c>
      <c r="D351" s="232">
        <v>3013.0333333333333</v>
      </c>
      <c r="E351" s="232">
        <v>2959.1166666666668</v>
      </c>
      <c r="F351" s="232">
        <v>2927.0833333333335</v>
      </c>
      <c r="G351" s="232">
        <v>2873.166666666667</v>
      </c>
      <c r="H351" s="232">
        <v>3045.0666666666666</v>
      </c>
      <c r="I351" s="232">
        <v>3098.9833333333336</v>
      </c>
      <c r="J351" s="232">
        <v>3131.0166666666664</v>
      </c>
      <c r="K351" s="231">
        <v>3066.95</v>
      </c>
      <c r="L351" s="231">
        <v>2981</v>
      </c>
      <c r="M351" s="231">
        <v>2.0756899999999998</v>
      </c>
      <c r="N351" s="1"/>
      <c r="O351" s="1"/>
    </row>
    <row r="352" spans="1:15" ht="12.75" customHeight="1">
      <c r="A352" s="30">
        <v>342</v>
      </c>
      <c r="B352" s="217" t="s">
        <v>434</v>
      </c>
      <c r="C352" s="231">
        <v>522.29999999999995</v>
      </c>
      <c r="D352" s="232">
        <v>527.83333333333337</v>
      </c>
      <c r="E352" s="232">
        <v>511.9666666666667</v>
      </c>
      <c r="F352" s="232">
        <v>501.63333333333333</v>
      </c>
      <c r="G352" s="232">
        <v>485.76666666666665</v>
      </c>
      <c r="H352" s="232">
        <v>538.16666666666674</v>
      </c>
      <c r="I352" s="232">
        <v>554.0333333333333</v>
      </c>
      <c r="J352" s="232">
        <v>564.36666666666679</v>
      </c>
      <c r="K352" s="231">
        <v>543.70000000000005</v>
      </c>
      <c r="L352" s="231">
        <v>517.5</v>
      </c>
      <c r="M352" s="231">
        <v>19.61037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288.60000000000002</v>
      </c>
      <c r="D353" s="232">
        <v>290.4666666666667</v>
      </c>
      <c r="E353" s="232">
        <v>283.93333333333339</v>
      </c>
      <c r="F353" s="232">
        <v>279.26666666666671</v>
      </c>
      <c r="G353" s="232">
        <v>272.73333333333341</v>
      </c>
      <c r="H353" s="232">
        <v>295.13333333333338</v>
      </c>
      <c r="I353" s="232">
        <v>301.66666666666669</v>
      </c>
      <c r="J353" s="232">
        <v>306.33333333333337</v>
      </c>
      <c r="K353" s="231">
        <v>297</v>
      </c>
      <c r="L353" s="231">
        <v>285.8</v>
      </c>
      <c r="M353" s="231">
        <v>12.060840000000001</v>
      </c>
      <c r="N353" s="1"/>
      <c r="O353" s="1"/>
    </row>
    <row r="354" spans="1:15" ht="12.75" customHeight="1">
      <c r="A354" s="30">
        <v>344</v>
      </c>
      <c r="B354" s="217" t="s">
        <v>179</v>
      </c>
      <c r="C354" s="231">
        <v>1547.05</v>
      </c>
      <c r="D354" s="232">
        <v>1553.3500000000001</v>
      </c>
      <c r="E354" s="232">
        <v>1531.7000000000003</v>
      </c>
      <c r="F354" s="232">
        <v>1516.3500000000001</v>
      </c>
      <c r="G354" s="232">
        <v>1494.7000000000003</v>
      </c>
      <c r="H354" s="232">
        <v>1568.7000000000003</v>
      </c>
      <c r="I354" s="232">
        <v>1590.3500000000004</v>
      </c>
      <c r="J354" s="232">
        <v>1605.7000000000003</v>
      </c>
      <c r="K354" s="231">
        <v>1575</v>
      </c>
      <c r="L354" s="231">
        <v>1538</v>
      </c>
      <c r="M354" s="231">
        <v>6.4940499999999997</v>
      </c>
      <c r="N354" s="1"/>
      <c r="O354" s="1"/>
    </row>
    <row r="355" spans="1:15" ht="12.75" customHeight="1">
      <c r="A355" s="30">
        <v>345</v>
      </c>
      <c r="B355" s="217" t="s">
        <v>169</v>
      </c>
      <c r="C355" s="231">
        <v>37443.800000000003</v>
      </c>
      <c r="D355" s="232">
        <v>37131.166666666664</v>
      </c>
      <c r="E355" s="232">
        <v>36751.23333333333</v>
      </c>
      <c r="F355" s="232">
        <v>36058.666666666664</v>
      </c>
      <c r="G355" s="232">
        <v>35678.73333333333</v>
      </c>
      <c r="H355" s="232">
        <v>37823.73333333333</v>
      </c>
      <c r="I355" s="232">
        <v>38203.666666666664</v>
      </c>
      <c r="J355" s="232">
        <v>38896.23333333333</v>
      </c>
      <c r="K355" s="231">
        <v>37511.1</v>
      </c>
      <c r="L355" s="231">
        <v>36438.6</v>
      </c>
      <c r="M355" s="231">
        <v>0.26493</v>
      </c>
      <c r="N355" s="1"/>
      <c r="O355" s="1"/>
    </row>
    <row r="356" spans="1:15" ht="12.75" customHeight="1">
      <c r="A356" s="30">
        <v>346</v>
      </c>
      <c r="B356" s="217" t="s">
        <v>846</v>
      </c>
      <c r="C356" s="231">
        <v>964.4</v>
      </c>
      <c r="D356" s="232">
        <v>958.94999999999993</v>
      </c>
      <c r="E356" s="232">
        <v>943.44999999999982</v>
      </c>
      <c r="F356" s="232">
        <v>922.49999999999989</v>
      </c>
      <c r="G356" s="232">
        <v>906.99999999999977</v>
      </c>
      <c r="H356" s="232">
        <v>979.89999999999986</v>
      </c>
      <c r="I356" s="232">
        <v>995.40000000000009</v>
      </c>
      <c r="J356" s="232">
        <v>1016.3499999999999</v>
      </c>
      <c r="K356" s="231">
        <v>974.45</v>
      </c>
      <c r="L356" s="231">
        <v>938</v>
      </c>
      <c r="M356" s="231">
        <v>3.0392199999999998</v>
      </c>
      <c r="N356" s="1"/>
      <c r="O356" s="1"/>
    </row>
    <row r="357" spans="1:15" ht="12.75" customHeight="1">
      <c r="A357" s="30">
        <v>347</v>
      </c>
      <c r="B357" s="217" t="s">
        <v>436</v>
      </c>
      <c r="C357" s="231">
        <v>4524.8</v>
      </c>
      <c r="D357" s="232">
        <v>4538.2333333333336</v>
      </c>
      <c r="E357" s="232">
        <v>4482.0666666666675</v>
      </c>
      <c r="F357" s="232">
        <v>4439.3333333333339</v>
      </c>
      <c r="G357" s="232">
        <v>4383.1666666666679</v>
      </c>
      <c r="H357" s="232">
        <v>4580.9666666666672</v>
      </c>
      <c r="I357" s="232">
        <v>4637.1333333333332</v>
      </c>
      <c r="J357" s="232">
        <v>4679.8666666666668</v>
      </c>
      <c r="K357" s="231">
        <v>4594.3999999999996</v>
      </c>
      <c r="L357" s="231">
        <v>4495.5</v>
      </c>
      <c r="M357" s="231">
        <v>2.99207</v>
      </c>
      <c r="N357" s="1"/>
      <c r="O357" s="1"/>
    </row>
    <row r="358" spans="1:15" ht="12.75" customHeight="1">
      <c r="A358" s="30">
        <v>348</v>
      </c>
      <c r="B358" s="217" t="s">
        <v>171</v>
      </c>
      <c r="C358" s="231">
        <v>236.7</v>
      </c>
      <c r="D358" s="232">
        <v>235.01666666666665</v>
      </c>
      <c r="E358" s="232">
        <v>232.2833333333333</v>
      </c>
      <c r="F358" s="232">
        <v>227.86666666666665</v>
      </c>
      <c r="G358" s="232">
        <v>225.1333333333333</v>
      </c>
      <c r="H358" s="232">
        <v>239.43333333333331</v>
      </c>
      <c r="I358" s="232">
        <v>242.16666666666666</v>
      </c>
      <c r="J358" s="232">
        <v>246.58333333333331</v>
      </c>
      <c r="K358" s="231">
        <v>237.75</v>
      </c>
      <c r="L358" s="231">
        <v>230.6</v>
      </c>
      <c r="M358" s="231">
        <v>43.736629999999998</v>
      </c>
      <c r="N358" s="1"/>
      <c r="O358" s="1"/>
    </row>
    <row r="359" spans="1:15" ht="12.75" customHeight="1">
      <c r="A359" s="30">
        <v>349</v>
      </c>
      <c r="B359" s="217" t="s">
        <v>173</v>
      </c>
      <c r="C359" s="231">
        <v>3617.95</v>
      </c>
      <c r="D359" s="232">
        <v>3633.6833333333329</v>
      </c>
      <c r="E359" s="232">
        <v>3584.3666666666659</v>
      </c>
      <c r="F359" s="232">
        <v>3550.7833333333328</v>
      </c>
      <c r="G359" s="232">
        <v>3501.4666666666658</v>
      </c>
      <c r="H359" s="232">
        <v>3667.266666666666</v>
      </c>
      <c r="I359" s="232">
        <v>3716.5833333333326</v>
      </c>
      <c r="J359" s="232">
        <v>3750.1666666666661</v>
      </c>
      <c r="K359" s="231">
        <v>3683</v>
      </c>
      <c r="L359" s="231">
        <v>3600.1</v>
      </c>
      <c r="M359" s="231">
        <v>9.1380000000000003E-2</v>
      </c>
      <c r="N359" s="1"/>
      <c r="O359" s="1"/>
    </row>
    <row r="360" spans="1:15" ht="12.75" customHeight="1">
      <c r="A360" s="30">
        <v>350</v>
      </c>
      <c r="B360" s="217" t="s">
        <v>438</v>
      </c>
      <c r="C360" s="231">
        <v>1232.7</v>
      </c>
      <c r="D360" s="232">
        <v>1261.55</v>
      </c>
      <c r="E360" s="232">
        <v>1193.1499999999999</v>
      </c>
      <c r="F360" s="232">
        <v>1153.5999999999999</v>
      </c>
      <c r="G360" s="232">
        <v>1085.1999999999998</v>
      </c>
      <c r="H360" s="232">
        <v>1301.0999999999999</v>
      </c>
      <c r="I360" s="232">
        <v>1369.5</v>
      </c>
      <c r="J360" s="232">
        <v>1409.05</v>
      </c>
      <c r="K360" s="231">
        <v>1329.95</v>
      </c>
      <c r="L360" s="231">
        <v>1222</v>
      </c>
      <c r="M360" s="231">
        <v>1.92425</v>
      </c>
      <c r="N360" s="1"/>
      <c r="O360" s="1"/>
    </row>
    <row r="361" spans="1:15" ht="12.75" customHeight="1">
      <c r="A361" s="30">
        <v>351</v>
      </c>
      <c r="B361" s="217" t="s">
        <v>174</v>
      </c>
      <c r="C361" s="231">
        <v>2311.4499999999998</v>
      </c>
      <c r="D361" s="232">
        <v>2317.0333333333333</v>
      </c>
      <c r="E361" s="232">
        <v>2296.6166666666668</v>
      </c>
      <c r="F361" s="232">
        <v>2281.7833333333333</v>
      </c>
      <c r="G361" s="232">
        <v>2261.3666666666668</v>
      </c>
      <c r="H361" s="232">
        <v>2331.8666666666668</v>
      </c>
      <c r="I361" s="232">
        <v>2352.2833333333338</v>
      </c>
      <c r="J361" s="232">
        <v>2367.1166666666668</v>
      </c>
      <c r="K361" s="231">
        <v>2337.4499999999998</v>
      </c>
      <c r="L361" s="231">
        <v>2302.1999999999998</v>
      </c>
      <c r="M361" s="231">
        <v>2.0511400000000002</v>
      </c>
      <c r="N361" s="1"/>
      <c r="O361" s="1"/>
    </row>
    <row r="362" spans="1:15" ht="12.75" customHeight="1">
      <c r="A362" s="30">
        <v>352</v>
      </c>
      <c r="B362" s="217" t="s">
        <v>1048</v>
      </c>
      <c r="C362" s="231">
        <v>69.400000000000006</v>
      </c>
      <c r="D362" s="232">
        <v>70.366666666666674</v>
      </c>
      <c r="E362" s="232">
        <v>68.033333333333346</v>
      </c>
      <c r="F362" s="232">
        <v>66.666666666666671</v>
      </c>
      <c r="G362" s="232">
        <v>64.333333333333343</v>
      </c>
      <c r="H362" s="232">
        <v>71.733333333333348</v>
      </c>
      <c r="I362" s="232">
        <v>74.066666666666663</v>
      </c>
      <c r="J362" s="232">
        <v>75.433333333333351</v>
      </c>
      <c r="K362" s="231">
        <v>72.7</v>
      </c>
      <c r="L362" s="231">
        <v>69</v>
      </c>
      <c r="M362" s="231">
        <v>114.24787000000001</v>
      </c>
      <c r="N362" s="1"/>
      <c r="O362" s="1"/>
    </row>
    <row r="363" spans="1:15" ht="12.75" customHeight="1">
      <c r="A363" s="30">
        <v>353</v>
      </c>
      <c r="B363" s="217" t="s">
        <v>439</v>
      </c>
      <c r="C363" s="231">
        <v>954.95</v>
      </c>
      <c r="D363" s="232">
        <v>980.4</v>
      </c>
      <c r="E363" s="232">
        <v>915.8</v>
      </c>
      <c r="F363" s="232">
        <v>876.65</v>
      </c>
      <c r="G363" s="232">
        <v>812.05</v>
      </c>
      <c r="H363" s="232">
        <v>1019.55</v>
      </c>
      <c r="I363" s="232">
        <v>1084.1500000000001</v>
      </c>
      <c r="J363" s="232">
        <v>1123.3</v>
      </c>
      <c r="K363" s="231">
        <v>1045</v>
      </c>
      <c r="L363" s="231">
        <v>941.25</v>
      </c>
      <c r="M363" s="231">
        <v>2.1860599999999999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2928.25</v>
      </c>
      <c r="D364" s="232">
        <v>2913.0333333333333</v>
      </c>
      <c r="E364" s="232">
        <v>2888.0666666666666</v>
      </c>
      <c r="F364" s="232">
        <v>2847.8833333333332</v>
      </c>
      <c r="G364" s="232">
        <v>2822.9166666666665</v>
      </c>
      <c r="H364" s="232">
        <v>2953.2166666666667</v>
      </c>
      <c r="I364" s="232">
        <v>2978.1833333333329</v>
      </c>
      <c r="J364" s="232">
        <v>3018.3666666666668</v>
      </c>
      <c r="K364" s="231">
        <v>2938</v>
      </c>
      <c r="L364" s="231">
        <v>2872.85</v>
      </c>
      <c r="M364" s="231">
        <v>3.6330300000000002</v>
      </c>
      <c r="N364" s="1"/>
      <c r="O364" s="1"/>
    </row>
    <row r="365" spans="1:15" ht="12.75" customHeight="1">
      <c r="A365" s="30">
        <v>355</v>
      </c>
      <c r="B365" s="217" t="s">
        <v>440</v>
      </c>
      <c r="C365" s="231">
        <v>1311.6</v>
      </c>
      <c r="D365" s="232">
        <v>1320.3333333333333</v>
      </c>
      <c r="E365" s="232">
        <v>1291.2666666666664</v>
      </c>
      <c r="F365" s="232">
        <v>1270.9333333333332</v>
      </c>
      <c r="G365" s="232">
        <v>1241.8666666666663</v>
      </c>
      <c r="H365" s="232">
        <v>1340.6666666666665</v>
      </c>
      <c r="I365" s="232">
        <v>1369.7333333333336</v>
      </c>
      <c r="J365" s="232">
        <v>1390.0666666666666</v>
      </c>
      <c r="K365" s="231">
        <v>1349.4</v>
      </c>
      <c r="L365" s="231">
        <v>1300</v>
      </c>
      <c r="M365" s="231">
        <v>0.49611</v>
      </c>
      <c r="N365" s="1"/>
      <c r="O365" s="1"/>
    </row>
    <row r="366" spans="1:15" ht="12.75" customHeight="1">
      <c r="A366" s="30">
        <v>356</v>
      </c>
      <c r="B366" s="217" t="s">
        <v>782</v>
      </c>
      <c r="C366" s="231">
        <v>279.64999999999998</v>
      </c>
      <c r="D366" s="232">
        <v>281.48333333333335</v>
      </c>
      <c r="E366" s="232">
        <v>275.36666666666667</v>
      </c>
      <c r="F366" s="232">
        <v>271.08333333333331</v>
      </c>
      <c r="G366" s="232">
        <v>264.96666666666664</v>
      </c>
      <c r="H366" s="232">
        <v>285.76666666666671</v>
      </c>
      <c r="I366" s="232">
        <v>291.88333333333338</v>
      </c>
      <c r="J366" s="232">
        <v>296.16666666666674</v>
      </c>
      <c r="K366" s="231">
        <v>287.60000000000002</v>
      </c>
      <c r="L366" s="231">
        <v>277.2</v>
      </c>
      <c r="M366" s="231">
        <v>8.9497699999999991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160.85</v>
      </c>
      <c r="D367" s="232">
        <v>161.88333333333335</v>
      </c>
      <c r="E367" s="232">
        <v>159.26666666666671</v>
      </c>
      <c r="F367" s="232">
        <v>157.68333333333337</v>
      </c>
      <c r="G367" s="232">
        <v>155.06666666666672</v>
      </c>
      <c r="H367" s="232">
        <v>163.4666666666667</v>
      </c>
      <c r="I367" s="232">
        <v>166.08333333333331</v>
      </c>
      <c r="J367" s="232">
        <v>167.66666666666669</v>
      </c>
      <c r="K367" s="231">
        <v>164.5</v>
      </c>
      <c r="L367" s="231">
        <v>160.30000000000001</v>
      </c>
      <c r="M367" s="231">
        <v>60.667490000000001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228.3</v>
      </c>
      <c r="D368" s="232">
        <v>228.01666666666665</v>
      </c>
      <c r="E368" s="232">
        <v>225.98333333333329</v>
      </c>
      <c r="F368" s="232">
        <v>223.66666666666663</v>
      </c>
      <c r="G368" s="232">
        <v>221.63333333333327</v>
      </c>
      <c r="H368" s="232">
        <v>230.33333333333331</v>
      </c>
      <c r="I368" s="232">
        <v>232.36666666666667</v>
      </c>
      <c r="J368" s="232">
        <v>234.68333333333334</v>
      </c>
      <c r="K368" s="231">
        <v>230.05</v>
      </c>
      <c r="L368" s="231">
        <v>225.7</v>
      </c>
      <c r="M368" s="231">
        <v>91.710520000000002</v>
      </c>
      <c r="N368" s="1"/>
      <c r="O368" s="1"/>
    </row>
    <row r="369" spans="1:15" ht="12.75" customHeight="1">
      <c r="A369" s="30">
        <v>359</v>
      </c>
      <c r="B369" s="217" t="s">
        <v>783</v>
      </c>
      <c r="C369" s="231">
        <v>334.6</v>
      </c>
      <c r="D369" s="232">
        <v>336.59999999999997</v>
      </c>
      <c r="E369" s="232">
        <v>330.99999999999994</v>
      </c>
      <c r="F369" s="232">
        <v>327.39999999999998</v>
      </c>
      <c r="G369" s="232">
        <v>321.79999999999995</v>
      </c>
      <c r="H369" s="232">
        <v>340.19999999999993</v>
      </c>
      <c r="I369" s="232">
        <v>345.79999999999995</v>
      </c>
      <c r="J369" s="232">
        <v>349.39999999999992</v>
      </c>
      <c r="K369" s="231">
        <v>342.2</v>
      </c>
      <c r="L369" s="231">
        <v>333</v>
      </c>
      <c r="M369" s="231">
        <v>3.10351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395.3</v>
      </c>
      <c r="D370" s="232">
        <v>398.23333333333335</v>
      </c>
      <c r="E370" s="232">
        <v>391.56666666666672</v>
      </c>
      <c r="F370" s="232">
        <v>387.83333333333337</v>
      </c>
      <c r="G370" s="232">
        <v>381.16666666666674</v>
      </c>
      <c r="H370" s="232">
        <v>401.9666666666667</v>
      </c>
      <c r="I370" s="232">
        <v>408.63333333333333</v>
      </c>
      <c r="J370" s="232">
        <v>412.36666666666667</v>
      </c>
      <c r="K370" s="231">
        <v>404.9</v>
      </c>
      <c r="L370" s="231">
        <v>394.5</v>
      </c>
      <c r="M370" s="231">
        <v>1.8033699999999999</v>
      </c>
      <c r="N370" s="1"/>
      <c r="O370" s="1"/>
    </row>
    <row r="371" spans="1:15" ht="12.75" customHeight="1">
      <c r="A371" s="30">
        <v>361</v>
      </c>
      <c r="B371" s="217" t="s">
        <v>441</v>
      </c>
      <c r="C371" s="231">
        <v>567.5</v>
      </c>
      <c r="D371" s="232">
        <v>572.11666666666667</v>
      </c>
      <c r="E371" s="232">
        <v>559.88333333333333</v>
      </c>
      <c r="F371" s="232">
        <v>552.26666666666665</v>
      </c>
      <c r="G371" s="232">
        <v>540.0333333333333</v>
      </c>
      <c r="H371" s="232">
        <v>579.73333333333335</v>
      </c>
      <c r="I371" s="232">
        <v>591.9666666666667</v>
      </c>
      <c r="J371" s="232">
        <v>599.58333333333337</v>
      </c>
      <c r="K371" s="231">
        <v>584.35</v>
      </c>
      <c r="L371" s="231">
        <v>564.5</v>
      </c>
      <c r="M371" s="231">
        <v>0.42082000000000003</v>
      </c>
      <c r="N371" s="1"/>
      <c r="O371" s="1"/>
    </row>
    <row r="372" spans="1:15" ht="12.75" customHeight="1">
      <c r="A372" s="30">
        <v>362</v>
      </c>
      <c r="B372" s="217" t="s">
        <v>442</v>
      </c>
      <c r="C372" s="231">
        <v>102.85</v>
      </c>
      <c r="D372" s="232">
        <v>104.28333333333332</v>
      </c>
      <c r="E372" s="232">
        <v>100.76666666666664</v>
      </c>
      <c r="F372" s="232">
        <v>98.683333333333323</v>
      </c>
      <c r="G372" s="232">
        <v>95.166666666666643</v>
      </c>
      <c r="H372" s="232">
        <v>106.36666666666663</v>
      </c>
      <c r="I372" s="232">
        <v>109.88333333333331</v>
      </c>
      <c r="J372" s="232">
        <v>111.96666666666663</v>
      </c>
      <c r="K372" s="231">
        <v>107.8</v>
      </c>
      <c r="L372" s="231">
        <v>102.2</v>
      </c>
      <c r="M372" s="231">
        <v>2.29867</v>
      </c>
      <c r="N372" s="1"/>
      <c r="O372" s="1"/>
    </row>
    <row r="373" spans="1:15" ht="12.75" customHeight="1">
      <c r="A373" s="30">
        <v>363</v>
      </c>
      <c r="B373" s="217" t="s">
        <v>823</v>
      </c>
      <c r="C373" s="231">
        <v>1108.5</v>
      </c>
      <c r="D373" s="232">
        <v>1103.5666666666666</v>
      </c>
      <c r="E373" s="232">
        <v>1085.9333333333332</v>
      </c>
      <c r="F373" s="232">
        <v>1063.3666666666666</v>
      </c>
      <c r="G373" s="232">
        <v>1045.7333333333331</v>
      </c>
      <c r="H373" s="232">
        <v>1126.1333333333332</v>
      </c>
      <c r="I373" s="232">
        <v>1143.7666666666664</v>
      </c>
      <c r="J373" s="232">
        <v>1166.3333333333333</v>
      </c>
      <c r="K373" s="231">
        <v>1121.2</v>
      </c>
      <c r="L373" s="231">
        <v>1081</v>
      </c>
      <c r="M373" s="231">
        <v>0.99434999999999996</v>
      </c>
      <c r="N373" s="1"/>
      <c r="O373" s="1"/>
    </row>
    <row r="374" spans="1:15" ht="12.75" customHeight="1">
      <c r="A374" s="30">
        <v>364</v>
      </c>
      <c r="B374" s="217" t="s">
        <v>443</v>
      </c>
      <c r="C374" s="231">
        <v>4863.3</v>
      </c>
      <c r="D374" s="232">
        <v>4901.0999999999995</v>
      </c>
      <c r="E374" s="232">
        <v>4802.1999999999989</v>
      </c>
      <c r="F374" s="232">
        <v>4741.0999999999995</v>
      </c>
      <c r="G374" s="232">
        <v>4642.1999999999989</v>
      </c>
      <c r="H374" s="232">
        <v>4962.1999999999989</v>
      </c>
      <c r="I374" s="232">
        <v>5061.0999999999985</v>
      </c>
      <c r="J374" s="232">
        <v>5122.1999999999989</v>
      </c>
      <c r="K374" s="231">
        <v>5000</v>
      </c>
      <c r="L374" s="231">
        <v>4840</v>
      </c>
      <c r="M374" s="231">
        <v>6.9019999999999998E-2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13429.95</v>
      </c>
      <c r="D375" s="232">
        <v>13466.65</v>
      </c>
      <c r="E375" s="232">
        <v>13313.3</v>
      </c>
      <c r="F375" s="232">
        <v>13196.65</v>
      </c>
      <c r="G375" s="232">
        <v>13043.3</v>
      </c>
      <c r="H375" s="232">
        <v>13583.3</v>
      </c>
      <c r="I375" s="232">
        <v>13736.650000000001</v>
      </c>
      <c r="J375" s="232">
        <v>13853.3</v>
      </c>
      <c r="K375" s="231">
        <v>13620</v>
      </c>
      <c r="L375" s="231">
        <v>13350</v>
      </c>
      <c r="M375" s="231">
        <v>0.11182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47.7</v>
      </c>
      <c r="D376" s="232">
        <v>48.050000000000004</v>
      </c>
      <c r="E376" s="232">
        <v>47.050000000000011</v>
      </c>
      <c r="F376" s="232">
        <v>46.400000000000006</v>
      </c>
      <c r="G376" s="232">
        <v>45.400000000000013</v>
      </c>
      <c r="H376" s="232">
        <v>48.70000000000001</v>
      </c>
      <c r="I376" s="232">
        <v>49.699999999999996</v>
      </c>
      <c r="J376" s="232">
        <v>50.350000000000009</v>
      </c>
      <c r="K376" s="231">
        <v>49.05</v>
      </c>
      <c r="L376" s="231">
        <v>47.4</v>
      </c>
      <c r="M376" s="231">
        <v>391.04721000000001</v>
      </c>
      <c r="N376" s="1"/>
      <c r="O376" s="1"/>
    </row>
    <row r="377" spans="1:15" ht="12.75" customHeight="1">
      <c r="A377" s="30">
        <v>367</v>
      </c>
      <c r="B377" s="217" t="s">
        <v>444</v>
      </c>
      <c r="C377" s="231">
        <v>350.65</v>
      </c>
      <c r="D377" s="232">
        <v>353.65000000000003</v>
      </c>
      <c r="E377" s="232">
        <v>344.95000000000005</v>
      </c>
      <c r="F377" s="232">
        <v>339.25</v>
      </c>
      <c r="G377" s="232">
        <v>330.55</v>
      </c>
      <c r="H377" s="232">
        <v>359.35000000000008</v>
      </c>
      <c r="I377" s="232">
        <v>368.05</v>
      </c>
      <c r="J377" s="232">
        <v>373.75000000000011</v>
      </c>
      <c r="K377" s="231">
        <v>362.35</v>
      </c>
      <c r="L377" s="231">
        <v>347.95</v>
      </c>
      <c r="M377" s="231">
        <v>1.71817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141.85</v>
      </c>
      <c r="D378" s="232">
        <v>143.11666666666665</v>
      </c>
      <c r="E378" s="232">
        <v>136.5333333333333</v>
      </c>
      <c r="F378" s="232">
        <v>131.21666666666667</v>
      </c>
      <c r="G378" s="232">
        <v>124.63333333333333</v>
      </c>
      <c r="H378" s="232">
        <v>148.43333333333328</v>
      </c>
      <c r="I378" s="232">
        <v>155.01666666666659</v>
      </c>
      <c r="J378" s="232">
        <v>160.33333333333326</v>
      </c>
      <c r="K378" s="231">
        <v>149.69999999999999</v>
      </c>
      <c r="L378" s="231">
        <v>137.80000000000001</v>
      </c>
      <c r="M378" s="231">
        <v>113.00790000000001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116.75</v>
      </c>
      <c r="D379" s="232">
        <v>117.58333333333333</v>
      </c>
      <c r="E379" s="232">
        <v>115.56666666666666</v>
      </c>
      <c r="F379" s="232">
        <v>114.38333333333334</v>
      </c>
      <c r="G379" s="232">
        <v>112.36666666666667</v>
      </c>
      <c r="H379" s="232">
        <v>118.76666666666665</v>
      </c>
      <c r="I379" s="232">
        <v>120.78333333333333</v>
      </c>
      <c r="J379" s="232">
        <v>121.96666666666664</v>
      </c>
      <c r="K379" s="231">
        <v>119.6</v>
      </c>
      <c r="L379" s="231">
        <v>116.4</v>
      </c>
      <c r="M379" s="231">
        <v>63.167009999999998</v>
      </c>
      <c r="N379" s="1"/>
      <c r="O379" s="1"/>
    </row>
    <row r="380" spans="1:15" ht="12.75" customHeight="1">
      <c r="A380" s="30">
        <v>370</v>
      </c>
      <c r="B380" s="217" t="s">
        <v>784</v>
      </c>
      <c r="C380" s="231">
        <v>601.1</v>
      </c>
      <c r="D380" s="232">
        <v>608.18333333333339</v>
      </c>
      <c r="E380" s="232">
        <v>588.91666666666674</v>
      </c>
      <c r="F380" s="232">
        <v>576.73333333333335</v>
      </c>
      <c r="G380" s="232">
        <v>557.4666666666667</v>
      </c>
      <c r="H380" s="232">
        <v>620.36666666666679</v>
      </c>
      <c r="I380" s="232">
        <v>639.63333333333344</v>
      </c>
      <c r="J380" s="232">
        <v>651.81666666666683</v>
      </c>
      <c r="K380" s="231">
        <v>627.45000000000005</v>
      </c>
      <c r="L380" s="231">
        <v>596</v>
      </c>
      <c r="M380" s="231">
        <v>3.4702999999999999</v>
      </c>
      <c r="N380" s="1"/>
      <c r="O380" s="1"/>
    </row>
    <row r="381" spans="1:15" ht="12.75" customHeight="1">
      <c r="A381" s="30">
        <v>371</v>
      </c>
      <c r="B381" s="217" t="s">
        <v>445</v>
      </c>
      <c r="C381" s="231">
        <v>342.2</v>
      </c>
      <c r="D381" s="232">
        <v>345.61666666666662</v>
      </c>
      <c r="E381" s="232">
        <v>337.58333333333326</v>
      </c>
      <c r="F381" s="232">
        <v>332.96666666666664</v>
      </c>
      <c r="G381" s="232">
        <v>324.93333333333328</v>
      </c>
      <c r="H381" s="232">
        <v>350.23333333333323</v>
      </c>
      <c r="I381" s="232">
        <v>358.26666666666665</v>
      </c>
      <c r="J381" s="232">
        <v>362.88333333333321</v>
      </c>
      <c r="K381" s="231">
        <v>353.65</v>
      </c>
      <c r="L381" s="231">
        <v>341</v>
      </c>
      <c r="M381" s="231">
        <v>4.5051399999999999</v>
      </c>
      <c r="N381" s="1"/>
      <c r="O381" s="1"/>
    </row>
    <row r="382" spans="1:15" ht="12.75" customHeight="1">
      <c r="A382" s="30">
        <v>372</v>
      </c>
      <c r="B382" s="217" t="s">
        <v>446</v>
      </c>
      <c r="C382" s="231">
        <v>1179.6500000000001</v>
      </c>
      <c r="D382" s="232">
        <v>1173.2166666666667</v>
      </c>
      <c r="E382" s="232">
        <v>1159.4333333333334</v>
      </c>
      <c r="F382" s="232">
        <v>1139.2166666666667</v>
      </c>
      <c r="G382" s="232">
        <v>1125.4333333333334</v>
      </c>
      <c r="H382" s="232">
        <v>1193.4333333333334</v>
      </c>
      <c r="I382" s="232">
        <v>1207.2166666666667</v>
      </c>
      <c r="J382" s="232">
        <v>1227.4333333333334</v>
      </c>
      <c r="K382" s="231">
        <v>1187</v>
      </c>
      <c r="L382" s="231">
        <v>1153</v>
      </c>
      <c r="M382" s="231">
        <v>2.45581</v>
      </c>
      <c r="N382" s="1"/>
      <c r="O382" s="1"/>
    </row>
    <row r="383" spans="1:15" ht="12.75" customHeight="1">
      <c r="A383" s="30">
        <v>373</v>
      </c>
      <c r="B383" s="217" t="s">
        <v>447</v>
      </c>
      <c r="C383" s="231">
        <v>62.65</v>
      </c>
      <c r="D383" s="232">
        <v>63.166666666666664</v>
      </c>
      <c r="E383" s="232">
        <v>61.683333333333323</v>
      </c>
      <c r="F383" s="232">
        <v>60.716666666666661</v>
      </c>
      <c r="G383" s="232">
        <v>59.23333333333332</v>
      </c>
      <c r="H383" s="232">
        <v>64.133333333333326</v>
      </c>
      <c r="I383" s="232">
        <v>65.61666666666666</v>
      </c>
      <c r="J383" s="232">
        <v>66.583333333333329</v>
      </c>
      <c r="K383" s="231">
        <v>64.650000000000006</v>
      </c>
      <c r="L383" s="231">
        <v>62.2</v>
      </c>
      <c r="M383" s="231">
        <v>54.849699999999999</v>
      </c>
      <c r="N383" s="1"/>
      <c r="O383" s="1"/>
    </row>
    <row r="384" spans="1:15" ht="12.75" customHeight="1">
      <c r="A384" s="30">
        <v>374</v>
      </c>
      <c r="B384" s="217" t="s">
        <v>448</v>
      </c>
      <c r="C384" s="231">
        <v>158.75</v>
      </c>
      <c r="D384" s="232">
        <v>159.75</v>
      </c>
      <c r="E384" s="232">
        <v>157.1</v>
      </c>
      <c r="F384" s="232">
        <v>155.44999999999999</v>
      </c>
      <c r="G384" s="232">
        <v>152.79999999999998</v>
      </c>
      <c r="H384" s="232">
        <v>161.4</v>
      </c>
      <c r="I384" s="232">
        <v>164.04999999999998</v>
      </c>
      <c r="J384" s="232">
        <v>165.70000000000002</v>
      </c>
      <c r="K384" s="231">
        <v>162.4</v>
      </c>
      <c r="L384" s="231">
        <v>158.1</v>
      </c>
      <c r="M384" s="231">
        <v>15.416069999999999</v>
      </c>
      <c r="N384" s="1"/>
      <c r="O384" s="1"/>
    </row>
    <row r="385" spans="1:15" ht="12.75" customHeight="1">
      <c r="A385" s="30">
        <v>375</v>
      </c>
      <c r="B385" s="217" t="s">
        <v>1049</v>
      </c>
      <c r="C385" s="231">
        <v>721.35</v>
      </c>
      <c r="D385" s="232">
        <v>718.94999999999993</v>
      </c>
      <c r="E385" s="232">
        <v>712.89999999999986</v>
      </c>
      <c r="F385" s="232">
        <v>704.44999999999993</v>
      </c>
      <c r="G385" s="232">
        <v>698.39999999999986</v>
      </c>
      <c r="H385" s="232">
        <v>727.39999999999986</v>
      </c>
      <c r="I385" s="232">
        <v>733.44999999999982</v>
      </c>
      <c r="J385" s="232">
        <v>741.89999999999986</v>
      </c>
      <c r="K385" s="231">
        <v>725</v>
      </c>
      <c r="L385" s="231">
        <v>710.5</v>
      </c>
      <c r="M385" s="231">
        <v>0.3926</v>
      </c>
      <c r="N385" s="1"/>
      <c r="O385" s="1"/>
    </row>
    <row r="386" spans="1:15" ht="12.75" customHeight="1">
      <c r="A386" s="30">
        <v>376</v>
      </c>
      <c r="B386" s="217" t="s">
        <v>449</v>
      </c>
      <c r="C386" s="231">
        <v>608.65</v>
      </c>
      <c r="D386" s="232">
        <v>608.80000000000007</v>
      </c>
      <c r="E386" s="232">
        <v>602.60000000000014</v>
      </c>
      <c r="F386" s="232">
        <v>596.55000000000007</v>
      </c>
      <c r="G386" s="232">
        <v>590.35000000000014</v>
      </c>
      <c r="H386" s="232">
        <v>614.85000000000014</v>
      </c>
      <c r="I386" s="232">
        <v>621.05000000000018</v>
      </c>
      <c r="J386" s="232">
        <v>627.10000000000014</v>
      </c>
      <c r="K386" s="231">
        <v>615</v>
      </c>
      <c r="L386" s="231">
        <v>602.75</v>
      </c>
      <c r="M386" s="231">
        <v>1.61985</v>
      </c>
      <c r="N386" s="1"/>
      <c r="O386" s="1"/>
    </row>
    <row r="387" spans="1:15" ht="12.75" customHeight="1">
      <c r="A387" s="30">
        <v>377</v>
      </c>
      <c r="B387" s="217" t="s">
        <v>450</v>
      </c>
      <c r="C387" s="231">
        <v>193</v>
      </c>
      <c r="D387" s="232">
        <v>194.43333333333331</v>
      </c>
      <c r="E387" s="232">
        <v>190.86666666666662</v>
      </c>
      <c r="F387" s="232">
        <v>188.73333333333332</v>
      </c>
      <c r="G387" s="232">
        <v>185.16666666666663</v>
      </c>
      <c r="H387" s="232">
        <v>196.56666666666661</v>
      </c>
      <c r="I387" s="232">
        <v>200.13333333333327</v>
      </c>
      <c r="J387" s="232">
        <v>202.26666666666659</v>
      </c>
      <c r="K387" s="231">
        <v>198</v>
      </c>
      <c r="L387" s="231">
        <v>192.3</v>
      </c>
      <c r="M387" s="231">
        <v>1.6295999999999999</v>
      </c>
      <c r="N387" s="1"/>
      <c r="O387" s="1"/>
    </row>
    <row r="388" spans="1:15" ht="12.75" customHeight="1">
      <c r="A388" s="30">
        <v>378</v>
      </c>
      <c r="B388" s="217" t="s">
        <v>451</v>
      </c>
      <c r="C388" s="231">
        <v>98.4</v>
      </c>
      <c r="D388" s="232">
        <v>99.083333333333329</v>
      </c>
      <c r="E388" s="232">
        <v>96.816666666666663</v>
      </c>
      <c r="F388" s="232">
        <v>95.233333333333334</v>
      </c>
      <c r="G388" s="232">
        <v>92.966666666666669</v>
      </c>
      <c r="H388" s="232">
        <v>100.66666666666666</v>
      </c>
      <c r="I388" s="232">
        <v>102.93333333333334</v>
      </c>
      <c r="J388" s="232">
        <v>104.51666666666665</v>
      </c>
      <c r="K388" s="231">
        <v>101.35</v>
      </c>
      <c r="L388" s="231">
        <v>97.5</v>
      </c>
      <c r="M388" s="231">
        <v>41.640360000000001</v>
      </c>
      <c r="N388" s="1"/>
      <c r="O388" s="1"/>
    </row>
    <row r="389" spans="1:15" ht="12.75" customHeight="1">
      <c r="A389" s="30">
        <v>379</v>
      </c>
      <c r="B389" s="217" t="s">
        <v>452</v>
      </c>
      <c r="C389" s="231">
        <v>2123.6999999999998</v>
      </c>
      <c r="D389" s="232">
        <v>2132.1</v>
      </c>
      <c r="E389" s="232">
        <v>2092.85</v>
      </c>
      <c r="F389" s="232">
        <v>2062</v>
      </c>
      <c r="G389" s="232">
        <v>2022.75</v>
      </c>
      <c r="H389" s="232">
        <v>2162.9499999999998</v>
      </c>
      <c r="I389" s="232">
        <v>2202.1999999999998</v>
      </c>
      <c r="J389" s="232">
        <v>2233.0499999999997</v>
      </c>
      <c r="K389" s="231">
        <v>2171.35</v>
      </c>
      <c r="L389" s="231">
        <v>2101.25</v>
      </c>
      <c r="M389" s="231">
        <v>0.15237999999999999</v>
      </c>
      <c r="N389" s="1"/>
      <c r="O389" s="1"/>
    </row>
    <row r="390" spans="1:15" ht="12.75" customHeight="1">
      <c r="A390" s="30">
        <v>380</v>
      </c>
      <c r="B390" s="217" t="s">
        <v>824</v>
      </c>
      <c r="C390" s="231">
        <v>36.950000000000003</v>
      </c>
      <c r="D390" s="232">
        <v>37.233333333333334</v>
      </c>
      <c r="E390" s="232">
        <v>36.466666666666669</v>
      </c>
      <c r="F390" s="232">
        <v>35.983333333333334</v>
      </c>
      <c r="G390" s="232">
        <v>35.216666666666669</v>
      </c>
      <c r="H390" s="232">
        <v>37.716666666666669</v>
      </c>
      <c r="I390" s="232">
        <v>38.483333333333334</v>
      </c>
      <c r="J390" s="232">
        <v>38.966666666666669</v>
      </c>
      <c r="K390" s="231">
        <v>38</v>
      </c>
      <c r="L390" s="231">
        <v>36.75</v>
      </c>
      <c r="M390" s="231">
        <v>12.081860000000001</v>
      </c>
      <c r="N390" s="1"/>
      <c r="O390" s="1"/>
    </row>
    <row r="391" spans="1:15" ht="12.75" customHeight="1">
      <c r="A391" s="30">
        <v>381</v>
      </c>
      <c r="B391" s="217" t="s">
        <v>855</v>
      </c>
      <c r="C391" s="231">
        <v>1255.9000000000001</v>
      </c>
      <c r="D391" s="232">
        <v>1267.7333333333333</v>
      </c>
      <c r="E391" s="232">
        <v>1228.1666666666667</v>
      </c>
      <c r="F391" s="232">
        <v>1200.4333333333334</v>
      </c>
      <c r="G391" s="232">
        <v>1160.8666666666668</v>
      </c>
      <c r="H391" s="232">
        <v>1295.4666666666667</v>
      </c>
      <c r="I391" s="232">
        <v>1335.0333333333333</v>
      </c>
      <c r="J391" s="232">
        <v>1362.7666666666667</v>
      </c>
      <c r="K391" s="231">
        <v>1307.3</v>
      </c>
      <c r="L391" s="231">
        <v>1240</v>
      </c>
      <c r="M391" s="231">
        <v>1.70688</v>
      </c>
      <c r="N391" s="1"/>
      <c r="O391" s="1"/>
    </row>
    <row r="392" spans="1:15" ht="12.75" customHeight="1">
      <c r="A392" s="30">
        <v>382</v>
      </c>
      <c r="B392" s="217" t="s">
        <v>453</v>
      </c>
      <c r="C392" s="231">
        <v>164.2</v>
      </c>
      <c r="D392" s="232">
        <v>163.66666666666666</v>
      </c>
      <c r="E392" s="232">
        <v>161.63333333333333</v>
      </c>
      <c r="F392" s="232">
        <v>159.06666666666666</v>
      </c>
      <c r="G392" s="232">
        <v>157.03333333333333</v>
      </c>
      <c r="H392" s="232">
        <v>166.23333333333332</v>
      </c>
      <c r="I392" s="232">
        <v>168.26666666666668</v>
      </c>
      <c r="J392" s="232">
        <v>170.83333333333331</v>
      </c>
      <c r="K392" s="231">
        <v>165.7</v>
      </c>
      <c r="L392" s="231">
        <v>161.1</v>
      </c>
      <c r="M392" s="231">
        <v>16.128270000000001</v>
      </c>
      <c r="N392" s="1"/>
      <c r="O392" s="1"/>
    </row>
    <row r="393" spans="1:15" ht="12.75" customHeight="1">
      <c r="A393" s="30">
        <v>383</v>
      </c>
      <c r="B393" s="217" t="s">
        <v>454</v>
      </c>
      <c r="C393" s="231">
        <v>768.35</v>
      </c>
      <c r="D393" s="232">
        <v>765.9666666666667</v>
      </c>
      <c r="E393" s="232">
        <v>758.98333333333335</v>
      </c>
      <c r="F393" s="232">
        <v>749.61666666666667</v>
      </c>
      <c r="G393" s="232">
        <v>742.63333333333333</v>
      </c>
      <c r="H393" s="232">
        <v>775.33333333333337</v>
      </c>
      <c r="I393" s="232">
        <v>782.31666666666672</v>
      </c>
      <c r="J393" s="232">
        <v>791.68333333333339</v>
      </c>
      <c r="K393" s="231">
        <v>772.95</v>
      </c>
      <c r="L393" s="231">
        <v>756.6</v>
      </c>
      <c r="M393" s="231">
        <v>1.2572300000000001</v>
      </c>
      <c r="N393" s="1"/>
      <c r="O393" s="1"/>
    </row>
    <row r="394" spans="1:15" ht="12.75" customHeight="1">
      <c r="A394" s="30">
        <v>384</v>
      </c>
      <c r="B394" s="217" t="s">
        <v>183</v>
      </c>
      <c r="C394" s="231">
        <v>2237.0500000000002</v>
      </c>
      <c r="D394" s="232">
        <v>2254.25</v>
      </c>
      <c r="E394" s="232">
        <v>2210.1999999999998</v>
      </c>
      <c r="F394" s="232">
        <v>2183.35</v>
      </c>
      <c r="G394" s="232">
        <v>2139.2999999999997</v>
      </c>
      <c r="H394" s="232">
        <v>2281.1</v>
      </c>
      <c r="I394" s="232">
        <v>2325.15</v>
      </c>
      <c r="J394" s="232">
        <v>2352</v>
      </c>
      <c r="K394" s="231">
        <v>2298.3000000000002</v>
      </c>
      <c r="L394" s="231">
        <v>2227.4</v>
      </c>
      <c r="M394" s="231">
        <v>100.27725</v>
      </c>
      <c r="N394" s="1"/>
      <c r="O394" s="1"/>
    </row>
    <row r="395" spans="1:15" ht="12.75" customHeight="1">
      <c r="A395" s="30">
        <v>385</v>
      </c>
      <c r="B395" s="217" t="s">
        <v>795</v>
      </c>
      <c r="C395" s="231">
        <v>93.35</v>
      </c>
      <c r="D395" s="232">
        <v>93.983333333333334</v>
      </c>
      <c r="E395" s="232">
        <v>92.466666666666669</v>
      </c>
      <c r="F395" s="232">
        <v>91.583333333333329</v>
      </c>
      <c r="G395" s="232">
        <v>90.066666666666663</v>
      </c>
      <c r="H395" s="232">
        <v>94.866666666666674</v>
      </c>
      <c r="I395" s="232">
        <v>96.383333333333354</v>
      </c>
      <c r="J395" s="232">
        <v>97.26666666666668</v>
      </c>
      <c r="K395" s="231">
        <v>95.5</v>
      </c>
      <c r="L395" s="231">
        <v>93.1</v>
      </c>
      <c r="M395" s="231">
        <v>2.0724499999999999</v>
      </c>
      <c r="N395" s="1"/>
      <c r="O395" s="1"/>
    </row>
    <row r="396" spans="1:15" ht="12.75" customHeight="1">
      <c r="A396" s="30">
        <v>386</v>
      </c>
      <c r="B396" s="217" t="s">
        <v>455</v>
      </c>
      <c r="C396" s="231">
        <v>558.65</v>
      </c>
      <c r="D396" s="232">
        <v>566.15</v>
      </c>
      <c r="E396" s="232">
        <v>545.5</v>
      </c>
      <c r="F396" s="232">
        <v>532.35</v>
      </c>
      <c r="G396" s="232">
        <v>511.70000000000005</v>
      </c>
      <c r="H396" s="232">
        <v>579.29999999999995</v>
      </c>
      <c r="I396" s="232">
        <v>599.94999999999982</v>
      </c>
      <c r="J396" s="232">
        <v>613.09999999999991</v>
      </c>
      <c r="K396" s="231">
        <v>586.79999999999995</v>
      </c>
      <c r="L396" s="231">
        <v>553</v>
      </c>
      <c r="M396" s="231">
        <v>0.69069999999999998</v>
      </c>
      <c r="N396" s="1"/>
      <c r="O396" s="1"/>
    </row>
    <row r="397" spans="1:15" ht="12.75" customHeight="1">
      <c r="A397" s="30">
        <v>387</v>
      </c>
      <c r="B397" s="217" t="s">
        <v>456</v>
      </c>
      <c r="C397" s="231">
        <v>1283.7</v>
      </c>
      <c r="D397" s="232">
        <v>1297.5666666666666</v>
      </c>
      <c r="E397" s="232">
        <v>1257.1333333333332</v>
      </c>
      <c r="F397" s="232">
        <v>1230.5666666666666</v>
      </c>
      <c r="G397" s="232">
        <v>1190.1333333333332</v>
      </c>
      <c r="H397" s="232">
        <v>1324.1333333333332</v>
      </c>
      <c r="I397" s="232">
        <v>1364.5666666666666</v>
      </c>
      <c r="J397" s="232">
        <v>1391.1333333333332</v>
      </c>
      <c r="K397" s="231">
        <v>1338</v>
      </c>
      <c r="L397" s="231">
        <v>1271</v>
      </c>
      <c r="M397" s="231">
        <v>1.30061</v>
      </c>
      <c r="N397" s="1"/>
      <c r="O397" s="1"/>
    </row>
    <row r="398" spans="1:15" ht="12.75" customHeight="1">
      <c r="A398" s="30">
        <v>388</v>
      </c>
      <c r="B398" s="217" t="s">
        <v>270</v>
      </c>
      <c r="C398" s="231">
        <v>733.35</v>
      </c>
      <c r="D398" s="232">
        <v>732.95000000000016</v>
      </c>
      <c r="E398" s="232">
        <v>728.45000000000027</v>
      </c>
      <c r="F398" s="232">
        <v>723.55000000000007</v>
      </c>
      <c r="G398" s="232">
        <v>719.05000000000018</v>
      </c>
      <c r="H398" s="232">
        <v>737.85000000000036</v>
      </c>
      <c r="I398" s="232">
        <v>742.35000000000014</v>
      </c>
      <c r="J398" s="232">
        <v>747.25000000000045</v>
      </c>
      <c r="K398" s="231">
        <v>737.45</v>
      </c>
      <c r="L398" s="231">
        <v>728.05</v>
      </c>
      <c r="M398" s="231">
        <v>3.2189299999999998</v>
      </c>
      <c r="N398" s="1"/>
      <c r="O398" s="1"/>
    </row>
    <row r="399" spans="1:15" ht="12.75" customHeight="1">
      <c r="A399" s="30">
        <v>389</v>
      </c>
      <c r="B399" s="217" t="s">
        <v>185</v>
      </c>
      <c r="C399" s="231">
        <v>1067.05</v>
      </c>
      <c r="D399" s="232">
        <v>1070.1499999999999</v>
      </c>
      <c r="E399" s="232">
        <v>1058.8999999999996</v>
      </c>
      <c r="F399" s="232">
        <v>1050.7499999999998</v>
      </c>
      <c r="G399" s="232">
        <v>1039.4999999999995</v>
      </c>
      <c r="H399" s="232">
        <v>1078.2999999999997</v>
      </c>
      <c r="I399" s="232">
        <v>1089.5500000000002</v>
      </c>
      <c r="J399" s="232">
        <v>1097.6999999999998</v>
      </c>
      <c r="K399" s="231">
        <v>1081.4000000000001</v>
      </c>
      <c r="L399" s="231">
        <v>1062</v>
      </c>
      <c r="M399" s="231">
        <v>15.66147</v>
      </c>
      <c r="N399" s="1"/>
      <c r="O399" s="1"/>
    </row>
    <row r="400" spans="1:15" ht="12.75" customHeight="1">
      <c r="A400" s="30">
        <v>390</v>
      </c>
      <c r="B400" s="217" t="s">
        <v>457</v>
      </c>
      <c r="C400" s="231">
        <v>353</v>
      </c>
      <c r="D400" s="232">
        <v>353.7166666666667</v>
      </c>
      <c r="E400" s="232">
        <v>350.28333333333342</v>
      </c>
      <c r="F400" s="232">
        <v>347.56666666666672</v>
      </c>
      <c r="G400" s="232">
        <v>344.13333333333344</v>
      </c>
      <c r="H400" s="232">
        <v>356.43333333333339</v>
      </c>
      <c r="I400" s="232">
        <v>359.86666666666667</v>
      </c>
      <c r="J400" s="232">
        <v>362.58333333333337</v>
      </c>
      <c r="K400" s="231">
        <v>357.15</v>
      </c>
      <c r="L400" s="231">
        <v>351</v>
      </c>
      <c r="M400" s="231">
        <v>0.1628</v>
      </c>
      <c r="N400" s="1"/>
      <c r="O400" s="1"/>
    </row>
    <row r="401" spans="1:15" ht="12.75" customHeight="1">
      <c r="A401" s="30">
        <v>391</v>
      </c>
      <c r="B401" s="217" t="s">
        <v>458</v>
      </c>
      <c r="C401" s="231">
        <v>31.35</v>
      </c>
      <c r="D401" s="232">
        <v>31.5</v>
      </c>
      <c r="E401" s="232">
        <v>31.1</v>
      </c>
      <c r="F401" s="232">
        <v>30.85</v>
      </c>
      <c r="G401" s="232">
        <v>30.450000000000003</v>
      </c>
      <c r="H401" s="232">
        <v>31.75</v>
      </c>
      <c r="I401" s="232">
        <v>32.15</v>
      </c>
      <c r="J401" s="232">
        <v>32.4</v>
      </c>
      <c r="K401" s="231">
        <v>31.9</v>
      </c>
      <c r="L401" s="231">
        <v>31.25</v>
      </c>
      <c r="M401" s="231">
        <v>15.09169</v>
      </c>
      <c r="N401" s="1"/>
      <c r="O401" s="1"/>
    </row>
    <row r="402" spans="1:15" ht="12.75" customHeight="1">
      <c r="A402" s="30">
        <v>392</v>
      </c>
      <c r="B402" s="217" t="s">
        <v>459</v>
      </c>
      <c r="C402" s="231">
        <v>4349.7</v>
      </c>
      <c r="D402" s="232">
        <v>4339.9000000000005</v>
      </c>
      <c r="E402" s="232">
        <v>4319.8000000000011</v>
      </c>
      <c r="F402" s="232">
        <v>4289.9000000000005</v>
      </c>
      <c r="G402" s="232">
        <v>4269.8000000000011</v>
      </c>
      <c r="H402" s="232">
        <v>4369.8000000000011</v>
      </c>
      <c r="I402" s="232">
        <v>4389.9000000000015</v>
      </c>
      <c r="J402" s="232">
        <v>4419.8000000000011</v>
      </c>
      <c r="K402" s="231">
        <v>4360</v>
      </c>
      <c r="L402" s="231">
        <v>4310</v>
      </c>
      <c r="M402" s="231">
        <v>6.6159999999999997E-2</v>
      </c>
      <c r="N402" s="1"/>
      <c r="O402" s="1"/>
    </row>
    <row r="403" spans="1:15" ht="12.75" customHeight="1">
      <c r="A403" s="30">
        <v>393</v>
      </c>
      <c r="B403" s="217" t="s">
        <v>189</v>
      </c>
      <c r="C403" s="231">
        <v>2272.4</v>
      </c>
      <c r="D403" s="232">
        <v>2288.6166666666668</v>
      </c>
      <c r="E403" s="232">
        <v>2246.7833333333338</v>
      </c>
      <c r="F403" s="232">
        <v>2221.166666666667</v>
      </c>
      <c r="G403" s="232">
        <v>2179.3333333333339</v>
      </c>
      <c r="H403" s="232">
        <v>2314.2333333333336</v>
      </c>
      <c r="I403" s="232">
        <v>2356.0666666666666</v>
      </c>
      <c r="J403" s="232">
        <v>2381.6833333333334</v>
      </c>
      <c r="K403" s="231">
        <v>2330.4499999999998</v>
      </c>
      <c r="L403" s="231">
        <v>2263</v>
      </c>
      <c r="M403" s="231">
        <v>4.4900399999999996</v>
      </c>
      <c r="N403" s="1"/>
      <c r="O403" s="1"/>
    </row>
    <row r="404" spans="1:15" ht="12.75" customHeight="1">
      <c r="A404" s="30">
        <v>394</v>
      </c>
      <c r="B404" s="217" t="s">
        <v>801</v>
      </c>
      <c r="C404" s="231">
        <v>76.8</v>
      </c>
      <c r="D404" s="232">
        <v>77.566666666666663</v>
      </c>
      <c r="E404" s="232">
        <v>75.23333333333332</v>
      </c>
      <c r="F404" s="232">
        <v>73.666666666666657</v>
      </c>
      <c r="G404" s="232">
        <v>71.333333333333314</v>
      </c>
      <c r="H404" s="232">
        <v>79.133333333333326</v>
      </c>
      <c r="I404" s="232">
        <v>81.466666666666669</v>
      </c>
      <c r="J404" s="232">
        <v>83.033333333333331</v>
      </c>
      <c r="K404" s="231">
        <v>79.900000000000006</v>
      </c>
      <c r="L404" s="231">
        <v>76</v>
      </c>
      <c r="M404" s="231">
        <v>52.22466</v>
      </c>
      <c r="N404" s="1"/>
      <c r="O404" s="1"/>
    </row>
    <row r="405" spans="1:15" ht="12.75" customHeight="1">
      <c r="A405" s="30">
        <v>395</v>
      </c>
      <c r="B405" s="217" t="s">
        <v>271</v>
      </c>
      <c r="C405" s="231">
        <v>5748.4</v>
      </c>
      <c r="D405" s="232">
        <v>5754.4666666666672</v>
      </c>
      <c r="E405" s="232">
        <v>5733.9333333333343</v>
      </c>
      <c r="F405" s="232">
        <v>5719.4666666666672</v>
      </c>
      <c r="G405" s="232">
        <v>5698.9333333333343</v>
      </c>
      <c r="H405" s="232">
        <v>5768.9333333333343</v>
      </c>
      <c r="I405" s="232">
        <v>5789.4666666666672</v>
      </c>
      <c r="J405" s="232">
        <v>5803.9333333333343</v>
      </c>
      <c r="K405" s="231">
        <v>5775</v>
      </c>
      <c r="L405" s="231">
        <v>5740</v>
      </c>
      <c r="M405" s="231">
        <v>8.0579999999999999E-2</v>
      </c>
      <c r="N405" s="1"/>
      <c r="O405" s="1"/>
    </row>
    <row r="406" spans="1:15" ht="12.75" customHeight="1">
      <c r="A406" s="30">
        <v>396</v>
      </c>
      <c r="B406" s="217" t="s">
        <v>825</v>
      </c>
      <c r="C406" s="231">
        <v>1184.25</v>
      </c>
      <c r="D406" s="232">
        <v>1191.05</v>
      </c>
      <c r="E406" s="232">
        <v>1168.1999999999998</v>
      </c>
      <c r="F406" s="232">
        <v>1152.1499999999999</v>
      </c>
      <c r="G406" s="232">
        <v>1129.2999999999997</v>
      </c>
      <c r="H406" s="232">
        <v>1207.0999999999999</v>
      </c>
      <c r="I406" s="232">
        <v>1229.9499999999998</v>
      </c>
      <c r="J406" s="232">
        <v>1246</v>
      </c>
      <c r="K406" s="231">
        <v>1213.9000000000001</v>
      </c>
      <c r="L406" s="231">
        <v>1175</v>
      </c>
      <c r="M406" s="231">
        <v>0.25453999999999999</v>
      </c>
      <c r="N406" s="1"/>
      <c r="O406" s="1"/>
    </row>
    <row r="407" spans="1:15" ht="12.75" customHeight="1">
      <c r="A407" s="30">
        <v>397</v>
      </c>
      <c r="B407" s="217" t="s">
        <v>460</v>
      </c>
      <c r="C407" s="231">
        <v>2776.4</v>
      </c>
      <c r="D407" s="232">
        <v>2778.9666666666667</v>
      </c>
      <c r="E407" s="232">
        <v>2752.5333333333333</v>
      </c>
      <c r="F407" s="232">
        <v>2728.6666666666665</v>
      </c>
      <c r="G407" s="232">
        <v>2702.2333333333331</v>
      </c>
      <c r="H407" s="232">
        <v>2802.8333333333335</v>
      </c>
      <c r="I407" s="232">
        <v>2829.2666666666669</v>
      </c>
      <c r="J407" s="232">
        <v>2853.1333333333337</v>
      </c>
      <c r="K407" s="231">
        <v>2805.4</v>
      </c>
      <c r="L407" s="231">
        <v>2755.1</v>
      </c>
      <c r="M407" s="231">
        <v>1.5638099999999999</v>
      </c>
      <c r="N407" s="1"/>
      <c r="O407" s="1"/>
    </row>
    <row r="408" spans="1:15" ht="12.75" customHeight="1">
      <c r="A408" s="30">
        <v>398</v>
      </c>
      <c r="B408" s="217" t="s">
        <v>856</v>
      </c>
      <c r="C408" s="231">
        <v>458</v>
      </c>
      <c r="D408" s="232">
        <v>457.18333333333334</v>
      </c>
      <c r="E408" s="232">
        <v>451.06666666666666</v>
      </c>
      <c r="F408" s="232">
        <v>444.13333333333333</v>
      </c>
      <c r="G408" s="232">
        <v>438.01666666666665</v>
      </c>
      <c r="H408" s="232">
        <v>464.11666666666667</v>
      </c>
      <c r="I408" s="232">
        <v>470.23333333333335</v>
      </c>
      <c r="J408" s="232">
        <v>477.16666666666669</v>
      </c>
      <c r="K408" s="231">
        <v>463.3</v>
      </c>
      <c r="L408" s="231">
        <v>450.25</v>
      </c>
      <c r="M408" s="231">
        <v>0.96013999999999999</v>
      </c>
      <c r="N408" s="1"/>
      <c r="O408" s="1"/>
    </row>
    <row r="409" spans="1:15" ht="12.75" customHeight="1">
      <c r="A409" s="30">
        <v>399</v>
      </c>
      <c r="B409" s="217" t="s">
        <v>461</v>
      </c>
      <c r="C409" s="231">
        <v>1106.0999999999999</v>
      </c>
      <c r="D409" s="232">
        <v>1114.0333333333331</v>
      </c>
      <c r="E409" s="232">
        <v>1093.2666666666662</v>
      </c>
      <c r="F409" s="232">
        <v>1080.4333333333332</v>
      </c>
      <c r="G409" s="232">
        <v>1059.6666666666663</v>
      </c>
      <c r="H409" s="232">
        <v>1126.8666666666661</v>
      </c>
      <c r="I409" s="232">
        <v>1147.633333333333</v>
      </c>
      <c r="J409" s="232">
        <v>1160.466666666666</v>
      </c>
      <c r="K409" s="231">
        <v>1134.8</v>
      </c>
      <c r="L409" s="231">
        <v>1101.2</v>
      </c>
      <c r="M409" s="231">
        <v>8.0629999999999993E-2</v>
      </c>
      <c r="N409" s="1"/>
      <c r="O409" s="1"/>
    </row>
    <row r="410" spans="1:15" ht="12.75" customHeight="1">
      <c r="A410" s="30">
        <v>400</v>
      </c>
      <c r="B410" s="217" t="s">
        <v>462</v>
      </c>
      <c r="C410" s="231">
        <v>249.5</v>
      </c>
      <c r="D410" s="232">
        <v>251.06666666666669</v>
      </c>
      <c r="E410" s="232">
        <v>244.43333333333339</v>
      </c>
      <c r="F410" s="232">
        <v>239.3666666666667</v>
      </c>
      <c r="G410" s="232">
        <v>232.73333333333341</v>
      </c>
      <c r="H410" s="232">
        <v>256.13333333333338</v>
      </c>
      <c r="I410" s="232">
        <v>262.76666666666665</v>
      </c>
      <c r="J410" s="232">
        <v>267.83333333333337</v>
      </c>
      <c r="K410" s="231">
        <v>257.7</v>
      </c>
      <c r="L410" s="231">
        <v>246</v>
      </c>
      <c r="M410" s="231">
        <v>6.4157700000000002</v>
      </c>
      <c r="N410" s="1"/>
      <c r="O410" s="1"/>
    </row>
    <row r="411" spans="1:15" ht="12.75" customHeight="1">
      <c r="A411" s="30">
        <v>401</v>
      </c>
      <c r="B411" s="217" t="s">
        <v>857</v>
      </c>
      <c r="C411" s="231">
        <v>638.1</v>
      </c>
      <c r="D411" s="232">
        <v>633.43333333333328</v>
      </c>
      <c r="E411" s="232">
        <v>626.86666666666656</v>
      </c>
      <c r="F411" s="232">
        <v>615.63333333333333</v>
      </c>
      <c r="G411" s="232">
        <v>609.06666666666661</v>
      </c>
      <c r="H411" s="232">
        <v>644.66666666666652</v>
      </c>
      <c r="I411" s="232">
        <v>651.23333333333335</v>
      </c>
      <c r="J411" s="232">
        <v>662.46666666666647</v>
      </c>
      <c r="K411" s="231">
        <v>640</v>
      </c>
      <c r="L411" s="231">
        <v>622.20000000000005</v>
      </c>
      <c r="M411" s="231">
        <v>0.18009</v>
      </c>
      <c r="N411" s="1"/>
      <c r="O411" s="1"/>
    </row>
    <row r="412" spans="1:15" ht="12.75" customHeight="1">
      <c r="A412" s="30">
        <v>402</v>
      </c>
      <c r="B412" s="217" t="s">
        <v>187</v>
      </c>
      <c r="C412" s="231">
        <v>25331.1</v>
      </c>
      <c r="D412" s="232">
        <v>25358.766666666666</v>
      </c>
      <c r="E412" s="232">
        <v>25166.883333333331</v>
      </c>
      <c r="F412" s="232">
        <v>25002.666666666664</v>
      </c>
      <c r="G412" s="232">
        <v>24810.783333333329</v>
      </c>
      <c r="H412" s="232">
        <v>25522.983333333334</v>
      </c>
      <c r="I412" s="232">
        <v>25714.866666666672</v>
      </c>
      <c r="J412" s="232">
        <v>25879.083333333336</v>
      </c>
      <c r="K412" s="231">
        <v>25550.65</v>
      </c>
      <c r="L412" s="231">
        <v>25194.55</v>
      </c>
      <c r="M412" s="231">
        <v>0.36836999999999998</v>
      </c>
      <c r="N412" s="1"/>
      <c r="O412" s="1"/>
    </row>
    <row r="413" spans="1:15" ht="12.75" customHeight="1">
      <c r="A413" s="30">
        <v>403</v>
      </c>
      <c r="B413" s="217" t="s">
        <v>826</v>
      </c>
      <c r="C413" s="231">
        <v>44.75</v>
      </c>
      <c r="D413" s="232">
        <v>45</v>
      </c>
      <c r="E413" s="232">
        <v>44.25</v>
      </c>
      <c r="F413" s="232">
        <v>43.75</v>
      </c>
      <c r="G413" s="232">
        <v>43</v>
      </c>
      <c r="H413" s="232">
        <v>45.5</v>
      </c>
      <c r="I413" s="232">
        <v>46.25</v>
      </c>
      <c r="J413" s="232">
        <v>46.75</v>
      </c>
      <c r="K413" s="231">
        <v>45.75</v>
      </c>
      <c r="L413" s="231">
        <v>44.5</v>
      </c>
      <c r="M413" s="231">
        <v>47.593620000000001</v>
      </c>
      <c r="N413" s="1"/>
      <c r="O413" s="1"/>
    </row>
    <row r="414" spans="1:15" ht="12.75" customHeight="1">
      <c r="A414" s="30">
        <v>404</v>
      </c>
      <c r="B414" s="217" t="s">
        <v>866</v>
      </c>
      <c r="C414" s="231">
        <v>1229.55</v>
      </c>
      <c r="D414" s="232">
        <v>1236.3333333333333</v>
      </c>
      <c r="E414" s="232">
        <v>1218.6166666666666</v>
      </c>
      <c r="F414" s="232">
        <v>1207.6833333333334</v>
      </c>
      <c r="G414" s="232">
        <v>1189.9666666666667</v>
      </c>
      <c r="H414" s="232">
        <v>1247.2666666666664</v>
      </c>
      <c r="I414" s="232">
        <v>1264.9833333333331</v>
      </c>
      <c r="J414" s="232">
        <v>1275.9166666666663</v>
      </c>
      <c r="K414" s="231">
        <v>1254.05</v>
      </c>
      <c r="L414" s="231">
        <v>1225.4000000000001</v>
      </c>
      <c r="M414" s="231">
        <v>3.9741</v>
      </c>
      <c r="N414" s="1"/>
      <c r="O414" s="1"/>
    </row>
    <row r="415" spans="1:15" ht="12.75" customHeight="1">
      <c r="A415" s="30">
        <v>405</v>
      </c>
      <c r="B415" t="s">
        <v>827</v>
      </c>
      <c r="C415" s="279">
        <v>272.75</v>
      </c>
      <c r="D415" s="280">
        <v>273.71666666666664</v>
      </c>
      <c r="E415" s="280">
        <v>269.43333333333328</v>
      </c>
      <c r="F415" s="280">
        <v>266.11666666666662</v>
      </c>
      <c r="G415" s="280">
        <v>261.83333333333326</v>
      </c>
      <c r="H415" s="280">
        <v>277.0333333333333</v>
      </c>
      <c r="I415" s="280">
        <v>281.31666666666672</v>
      </c>
      <c r="J415" s="280">
        <v>284.63333333333333</v>
      </c>
      <c r="K415" s="279">
        <v>278</v>
      </c>
      <c r="L415" s="279">
        <v>270.39999999999998</v>
      </c>
      <c r="M415" s="279">
        <v>1.17391</v>
      </c>
      <c r="N415" s="1"/>
      <c r="O415" s="1"/>
    </row>
    <row r="416" spans="1:15" ht="12.75" customHeight="1">
      <c r="A416" s="30">
        <v>406</v>
      </c>
      <c r="B416" s="217" t="s">
        <v>188</v>
      </c>
      <c r="C416" s="231">
        <v>3280.6</v>
      </c>
      <c r="D416" s="232">
        <v>3285.25</v>
      </c>
      <c r="E416" s="232">
        <v>3260.35</v>
      </c>
      <c r="F416" s="232">
        <v>3240.1</v>
      </c>
      <c r="G416" s="232">
        <v>3215.2</v>
      </c>
      <c r="H416" s="232">
        <v>3305.5</v>
      </c>
      <c r="I416" s="232">
        <v>3330.3999999999996</v>
      </c>
      <c r="J416" s="232">
        <v>3350.65</v>
      </c>
      <c r="K416" s="231">
        <v>3310.15</v>
      </c>
      <c r="L416" s="231">
        <v>3265</v>
      </c>
      <c r="M416" s="231">
        <v>2.6244800000000001</v>
      </c>
      <c r="N416" s="1"/>
      <c r="O416" s="1"/>
    </row>
    <row r="417" spans="1:15" ht="12.75" customHeight="1">
      <c r="A417" s="30">
        <v>407</v>
      </c>
      <c r="B417" s="217" t="s">
        <v>463</v>
      </c>
      <c r="C417" s="231">
        <v>537.29999999999995</v>
      </c>
      <c r="D417" s="232">
        <v>539.9666666666667</v>
      </c>
      <c r="E417" s="232">
        <v>532.43333333333339</v>
      </c>
      <c r="F417" s="232">
        <v>527.56666666666672</v>
      </c>
      <c r="G417" s="232">
        <v>520.03333333333342</v>
      </c>
      <c r="H417" s="232">
        <v>544.83333333333337</v>
      </c>
      <c r="I417" s="232">
        <v>552.36666666666667</v>
      </c>
      <c r="J417" s="232">
        <v>557.23333333333335</v>
      </c>
      <c r="K417" s="231">
        <v>547.5</v>
      </c>
      <c r="L417" s="231">
        <v>535.1</v>
      </c>
      <c r="M417" s="231">
        <v>0.64947999999999995</v>
      </c>
      <c r="N417" s="1"/>
      <c r="O417" s="1"/>
    </row>
    <row r="418" spans="1:15" ht="12.75" customHeight="1">
      <c r="A418" s="30">
        <v>408</v>
      </c>
      <c r="B418" s="217" t="s">
        <v>464</v>
      </c>
      <c r="C418" s="231">
        <v>3801.45</v>
      </c>
      <c r="D418" s="232">
        <v>3793.9333333333329</v>
      </c>
      <c r="E418" s="232">
        <v>3764.016666666666</v>
      </c>
      <c r="F418" s="232">
        <v>3726.583333333333</v>
      </c>
      <c r="G418" s="232">
        <v>3696.6666666666661</v>
      </c>
      <c r="H418" s="232">
        <v>3831.3666666666659</v>
      </c>
      <c r="I418" s="232">
        <v>3861.2833333333328</v>
      </c>
      <c r="J418" s="232">
        <v>3898.7166666666658</v>
      </c>
      <c r="K418" s="231">
        <v>3823.85</v>
      </c>
      <c r="L418" s="231">
        <v>3756.5</v>
      </c>
      <c r="M418" s="231">
        <v>0.24665000000000001</v>
      </c>
      <c r="N418" s="1"/>
      <c r="O418" s="1"/>
    </row>
    <row r="419" spans="1:15" ht="12.75" customHeight="1">
      <c r="A419" s="30">
        <v>409</v>
      </c>
      <c r="B419" s="217" t="s">
        <v>796</v>
      </c>
      <c r="C419" s="231">
        <v>423.05</v>
      </c>
      <c r="D419" s="232">
        <v>427.65000000000003</v>
      </c>
      <c r="E419" s="232">
        <v>413.40000000000009</v>
      </c>
      <c r="F419" s="232">
        <v>403.75000000000006</v>
      </c>
      <c r="G419" s="232">
        <v>389.50000000000011</v>
      </c>
      <c r="H419" s="232">
        <v>437.30000000000007</v>
      </c>
      <c r="I419" s="232">
        <v>451.54999999999995</v>
      </c>
      <c r="J419" s="232">
        <v>461.20000000000005</v>
      </c>
      <c r="K419" s="231">
        <v>441.9</v>
      </c>
      <c r="L419" s="231">
        <v>418</v>
      </c>
      <c r="M419" s="231">
        <v>53.406880000000001</v>
      </c>
      <c r="N419" s="1"/>
      <c r="O419" s="1"/>
    </row>
    <row r="420" spans="1:15" ht="12.75" customHeight="1">
      <c r="A420" s="30">
        <v>410</v>
      </c>
      <c r="B420" s="217" t="s">
        <v>465</v>
      </c>
      <c r="C420" s="231">
        <v>826.8</v>
      </c>
      <c r="D420" s="232">
        <v>829.13333333333333</v>
      </c>
      <c r="E420" s="232">
        <v>802.66666666666663</v>
      </c>
      <c r="F420" s="232">
        <v>778.5333333333333</v>
      </c>
      <c r="G420" s="232">
        <v>752.06666666666661</v>
      </c>
      <c r="H420" s="232">
        <v>853.26666666666665</v>
      </c>
      <c r="I420" s="232">
        <v>879.73333333333335</v>
      </c>
      <c r="J420" s="232">
        <v>903.86666666666667</v>
      </c>
      <c r="K420" s="231">
        <v>855.6</v>
      </c>
      <c r="L420" s="231">
        <v>805</v>
      </c>
      <c r="M420" s="231">
        <v>20.608809999999998</v>
      </c>
      <c r="N420" s="1"/>
      <c r="O420" s="1"/>
    </row>
    <row r="421" spans="1:15" ht="12.75" customHeight="1">
      <c r="A421" s="30">
        <v>411</v>
      </c>
      <c r="B421" s="217" t="s">
        <v>828</v>
      </c>
      <c r="C421" s="231">
        <v>527.04999999999995</v>
      </c>
      <c r="D421" s="232">
        <v>533.2166666666667</v>
      </c>
      <c r="E421" s="232">
        <v>516.48333333333335</v>
      </c>
      <c r="F421" s="232">
        <v>505.91666666666663</v>
      </c>
      <c r="G421" s="232">
        <v>489.18333333333328</v>
      </c>
      <c r="H421" s="232">
        <v>543.78333333333342</v>
      </c>
      <c r="I421" s="232">
        <v>560.51666666666677</v>
      </c>
      <c r="J421" s="232">
        <v>571.08333333333348</v>
      </c>
      <c r="K421" s="231">
        <v>549.95000000000005</v>
      </c>
      <c r="L421" s="231">
        <v>522.65</v>
      </c>
      <c r="M421" s="231">
        <v>6.4191099999999999</v>
      </c>
      <c r="N421" s="1"/>
      <c r="O421" s="1"/>
    </row>
    <row r="422" spans="1:15" ht="12.75" customHeight="1">
      <c r="A422" s="30">
        <v>412</v>
      </c>
      <c r="B422" s="217" t="s">
        <v>186</v>
      </c>
      <c r="C422" s="231">
        <v>517.54999999999995</v>
      </c>
      <c r="D422" s="232">
        <v>521.69999999999993</v>
      </c>
      <c r="E422" s="232">
        <v>511.39999999999986</v>
      </c>
      <c r="F422" s="232">
        <v>505.24999999999989</v>
      </c>
      <c r="G422" s="232">
        <v>494.94999999999982</v>
      </c>
      <c r="H422" s="232">
        <v>527.84999999999991</v>
      </c>
      <c r="I422" s="232">
        <v>538.14999999999986</v>
      </c>
      <c r="J422" s="232">
        <v>544.29999999999995</v>
      </c>
      <c r="K422" s="231">
        <v>532</v>
      </c>
      <c r="L422" s="231">
        <v>515.54999999999995</v>
      </c>
      <c r="M422" s="231">
        <v>112.82329</v>
      </c>
      <c r="N422" s="1"/>
      <c r="O422" s="1"/>
    </row>
    <row r="423" spans="1:15" ht="12.75" customHeight="1">
      <c r="A423" s="30">
        <v>413</v>
      </c>
      <c r="B423" s="217" t="s">
        <v>184</v>
      </c>
      <c r="C423" s="231">
        <v>87.65</v>
      </c>
      <c r="D423" s="232">
        <v>87.816666666666663</v>
      </c>
      <c r="E423" s="232">
        <v>87.033333333333331</v>
      </c>
      <c r="F423" s="232">
        <v>86.416666666666671</v>
      </c>
      <c r="G423" s="232">
        <v>85.63333333333334</v>
      </c>
      <c r="H423" s="232">
        <v>88.433333333333323</v>
      </c>
      <c r="I423" s="232">
        <v>89.216666666666654</v>
      </c>
      <c r="J423" s="232">
        <v>89.833333333333314</v>
      </c>
      <c r="K423" s="231">
        <v>88.6</v>
      </c>
      <c r="L423" s="231">
        <v>87.2</v>
      </c>
      <c r="M423" s="231">
        <v>133.98597000000001</v>
      </c>
      <c r="N423" s="1"/>
      <c r="O423" s="1"/>
    </row>
    <row r="424" spans="1:15" ht="12.75" customHeight="1">
      <c r="A424" s="30">
        <v>414</v>
      </c>
      <c r="B424" s="217" t="s">
        <v>466</v>
      </c>
      <c r="C424" s="231">
        <v>311.95</v>
      </c>
      <c r="D424" s="232">
        <v>313.2833333333333</v>
      </c>
      <c r="E424" s="232">
        <v>308.71666666666658</v>
      </c>
      <c r="F424" s="232">
        <v>305.48333333333329</v>
      </c>
      <c r="G424" s="232">
        <v>300.91666666666657</v>
      </c>
      <c r="H424" s="232">
        <v>316.51666666666659</v>
      </c>
      <c r="I424" s="232">
        <v>321.08333333333331</v>
      </c>
      <c r="J424" s="232">
        <v>324.31666666666661</v>
      </c>
      <c r="K424" s="231">
        <v>317.85000000000002</v>
      </c>
      <c r="L424" s="231">
        <v>310.05</v>
      </c>
      <c r="M424" s="231">
        <v>3.2602899999999999</v>
      </c>
      <c r="N424" s="1"/>
      <c r="O424" s="1"/>
    </row>
    <row r="425" spans="1:15" ht="12.75" customHeight="1">
      <c r="A425" s="30">
        <v>415</v>
      </c>
      <c r="B425" s="217" t="s">
        <v>467</v>
      </c>
      <c r="C425" s="231">
        <v>159.75</v>
      </c>
      <c r="D425" s="232">
        <v>161.73333333333332</v>
      </c>
      <c r="E425" s="232">
        <v>157.01666666666665</v>
      </c>
      <c r="F425" s="232">
        <v>154.28333333333333</v>
      </c>
      <c r="G425" s="232">
        <v>149.56666666666666</v>
      </c>
      <c r="H425" s="232">
        <v>164.46666666666664</v>
      </c>
      <c r="I425" s="232">
        <v>169.18333333333328</v>
      </c>
      <c r="J425" s="232">
        <v>171.91666666666663</v>
      </c>
      <c r="K425" s="231">
        <v>166.45</v>
      </c>
      <c r="L425" s="231">
        <v>159</v>
      </c>
      <c r="M425" s="231">
        <v>9.4303500000000007</v>
      </c>
      <c r="N425" s="1"/>
      <c r="O425" s="1"/>
    </row>
    <row r="426" spans="1:15" ht="12.75" customHeight="1">
      <c r="A426" s="30">
        <v>416</v>
      </c>
      <c r="B426" s="217" t="s">
        <v>468</v>
      </c>
      <c r="C426" s="231">
        <v>370.15</v>
      </c>
      <c r="D426" s="232">
        <v>369.95</v>
      </c>
      <c r="E426" s="232">
        <v>364</v>
      </c>
      <c r="F426" s="232">
        <v>357.85</v>
      </c>
      <c r="G426" s="232">
        <v>351.90000000000003</v>
      </c>
      <c r="H426" s="232">
        <v>376.09999999999997</v>
      </c>
      <c r="I426" s="232">
        <v>382.0499999999999</v>
      </c>
      <c r="J426" s="232">
        <v>388.19999999999993</v>
      </c>
      <c r="K426" s="231">
        <v>375.9</v>
      </c>
      <c r="L426" s="231">
        <v>363.8</v>
      </c>
      <c r="M426" s="231">
        <v>2.0253000000000001</v>
      </c>
      <c r="N426" s="1"/>
      <c r="O426" s="1"/>
    </row>
    <row r="427" spans="1:15" ht="12.75" customHeight="1">
      <c r="A427" s="30">
        <v>417</v>
      </c>
      <c r="B427" s="217" t="s">
        <v>469</v>
      </c>
      <c r="C427" s="231">
        <v>435.4</v>
      </c>
      <c r="D427" s="232">
        <v>438.2833333333333</v>
      </c>
      <c r="E427" s="232">
        <v>430.51666666666659</v>
      </c>
      <c r="F427" s="232">
        <v>425.63333333333327</v>
      </c>
      <c r="G427" s="232">
        <v>417.86666666666656</v>
      </c>
      <c r="H427" s="232">
        <v>443.16666666666663</v>
      </c>
      <c r="I427" s="232">
        <v>450.93333333333328</v>
      </c>
      <c r="J427" s="232">
        <v>455.81666666666666</v>
      </c>
      <c r="K427" s="231">
        <v>446.05</v>
      </c>
      <c r="L427" s="231">
        <v>433.4</v>
      </c>
      <c r="M427" s="231">
        <v>1.0062599999999999</v>
      </c>
      <c r="N427" s="1"/>
      <c r="O427" s="1"/>
    </row>
    <row r="428" spans="1:15" ht="12.75" customHeight="1">
      <c r="A428" s="30">
        <v>418</v>
      </c>
      <c r="B428" s="217" t="s">
        <v>470</v>
      </c>
      <c r="C428" s="231">
        <v>169.35</v>
      </c>
      <c r="D428" s="232">
        <v>173.21666666666667</v>
      </c>
      <c r="E428" s="232">
        <v>163.48333333333335</v>
      </c>
      <c r="F428" s="232">
        <v>157.61666666666667</v>
      </c>
      <c r="G428" s="232">
        <v>147.88333333333335</v>
      </c>
      <c r="H428" s="232">
        <v>179.08333333333334</v>
      </c>
      <c r="I428" s="232">
        <v>188.81666666666663</v>
      </c>
      <c r="J428" s="232">
        <v>194.68333333333334</v>
      </c>
      <c r="K428" s="231">
        <v>182.95</v>
      </c>
      <c r="L428" s="231">
        <v>167.35</v>
      </c>
      <c r="M428" s="231">
        <v>17.111509999999999</v>
      </c>
      <c r="N428" s="1"/>
      <c r="O428" s="1"/>
    </row>
    <row r="429" spans="1:15" ht="12.75" customHeight="1">
      <c r="A429" s="30">
        <v>419</v>
      </c>
      <c r="B429" s="217" t="s">
        <v>190</v>
      </c>
      <c r="C429" s="231">
        <v>951.4</v>
      </c>
      <c r="D429" s="232">
        <v>955.2166666666667</v>
      </c>
      <c r="E429" s="232">
        <v>945.53333333333342</v>
      </c>
      <c r="F429" s="232">
        <v>939.66666666666674</v>
      </c>
      <c r="G429" s="232">
        <v>929.98333333333346</v>
      </c>
      <c r="H429" s="232">
        <v>961.08333333333337</v>
      </c>
      <c r="I429" s="232">
        <v>970.76666666666677</v>
      </c>
      <c r="J429" s="232">
        <v>976.63333333333333</v>
      </c>
      <c r="K429" s="231">
        <v>964.9</v>
      </c>
      <c r="L429" s="231">
        <v>949.35</v>
      </c>
      <c r="M429" s="231">
        <v>21.89113</v>
      </c>
      <c r="N429" s="1"/>
      <c r="O429" s="1"/>
    </row>
    <row r="430" spans="1:15" ht="12.75" customHeight="1">
      <c r="A430" s="30">
        <v>420</v>
      </c>
      <c r="B430" s="217" t="s">
        <v>191</v>
      </c>
      <c r="C430" s="231">
        <v>422.85</v>
      </c>
      <c r="D430" s="232">
        <v>425.9666666666667</v>
      </c>
      <c r="E430" s="232">
        <v>417.73333333333341</v>
      </c>
      <c r="F430" s="232">
        <v>412.61666666666673</v>
      </c>
      <c r="G430" s="232">
        <v>404.38333333333344</v>
      </c>
      <c r="H430" s="232">
        <v>431.08333333333337</v>
      </c>
      <c r="I430" s="232">
        <v>439.31666666666672</v>
      </c>
      <c r="J430" s="232">
        <v>444.43333333333334</v>
      </c>
      <c r="K430" s="231">
        <v>434.2</v>
      </c>
      <c r="L430" s="231">
        <v>420.85</v>
      </c>
      <c r="M430" s="231">
        <v>2.66195</v>
      </c>
      <c r="N430" s="1"/>
      <c r="O430" s="1"/>
    </row>
    <row r="431" spans="1:15" ht="12.75" customHeight="1">
      <c r="A431" s="30">
        <v>421</v>
      </c>
      <c r="B431" s="217" t="s">
        <v>471</v>
      </c>
      <c r="C431" s="231">
        <v>2235.35</v>
      </c>
      <c r="D431" s="232">
        <v>2235.0166666666664</v>
      </c>
      <c r="E431" s="232">
        <v>2215.333333333333</v>
      </c>
      <c r="F431" s="232">
        <v>2195.3166666666666</v>
      </c>
      <c r="G431" s="232">
        <v>2175.6333333333332</v>
      </c>
      <c r="H431" s="232">
        <v>2255.0333333333328</v>
      </c>
      <c r="I431" s="232">
        <v>2274.7166666666662</v>
      </c>
      <c r="J431" s="232">
        <v>2294.7333333333327</v>
      </c>
      <c r="K431" s="231">
        <v>2254.6999999999998</v>
      </c>
      <c r="L431" s="231">
        <v>2215</v>
      </c>
      <c r="M431" s="231">
        <v>0.11248</v>
      </c>
      <c r="N431" s="1"/>
      <c r="O431" s="1"/>
    </row>
    <row r="432" spans="1:15" ht="12.75" customHeight="1">
      <c r="A432" s="30">
        <v>422</v>
      </c>
      <c r="B432" s="217" t="s">
        <v>472</v>
      </c>
      <c r="C432" s="231">
        <v>960</v>
      </c>
      <c r="D432" s="232">
        <v>964.06666666666661</v>
      </c>
      <c r="E432" s="232">
        <v>949.93333333333317</v>
      </c>
      <c r="F432" s="232">
        <v>939.86666666666656</v>
      </c>
      <c r="G432" s="232">
        <v>925.73333333333312</v>
      </c>
      <c r="H432" s="232">
        <v>974.13333333333321</v>
      </c>
      <c r="I432" s="232">
        <v>988.26666666666665</v>
      </c>
      <c r="J432" s="232">
        <v>998.33333333333326</v>
      </c>
      <c r="K432" s="231">
        <v>978.2</v>
      </c>
      <c r="L432" s="231">
        <v>954</v>
      </c>
      <c r="M432" s="231">
        <v>2.62338</v>
      </c>
      <c r="N432" s="1"/>
      <c r="O432" s="1"/>
    </row>
    <row r="433" spans="1:15" ht="12.75" customHeight="1">
      <c r="A433" s="30">
        <v>423</v>
      </c>
      <c r="B433" s="217" t="s">
        <v>473</v>
      </c>
      <c r="C433" s="231">
        <v>304.5</v>
      </c>
      <c r="D433" s="232">
        <v>305.46666666666664</v>
      </c>
      <c r="E433" s="232">
        <v>301.0333333333333</v>
      </c>
      <c r="F433" s="232">
        <v>297.56666666666666</v>
      </c>
      <c r="G433" s="232">
        <v>293.13333333333333</v>
      </c>
      <c r="H433" s="232">
        <v>308.93333333333328</v>
      </c>
      <c r="I433" s="232">
        <v>313.36666666666656</v>
      </c>
      <c r="J433" s="232">
        <v>316.83333333333326</v>
      </c>
      <c r="K433" s="231">
        <v>309.89999999999998</v>
      </c>
      <c r="L433" s="231">
        <v>302</v>
      </c>
      <c r="M433" s="231">
        <v>1.2029000000000001</v>
      </c>
      <c r="N433" s="1"/>
      <c r="O433" s="1"/>
    </row>
    <row r="434" spans="1:15" ht="12.75" customHeight="1">
      <c r="A434" s="30">
        <v>424</v>
      </c>
      <c r="B434" s="217" t="s">
        <v>474</v>
      </c>
      <c r="C434" s="231">
        <v>364.3</v>
      </c>
      <c r="D434" s="232">
        <v>363.64999999999992</v>
      </c>
      <c r="E434" s="232">
        <v>360.29999999999984</v>
      </c>
      <c r="F434" s="232">
        <v>356.2999999999999</v>
      </c>
      <c r="G434" s="232">
        <v>352.94999999999982</v>
      </c>
      <c r="H434" s="232">
        <v>367.64999999999986</v>
      </c>
      <c r="I434" s="232">
        <v>370.99999999999989</v>
      </c>
      <c r="J434" s="232">
        <v>374.99999999999989</v>
      </c>
      <c r="K434" s="231">
        <v>367</v>
      </c>
      <c r="L434" s="231">
        <v>359.65</v>
      </c>
      <c r="M434" s="231">
        <v>1.14479</v>
      </c>
      <c r="N434" s="1"/>
      <c r="O434" s="1"/>
    </row>
    <row r="435" spans="1:15" ht="12.75" customHeight="1">
      <c r="A435" s="30">
        <v>425</v>
      </c>
      <c r="B435" s="217" t="s">
        <v>475</v>
      </c>
      <c r="C435" s="231">
        <v>2488.5500000000002</v>
      </c>
      <c r="D435" s="232">
        <v>2501.1666666666665</v>
      </c>
      <c r="E435" s="232">
        <v>2432.3833333333332</v>
      </c>
      <c r="F435" s="232">
        <v>2376.2166666666667</v>
      </c>
      <c r="G435" s="232">
        <v>2307.4333333333334</v>
      </c>
      <c r="H435" s="232">
        <v>2557.333333333333</v>
      </c>
      <c r="I435" s="232">
        <v>2626.1166666666668</v>
      </c>
      <c r="J435" s="232">
        <v>2682.2833333333328</v>
      </c>
      <c r="K435" s="231">
        <v>2569.9499999999998</v>
      </c>
      <c r="L435" s="231">
        <v>2445</v>
      </c>
      <c r="M435" s="231">
        <v>1.40995</v>
      </c>
      <c r="N435" s="1"/>
      <c r="O435" s="1"/>
    </row>
    <row r="436" spans="1:15" ht="12.75" customHeight="1">
      <c r="A436" s="30">
        <v>426</v>
      </c>
      <c r="B436" s="217" t="s">
        <v>476</v>
      </c>
      <c r="C436" s="231">
        <v>472.5</v>
      </c>
      <c r="D436" s="232">
        <v>473.63333333333338</v>
      </c>
      <c r="E436" s="232">
        <v>470.86666666666679</v>
      </c>
      <c r="F436" s="232">
        <v>469.23333333333341</v>
      </c>
      <c r="G436" s="232">
        <v>466.46666666666681</v>
      </c>
      <c r="H436" s="232">
        <v>475.26666666666677</v>
      </c>
      <c r="I436" s="232">
        <v>478.0333333333333</v>
      </c>
      <c r="J436" s="232">
        <v>479.66666666666674</v>
      </c>
      <c r="K436" s="231">
        <v>476.4</v>
      </c>
      <c r="L436" s="231">
        <v>472</v>
      </c>
      <c r="M436" s="231">
        <v>0.93662000000000001</v>
      </c>
      <c r="N436" s="1"/>
      <c r="O436" s="1"/>
    </row>
    <row r="437" spans="1:15" ht="12.75" customHeight="1">
      <c r="A437" s="30">
        <v>427</v>
      </c>
      <c r="B437" s="217" t="s">
        <v>477</v>
      </c>
      <c r="C437" s="231">
        <v>7.95</v>
      </c>
      <c r="D437" s="232">
        <v>7.95</v>
      </c>
      <c r="E437" s="232">
        <v>7.75</v>
      </c>
      <c r="F437" s="232">
        <v>7.55</v>
      </c>
      <c r="G437" s="232">
        <v>7.35</v>
      </c>
      <c r="H437" s="232">
        <v>8.15</v>
      </c>
      <c r="I437" s="232">
        <v>8.3500000000000014</v>
      </c>
      <c r="J437" s="232">
        <v>8.5500000000000007</v>
      </c>
      <c r="K437" s="231">
        <v>8.15</v>
      </c>
      <c r="L437" s="231">
        <v>7.75</v>
      </c>
      <c r="M437" s="231">
        <v>595.56915000000004</v>
      </c>
      <c r="N437" s="1"/>
      <c r="O437" s="1"/>
    </row>
    <row r="438" spans="1:15" ht="12.75" customHeight="1">
      <c r="A438" s="30">
        <v>428</v>
      </c>
      <c r="B438" s="217" t="s">
        <v>858</v>
      </c>
      <c r="C438" s="231">
        <v>245.6</v>
      </c>
      <c r="D438" s="232">
        <v>261.95</v>
      </c>
      <c r="E438" s="232">
        <v>223.89999999999998</v>
      </c>
      <c r="F438" s="232">
        <v>202.2</v>
      </c>
      <c r="G438" s="232">
        <v>164.14999999999998</v>
      </c>
      <c r="H438" s="232">
        <v>283.64999999999998</v>
      </c>
      <c r="I438" s="232">
        <v>321.70000000000005</v>
      </c>
      <c r="J438" s="232">
        <v>343.4</v>
      </c>
      <c r="K438" s="231">
        <v>300</v>
      </c>
      <c r="L438" s="231">
        <v>240.25</v>
      </c>
      <c r="M438" s="231">
        <v>48.737180000000002</v>
      </c>
      <c r="N438" s="1"/>
      <c r="O438" s="1"/>
    </row>
    <row r="439" spans="1:15" ht="12.75" customHeight="1">
      <c r="A439" s="30">
        <v>429</v>
      </c>
      <c r="B439" s="217" t="s">
        <v>478</v>
      </c>
      <c r="C439" s="231">
        <v>1115</v>
      </c>
      <c r="D439" s="232">
        <v>1107.6833333333334</v>
      </c>
      <c r="E439" s="232">
        <v>1097.3666666666668</v>
      </c>
      <c r="F439" s="232">
        <v>1079.7333333333333</v>
      </c>
      <c r="G439" s="232">
        <v>1069.4166666666667</v>
      </c>
      <c r="H439" s="232">
        <v>1125.3166666666668</v>
      </c>
      <c r="I439" s="232">
        <v>1135.6333333333334</v>
      </c>
      <c r="J439" s="232">
        <v>1153.2666666666669</v>
      </c>
      <c r="K439" s="231">
        <v>1118</v>
      </c>
      <c r="L439" s="231">
        <v>1090.05</v>
      </c>
      <c r="M439" s="231">
        <v>0.53007000000000004</v>
      </c>
      <c r="N439" s="1"/>
      <c r="O439" s="1"/>
    </row>
    <row r="440" spans="1:15" ht="12.75" customHeight="1">
      <c r="A440" s="30">
        <v>430</v>
      </c>
      <c r="B440" s="217" t="s">
        <v>272</v>
      </c>
      <c r="C440" s="231">
        <v>586.1</v>
      </c>
      <c r="D440" s="232">
        <v>586.1</v>
      </c>
      <c r="E440" s="232">
        <v>579.35</v>
      </c>
      <c r="F440" s="232">
        <v>572.6</v>
      </c>
      <c r="G440" s="232">
        <v>565.85</v>
      </c>
      <c r="H440" s="232">
        <v>592.85</v>
      </c>
      <c r="I440" s="232">
        <v>599.6</v>
      </c>
      <c r="J440" s="232">
        <v>606.35</v>
      </c>
      <c r="K440" s="231">
        <v>592.85</v>
      </c>
      <c r="L440" s="231">
        <v>579.35</v>
      </c>
      <c r="M440" s="231">
        <v>3.8601399999999999</v>
      </c>
      <c r="N440" s="1"/>
      <c r="O440" s="1"/>
    </row>
    <row r="441" spans="1:15" ht="12.75" customHeight="1">
      <c r="A441" s="30">
        <v>431</v>
      </c>
      <c r="B441" s="217" t="s">
        <v>479</v>
      </c>
      <c r="C441" s="231">
        <v>1543.3</v>
      </c>
      <c r="D441" s="232">
        <v>1541.7666666666667</v>
      </c>
      <c r="E441" s="232">
        <v>1520.5833333333333</v>
      </c>
      <c r="F441" s="232">
        <v>1497.8666666666666</v>
      </c>
      <c r="G441" s="232">
        <v>1476.6833333333332</v>
      </c>
      <c r="H441" s="232">
        <v>1564.4833333333333</v>
      </c>
      <c r="I441" s="232">
        <v>1585.6666666666667</v>
      </c>
      <c r="J441" s="232">
        <v>1608.3833333333334</v>
      </c>
      <c r="K441" s="231">
        <v>1562.95</v>
      </c>
      <c r="L441" s="231">
        <v>1519.05</v>
      </c>
      <c r="M441" s="231">
        <v>0.15554000000000001</v>
      </c>
      <c r="N441" s="1"/>
      <c r="O441" s="1"/>
    </row>
    <row r="442" spans="1:15" ht="12.75" customHeight="1">
      <c r="A442" s="30">
        <v>432</v>
      </c>
      <c r="B442" s="217" t="s">
        <v>480</v>
      </c>
      <c r="C442" s="231">
        <v>458.85</v>
      </c>
      <c r="D442" s="232">
        <v>469.81666666666666</v>
      </c>
      <c r="E442" s="232">
        <v>444.63333333333333</v>
      </c>
      <c r="F442" s="232">
        <v>430.41666666666669</v>
      </c>
      <c r="G442" s="232">
        <v>405.23333333333335</v>
      </c>
      <c r="H442" s="232">
        <v>484.0333333333333</v>
      </c>
      <c r="I442" s="232">
        <v>509.21666666666658</v>
      </c>
      <c r="J442" s="232">
        <v>523.43333333333328</v>
      </c>
      <c r="K442" s="231">
        <v>495</v>
      </c>
      <c r="L442" s="231">
        <v>455.6</v>
      </c>
      <c r="M442" s="231">
        <v>1.3410200000000001</v>
      </c>
      <c r="N442" s="1"/>
      <c r="O442" s="1"/>
    </row>
    <row r="443" spans="1:15" ht="12.75" customHeight="1">
      <c r="A443" s="30">
        <v>433</v>
      </c>
      <c r="B443" s="217" t="s">
        <v>481</v>
      </c>
      <c r="C443" s="231">
        <v>719.85</v>
      </c>
      <c r="D443" s="232">
        <v>724.23333333333323</v>
      </c>
      <c r="E443" s="232">
        <v>708.61666666666645</v>
      </c>
      <c r="F443" s="232">
        <v>697.38333333333321</v>
      </c>
      <c r="G443" s="232">
        <v>681.76666666666642</v>
      </c>
      <c r="H443" s="232">
        <v>735.46666666666647</v>
      </c>
      <c r="I443" s="232">
        <v>751.08333333333326</v>
      </c>
      <c r="J443" s="232">
        <v>762.31666666666649</v>
      </c>
      <c r="K443" s="231">
        <v>739.85</v>
      </c>
      <c r="L443" s="231">
        <v>713</v>
      </c>
      <c r="M443" s="231">
        <v>1.8069299999999999</v>
      </c>
      <c r="N443" s="1"/>
      <c r="O443" s="1"/>
    </row>
    <row r="444" spans="1:15" ht="12.75" customHeight="1">
      <c r="A444" s="30">
        <v>434</v>
      </c>
      <c r="B444" s="217" t="s">
        <v>482</v>
      </c>
      <c r="C444" s="231">
        <v>28.65</v>
      </c>
      <c r="D444" s="232">
        <v>29.25</v>
      </c>
      <c r="E444" s="232">
        <v>27.7</v>
      </c>
      <c r="F444" s="232">
        <v>26.75</v>
      </c>
      <c r="G444" s="232">
        <v>25.2</v>
      </c>
      <c r="H444" s="232">
        <v>30.2</v>
      </c>
      <c r="I444" s="232">
        <v>31.749999999999996</v>
      </c>
      <c r="J444" s="232">
        <v>32.700000000000003</v>
      </c>
      <c r="K444" s="231">
        <v>30.8</v>
      </c>
      <c r="L444" s="231">
        <v>28.3</v>
      </c>
      <c r="M444" s="231">
        <v>83.684229999999999</v>
      </c>
      <c r="N444" s="1"/>
      <c r="O444" s="1"/>
    </row>
    <row r="445" spans="1:15" ht="12.75" customHeight="1">
      <c r="A445" s="30">
        <v>435</v>
      </c>
      <c r="B445" s="217" t="s">
        <v>203</v>
      </c>
      <c r="C445" s="231">
        <v>1032.75</v>
      </c>
      <c r="D445" s="232">
        <v>1040.1499999999999</v>
      </c>
      <c r="E445" s="232">
        <v>1022.9499999999998</v>
      </c>
      <c r="F445" s="232">
        <v>1013.1499999999999</v>
      </c>
      <c r="G445" s="232">
        <v>995.94999999999982</v>
      </c>
      <c r="H445" s="232">
        <v>1049.9499999999998</v>
      </c>
      <c r="I445" s="232">
        <v>1067.1500000000001</v>
      </c>
      <c r="J445" s="232">
        <v>1076.9499999999998</v>
      </c>
      <c r="K445" s="231">
        <v>1057.3499999999999</v>
      </c>
      <c r="L445" s="231">
        <v>1030.3499999999999</v>
      </c>
      <c r="M445" s="231">
        <v>5.90578</v>
      </c>
      <c r="N445" s="1"/>
      <c r="O445" s="1"/>
    </row>
    <row r="446" spans="1:15" ht="12.75" customHeight="1">
      <c r="A446" s="30">
        <v>436</v>
      </c>
      <c r="B446" s="217" t="s">
        <v>483</v>
      </c>
      <c r="C446" s="231">
        <v>604.29999999999995</v>
      </c>
      <c r="D446" s="232">
        <v>608.4666666666667</v>
      </c>
      <c r="E446" s="232">
        <v>596.93333333333339</v>
      </c>
      <c r="F446" s="232">
        <v>589.56666666666672</v>
      </c>
      <c r="G446" s="232">
        <v>578.03333333333342</v>
      </c>
      <c r="H446" s="232">
        <v>615.83333333333337</v>
      </c>
      <c r="I446" s="232">
        <v>627.36666666666667</v>
      </c>
      <c r="J446" s="232">
        <v>634.73333333333335</v>
      </c>
      <c r="K446" s="231">
        <v>620</v>
      </c>
      <c r="L446" s="231">
        <v>601.1</v>
      </c>
      <c r="M446" s="231">
        <v>1.6157300000000001</v>
      </c>
      <c r="N446" s="1"/>
      <c r="O446" s="1"/>
    </row>
    <row r="447" spans="1:15" ht="12.75" customHeight="1">
      <c r="A447" s="30">
        <v>437</v>
      </c>
      <c r="B447" s="217" t="s">
        <v>192</v>
      </c>
      <c r="C447" s="231">
        <v>963.3</v>
      </c>
      <c r="D447" s="232">
        <v>968.93333333333339</v>
      </c>
      <c r="E447" s="232">
        <v>954.36666666666679</v>
      </c>
      <c r="F447" s="232">
        <v>945.43333333333339</v>
      </c>
      <c r="G447" s="232">
        <v>930.86666666666679</v>
      </c>
      <c r="H447" s="232">
        <v>977.86666666666679</v>
      </c>
      <c r="I447" s="232">
        <v>992.43333333333339</v>
      </c>
      <c r="J447" s="232">
        <v>1001.3666666666668</v>
      </c>
      <c r="K447" s="231">
        <v>983.5</v>
      </c>
      <c r="L447" s="231">
        <v>960</v>
      </c>
      <c r="M447" s="231">
        <v>3.4065799999999999</v>
      </c>
      <c r="N447" s="1"/>
      <c r="O447" s="1"/>
    </row>
    <row r="448" spans="1:15" ht="12.75" customHeight="1">
      <c r="A448" s="30">
        <v>438</v>
      </c>
      <c r="B448" s="217" t="s">
        <v>484</v>
      </c>
      <c r="C448" s="231">
        <v>200.05</v>
      </c>
      <c r="D448" s="232">
        <v>201.36666666666667</v>
      </c>
      <c r="E448" s="232">
        <v>198.33333333333334</v>
      </c>
      <c r="F448" s="232">
        <v>196.61666666666667</v>
      </c>
      <c r="G448" s="232">
        <v>193.58333333333334</v>
      </c>
      <c r="H448" s="232">
        <v>203.08333333333334</v>
      </c>
      <c r="I448" s="232">
        <v>206.11666666666665</v>
      </c>
      <c r="J448" s="232">
        <v>207.83333333333334</v>
      </c>
      <c r="K448" s="231">
        <v>204.4</v>
      </c>
      <c r="L448" s="231">
        <v>199.65</v>
      </c>
      <c r="M448" s="231">
        <v>2.6893699999999998</v>
      </c>
      <c r="N448" s="1"/>
      <c r="O448" s="1"/>
    </row>
    <row r="449" spans="1:15" ht="12.75" customHeight="1">
      <c r="A449" s="30">
        <v>439</v>
      </c>
      <c r="B449" s="217" t="s">
        <v>485</v>
      </c>
      <c r="C449" s="231">
        <v>1177.25</v>
      </c>
      <c r="D449" s="232">
        <v>1181.3166666666666</v>
      </c>
      <c r="E449" s="232">
        <v>1167.2333333333331</v>
      </c>
      <c r="F449" s="232">
        <v>1157.2166666666665</v>
      </c>
      <c r="G449" s="232">
        <v>1143.133333333333</v>
      </c>
      <c r="H449" s="232">
        <v>1191.3333333333333</v>
      </c>
      <c r="I449" s="232">
        <v>1205.4166666666667</v>
      </c>
      <c r="J449" s="232">
        <v>1215.4333333333334</v>
      </c>
      <c r="K449" s="231">
        <v>1195.4000000000001</v>
      </c>
      <c r="L449" s="231">
        <v>1171.3</v>
      </c>
      <c r="M449" s="231">
        <v>1.32934</v>
      </c>
      <c r="N449" s="1"/>
      <c r="O449" s="1"/>
    </row>
    <row r="450" spans="1:15" ht="12.75" customHeight="1">
      <c r="A450" s="30">
        <v>440</v>
      </c>
      <c r="B450" s="217" t="s">
        <v>197</v>
      </c>
      <c r="C450" s="231">
        <v>3198.9</v>
      </c>
      <c r="D450" s="232">
        <v>3217.0833333333335</v>
      </c>
      <c r="E450" s="232">
        <v>3173.8166666666671</v>
      </c>
      <c r="F450" s="232">
        <v>3148.7333333333336</v>
      </c>
      <c r="G450" s="232">
        <v>3105.4666666666672</v>
      </c>
      <c r="H450" s="232">
        <v>3242.166666666667</v>
      </c>
      <c r="I450" s="232">
        <v>3285.4333333333334</v>
      </c>
      <c r="J450" s="232">
        <v>3310.5166666666669</v>
      </c>
      <c r="K450" s="231">
        <v>3260.35</v>
      </c>
      <c r="L450" s="231">
        <v>3192</v>
      </c>
      <c r="M450" s="231">
        <v>17.805219999999998</v>
      </c>
      <c r="N450" s="1"/>
      <c r="O450" s="1"/>
    </row>
    <row r="451" spans="1:15" ht="12.75" customHeight="1">
      <c r="A451" s="30">
        <v>441</v>
      </c>
      <c r="B451" s="217" t="s">
        <v>193</v>
      </c>
      <c r="C451" s="231">
        <v>687.55</v>
      </c>
      <c r="D451" s="232">
        <v>691.36666666666667</v>
      </c>
      <c r="E451" s="232">
        <v>682.7833333333333</v>
      </c>
      <c r="F451" s="232">
        <v>678.01666666666665</v>
      </c>
      <c r="G451" s="232">
        <v>669.43333333333328</v>
      </c>
      <c r="H451" s="232">
        <v>696.13333333333333</v>
      </c>
      <c r="I451" s="232">
        <v>704.71666666666658</v>
      </c>
      <c r="J451" s="232">
        <v>709.48333333333335</v>
      </c>
      <c r="K451" s="231">
        <v>699.95</v>
      </c>
      <c r="L451" s="231">
        <v>686.6</v>
      </c>
      <c r="M451" s="231">
        <v>11.19482</v>
      </c>
      <c r="N451" s="1"/>
      <c r="O451" s="1"/>
    </row>
    <row r="452" spans="1:15" ht="12.75" customHeight="1">
      <c r="A452" s="30">
        <v>442</v>
      </c>
      <c r="B452" s="217" t="s">
        <v>273</v>
      </c>
      <c r="C452" s="231">
        <v>6088.05</v>
      </c>
      <c r="D452" s="232">
        <v>6113.3499999999995</v>
      </c>
      <c r="E452" s="232">
        <v>6032.6999999999989</v>
      </c>
      <c r="F452" s="232">
        <v>5977.3499999999995</v>
      </c>
      <c r="G452" s="232">
        <v>5896.6999999999989</v>
      </c>
      <c r="H452" s="232">
        <v>6168.6999999999989</v>
      </c>
      <c r="I452" s="232">
        <v>6249.3499999999985</v>
      </c>
      <c r="J452" s="232">
        <v>6304.6999999999989</v>
      </c>
      <c r="K452" s="231">
        <v>6194</v>
      </c>
      <c r="L452" s="231">
        <v>6058</v>
      </c>
      <c r="M452" s="231">
        <v>1.0784400000000001</v>
      </c>
      <c r="N452" s="1"/>
      <c r="O452" s="1"/>
    </row>
    <row r="453" spans="1:15" ht="12.75" customHeight="1">
      <c r="A453" s="30">
        <v>443</v>
      </c>
      <c r="B453" s="217" t="s">
        <v>829</v>
      </c>
      <c r="C453" s="231">
        <v>1972.75</v>
      </c>
      <c r="D453" s="232">
        <v>1972.8999999999999</v>
      </c>
      <c r="E453" s="232">
        <v>1960.8499999999997</v>
      </c>
      <c r="F453" s="232">
        <v>1948.9499999999998</v>
      </c>
      <c r="G453" s="232">
        <v>1936.8999999999996</v>
      </c>
      <c r="H453" s="232">
        <v>1984.7999999999997</v>
      </c>
      <c r="I453" s="232">
        <v>1996.85</v>
      </c>
      <c r="J453" s="232">
        <v>2008.7499999999998</v>
      </c>
      <c r="K453" s="231">
        <v>1984.95</v>
      </c>
      <c r="L453" s="231">
        <v>1961</v>
      </c>
      <c r="M453" s="231">
        <v>0.11963</v>
      </c>
      <c r="N453" s="1"/>
      <c r="O453" s="1"/>
    </row>
    <row r="454" spans="1:15" ht="12.75" customHeight="1">
      <c r="A454" s="30">
        <v>444</v>
      </c>
      <c r="B454" s="217" t="s">
        <v>486</v>
      </c>
      <c r="C454" s="231">
        <v>208.1</v>
      </c>
      <c r="D454" s="232">
        <v>210.15</v>
      </c>
      <c r="E454" s="232">
        <v>205.3</v>
      </c>
      <c r="F454" s="232">
        <v>202.5</v>
      </c>
      <c r="G454" s="232">
        <v>197.65</v>
      </c>
      <c r="H454" s="232">
        <v>212.95000000000002</v>
      </c>
      <c r="I454" s="232">
        <v>217.79999999999998</v>
      </c>
      <c r="J454" s="232">
        <v>220.60000000000002</v>
      </c>
      <c r="K454" s="231">
        <v>215</v>
      </c>
      <c r="L454" s="231">
        <v>207.35</v>
      </c>
      <c r="M454" s="231">
        <v>15.514010000000001</v>
      </c>
      <c r="N454" s="1"/>
      <c r="O454" s="1"/>
    </row>
    <row r="455" spans="1:15" ht="12.75" customHeight="1">
      <c r="A455" s="30">
        <v>445</v>
      </c>
      <c r="B455" s="217" t="s">
        <v>194</v>
      </c>
      <c r="C455" s="231">
        <v>411.35</v>
      </c>
      <c r="D455" s="232">
        <v>415.48333333333335</v>
      </c>
      <c r="E455" s="232">
        <v>405.9666666666667</v>
      </c>
      <c r="F455" s="232">
        <v>400.58333333333337</v>
      </c>
      <c r="G455" s="232">
        <v>391.06666666666672</v>
      </c>
      <c r="H455" s="232">
        <v>420.86666666666667</v>
      </c>
      <c r="I455" s="232">
        <v>430.38333333333333</v>
      </c>
      <c r="J455" s="232">
        <v>435.76666666666665</v>
      </c>
      <c r="K455" s="231">
        <v>425</v>
      </c>
      <c r="L455" s="231">
        <v>410.1</v>
      </c>
      <c r="M455" s="231">
        <v>76.810090000000002</v>
      </c>
      <c r="N455" s="1"/>
      <c r="O455" s="1"/>
    </row>
    <row r="456" spans="1:15" ht="12.75" customHeight="1">
      <c r="A456" s="30">
        <v>446</v>
      </c>
      <c r="B456" s="217" t="s">
        <v>195</v>
      </c>
      <c r="C456" s="231">
        <v>202.95</v>
      </c>
      <c r="D456" s="232">
        <v>203.65</v>
      </c>
      <c r="E456" s="232">
        <v>201.85000000000002</v>
      </c>
      <c r="F456" s="232">
        <v>200.75000000000003</v>
      </c>
      <c r="G456" s="232">
        <v>198.95000000000005</v>
      </c>
      <c r="H456" s="232">
        <v>204.75</v>
      </c>
      <c r="I456" s="232">
        <v>206.55</v>
      </c>
      <c r="J456" s="232">
        <v>207.64999999999998</v>
      </c>
      <c r="K456" s="231">
        <v>205.45</v>
      </c>
      <c r="L456" s="231">
        <v>202.55</v>
      </c>
      <c r="M456" s="231">
        <v>56.589379999999998</v>
      </c>
      <c r="N456" s="1"/>
      <c r="O456" s="1"/>
    </row>
    <row r="457" spans="1:15" ht="12.75" customHeight="1">
      <c r="A457" s="30">
        <v>447</v>
      </c>
      <c r="B457" s="217" t="s">
        <v>196</v>
      </c>
      <c r="C457" s="231">
        <v>108.65</v>
      </c>
      <c r="D457" s="232">
        <v>108.40000000000002</v>
      </c>
      <c r="E457" s="232">
        <v>107.65000000000003</v>
      </c>
      <c r="F457" s="232">
        <v>106.65000000000002</v>
      </c>
      <c r="G457" s="232">
        <v>105.90000000000003</v>
      </c>
      <c r="H457" s="232">
        <v>109.40000000000003</v>
      </c>
      <c r="I457" s="232">
        <v>110.15</v>
      </c>
      <c r="J457" s="232">
        <v>111.15000000000003</v>
      </c>
      <c r="K457" s="231">
        <v>109.15</v>
      </c>
      <c r="L457" s="231">
        <v>107.4</v>
      </c>
      <c r="M457" s="231">
        <v>389.30901999999998</v>
      </c>
      <c r="N457" s="1"/>
      <c r="O457" s="1"/>
    </row>
    <row r="458" spans="1:15" ht="12.75" customHeight="1">
      <c r="A458" s="30">
        <v>448</v>
      </c>
      <c r="B458" s="217" t="s">
        <v>785</v>
      </c>
      <c r="C458" s="231">
        <v>60.85</v>
      </c>
      <c r="D458" s="232">
        <v>60.70000000000001</v>
      </c>
      <c r="E458" s="232">
        <v>59.350000000000023</v>
      </c>
      <c r="F458" s="232">
        <v>57.850000000000016</v>
      </c>
      <c r="G458" s="232">
        <v>56.500000000000028</v>
      </c>
      <c r="H458" s="232">
        <v>62.200000000000017</v>
      </c>
      <c r="I458" s="232">
        <v>63.55</v>
      </c>
      <c r="J458" s="232">
        <v>65.050000000000011</v>
      </c>
      <c r="K458" s="231">
        <v>62.05</v>
      </c>
      <c r="L458" s="231">
        <v>59.2</v>
      </c>
      <c r="M458" s="231">
        <v>40.206409999999998</v>
      </c>
      <c r="N458" s="1"/>
      <c r="O458" s="1"/>
    </row>
    <row r="459" spans="1:15" ht="12.75" customHeight="1">
      <c r="A459" s="30">
        <v>449</v>
      </c>
      <c r="B459" s="217" t="s">
        <v>487</v>
      </c>
      <c r="C459" s="231">
        <v>2428.65</v>
      </c>
      <c r="D459" s="232">
        <v>2424.9500000000003</v>
      </c>
      <c r="E459" s="232">
        <v>2405.2000000000007</v>
      </c>
      <c r="F459" s="232">
        <v>2381.7500000000005</v>
      </c>
      <c r="G459" s="232">
        <v>2362.0000000000009</v>
      </c>
      <c r="H459" s="232">
        <v>2448.4000000000005</v>
      </c>
      <c r="I459" s="232">
        <v>2468.1499999999996</v>
      </c>
      <c r="J459" s="232">
        <v>2491.6000000000004</v>
      </c>
      <c r="K459" s="231">
        <v>2444.6999999999998</v>
      </c>
      <c r="L459" s="231">
        <v>2401.5</v>
      </c>
      <c r="M459" s="231">
        <v>4.6249999999999999E-2</v>
      </c>
      <c r="N459" s="1"/>
      <c r="O459" s="1"/>
    </row>
    <row r="460" spans="1:15" ht="12.75" customHeight="1">
      <c r="A460" s="30">
        <v>450</v>
      </c>
      <c r="B460" s="217" t="s">
        <v>198</v>
      </c>
      <c r="C460" s="231">
        <v>1114.4000000000001</v>
      </c>
      <c r="D460" s="232">
        <v>1119.0500000000002</v>
      </c>
      <c r="E460" s="232">
        <v>1105.9000000000003</v>
      </c>
      <c r="F460" s="232">
        <v>1097.4000000000001</v>
      </c>
      <c r="G460" s="232">
        <v>1084.2500000000002</v>
      </c>
      <c r="H460" s="232">
        <v>1127.5500000000004</v>
      </c>
      <c r="I460" s="232">
        <v>1140.7</v>
      </c>
      <c r="J460" s="232">
        <v>1149.2000000000005</v>
      </c>
      <c r="K460" s="231">
        <v>1132.2</v>
      </c>
      <c r="L460" s="231">
        <v>1110.55</v>
      </c>
      <c r="M460" s="231">
        <v>25.83351</v>
      </c>
      <c r="N460" s="1"/>
      <c r="O460" s="1"/>
    </row>
    <row r="461" spans="1:15" ht="12.75" customHeight="1">
      <c r="A461" s="30">
        <v>451</v>
      </c>
      <c r="B461" s="217" t="s">
        <v>859</v>
      </c>
      <c r="C461" s="231">
        <v>581.54999999999995</v>
      </c>
      <c r="D461" s="232">
        <v>588.06666666666661</v>
      </c>
      <c r="E461" s="232">
        <v>573.58333333333326</v>
      </c>
      <c r="F461" s="232">
        <v>565.61666666666667</v>
      </c>
      <c r="G461" s="232">
        <v>551.13333333333333</v>
      </c>
      <c r="H461" s="232">
        <v>596.03333333333319</v>
      </c>
      <c r="I461" s="232">
        <v>610.51666666666654</v>
      </c>
      <c r="J461" s="232">
        <v>618.48333333333312</v>
      </c>
      <c r="K461" s="231">
        <v>602.54999999999995</v>
      </c>
      <c r="L461" s="231">
        <v>580.1</v>
      </c>
      <c r="M461" s="231">
        <v>3.3657699999999999</v>
      </c>
      <c r="N461" s="1"/>
      <c r="O461" s="1"/>
    </row>
    <row r="462" spans="1:15" ht="12.75" customHeight="1">
      <c r="A462" s="30">
        <v>452</v>
      </c>
      <c r="B462" s="217" t="s">
        <v>488</v>
      </c>
      <c r="C462" s="231">
        <v>101.1</v>
      </c>
      <c r="D462" s="232">
        <v>101.23333333333333</v>
      </c>
      <c r="E462" s="232">
        <v>99.916666666666671</v>
      </c>
      <c r="F462" s="232">
        <v>98.733333333333334</v>
      </c>
      <c r="G462" s="232">
        <v>97.416666666666671</v>
      </c>
      <c r="H462" s="232">
        <v>102.41666666666667</v>
      </c>
      <c r="I462" s="232">
        <v>103.73333333333333</v>
      </c>
      <c r="J462" s="232">
        <v>104.91666666666667</v>
      </c>
      <c r="K462" s="231">
        <v>102.55</v>
      </c>
      <c r="L462" s="231">
        <v>100.05</v>
      </c>
      <c r="M462" s="231">
        <v>2.5100500000000001</v>
      </c>
      <c r="N462" s="1"/>
      <c r="O462" s="1"/>
    </row>
    <row r="463" spans="1:15" ht="12.75" customHeight="1">
      <c r="A463" s="30">
        <v>453</v>
      </c>
      <c r="B463" s="217" t="s">
        <v>180</v>
      </c>
      <c r="C463" s="231">
        <v>715.75</v>
      </c>
      <c r="D463" s="232">
        <v>721.41666666666663</v>
      </c>
      <c r="E463" s="232">
        <v>705.83333333333326</v>
      </c>
      <c r="F463" s="232">
        <v>695.91666666666663</v>
      </c>
      <c r="G463" s="232">
        <v>680.33333333333326</v>
      </c>
      <c r="H463" s="232">
        <v>731.33333333333326</v>
      </c>
      <c r="I463" s="232">
        <v>746.91666666666652</v>
      </c>
      <c r="J463" s="232">
        <v>756.83333333333326</v>
      </c>
      <c r="K463" s="231">
        <v>737</v>
      </c>
      <c r="L463" s="231">
        <v>711.5</v>
      </c>
      <c r="M463" s="231">
        <v>2.8399299999999998</v>
      </c>
      <c r="N463" s="1"/>
      <c r="O463" s="1"/>
    </row>
    <row r="464" spans="1:15" ht="12.75" customHeight="1">
      <c r="A464" s="30">
        <v>454</v>
      </c>
      <c r="B464" s="217" t="s">
        <v>489</v>
      </c>
      <c r="C464" s="231">
        <v>2181.9</v>
      </c>
      <c r="D464" s="232">
        <v>2190.65</v>
      </c>
      <c r="E464" s="232">
        <v>2161.3000000000002</v>
      </c>
      <c r="F464" s="232">
        <v>2140.7000000000003</v>
      </c>
      <c r="G464" s="232">
        <v>2111.3500000000004</v>
      </c>
      <c r="H464" s="232">
        <v>2211.25</v>
      </c>
      <c r="I464" s="232">
        <v>2240.5999999999995</v>
      </c>
      <c r="J464" s="232">
        <v>2261.1999999999998</v>
      </c>
      <c r="K464" s="231">
        <v>2220</v>
      </c>
      <c r="L464" s="231">
        <v>2170.0500000000002</v>
      </c>
      <c r="M464" s="231">
        <v>0.13433</v>
      </c>
      <c r="N464" s="1"/>
      <c r="O464" s="1"/>
    </row>
    <row r="465" spans="1:15" ht="12.75" customHeight="1">
      <c r="A465" s="30">
        <v>455</v>
      </c>
      <c r="B465" s="217" t="s">
        <v>490</v>
      </c>
      <c r="C465" s="231">
        <v>470.2</v>
      </c>
      <c r="D465" s="232">
        <v>471.7</v>
      </c>
      <c r="E465" s="232">
        <v>463.84999999999997</v>
      </c>
      <c r="F465" s="232">
        <v>457.5</v>
      </c>
      <c r="G465" s="232">
        <v>449.65</v>
      </c>
      <c r="H465" s="232">
        <v>478.04999999999995</v>
      </c>
      <c r="I465" s="232">
        <v>485.9</v>
      </c>
      <c r="J465" s="232">
        <v>492.24999999999994</v>
      </c>
      <c r="K465" s="231">
        <v>479.55</v>
      </c>
      <c r="L465" s="231">
        <v>465.35</v>
      </c>
      <c r="M465" s="231">
        <v>0.58957000000000004</v>
      </c>
      <c r="N465" s="1"/>
      <c r="O465" s="1"/>
    </row>
    <row r="466" spans="1:15" ht="12.75" customHeight="1">
      <c r="A466" s="30">
        <v>456</v>
      </c>
      <c r="B466" s="217" t="s">
        <v>491</v>
      </c>
      <c r="C466" s="231">
        <v>2803.35</v>
      </c>
      <c r="D466" s="232">
        <v>2786.0499999999997</v>
      </c>
      <c r="E466" s="232">
        <v>2747.6499999999996</v>
      </c>
      <c r="F466" s="232">
        <v>2691.95</v>
      </c>
      <c r="G466" s="232">
        <v>2653.5499999999997</v>
      </c>
      <c r="H466" s="232">
        <v>2841.7499999999995</v>
      </c>
      <c r="I466" s="232">
        <v>2880.15</v>
      </c>
      <c r="J466" s="232">
        <v>2935.8499999999995</v>
      </c>
      <c r="K466" s="231">
        <v>2824.45</v>
      </c>
      <c r="L466" s="231">
        <v>2730.35</v>
      </c>
      <c r="M466" s="231">
        <v>0.53932000000000002</v>
      </c>
      <c r="N466" s="1"/>
      <c r="O466" s="1"/>
    </row>
    <row r="467" spans="1:15" ht="12.75" customHeight="1">
      <c r="A467" s="30">
        <v>457</v>
      </c>
      <c r="B467" s="217" t="s">
        <v>199</v>
      </c>
      <c r="C467" s="231">
        <v>2399.1</v>
      </c>
      <c r="D467" s="232">
        <v>2397.6333333333332</v>
      </c>
      <c r="E467" s="232">
        <v>2381.4166666666665</v>
      </c>
      <c r="F467" s="232">
        <v>2363.7333333333331</v>
      </c>
      <c r="G467" s="232">
        <v>2347.5166666666664</v>
      </c>
      <c r="H467" s="232">
        <v>2415.3166666666666</v>
      </c>
      <c r="I467" s="232">
        <v>2431.5333333333338</v>
      </c>
      <c r="J467" s="232">
        <v>2449.2166666666667</v>
      </c>
      <c r="K467" s="231">
        <v>2413.85</v>
      </c>
      <c r="L467" s="231">
        <v>2379.9499999999998</v>
      </c>
      <c r="M467" s="231">
        <v>16.56307</v>
      </c>
      <c r="N467" s="1"/>
      <c r="O467" s="1"/>
    </row>
    <row r="468" spans="1:15" ht="12.75" customHeight="1">
      <c r="A468" s="30">
        <v>458</v>
      </c>
      <c r="B468" s="217" t="s">
        <v>200</v>
      </c>
      <c r="C468" s="231">
        <v>1540.05</v>
      </c>
      <c r="D468" s="232">
        <v>1541.3499999999997</v>
      </c>
      <c r="E468" s="232">
        <v>1518.7999999999993</v>
      </c>
      <c r="F468" s="232">
        <v>1497.5499999999995</v>
      </c>
      <c r="G468" s="232">
        <v>1474.9999999999991</v>
      </c>
      <c r="H468" s="232">
        <v>1562.5999999999995</v>
      </c>
      <c r="I468" s="232">
        <v>1585.15</v>
      </c>
      <c r="J468" s="232">
        <v>1606.3999999999996</v>
      </c>
      <c r="K468" s="231">
        <v>1563.9</v>
      </c>
      <c r="L468" s="231">
        <v>1520.1</v>
      </c>
      <c r="M468" s="231">
        <v>6.1630599999999998</v>
      </c>
      <c r="N468" s="1"/>
      <c r="O468" s="1"/>
    </row>
    <row r="469" spans="1:15" ht="12.75" customHeight="1">
      <c r="A469" s="30">
        <v>459</v>
      </c>
      <c r="B469" s="217" t="s">
        <v>201</v>
      </c>
      <c r="C469" s="231">
        <v>538.04999999999995</v>
      </c>
      <c r="D469" s="232">
        <v>535.68333333333328</v>
      </c>
      <c r="E469" s="232">
        <v>529.36666666666656</v>
      </c>
      <c r="F469" s="232">
        <v>520.68333333333328</v>
      </c>
      <c r="G469" s="232">
        <v>514.36666666666656</v>
      </c>
      <c r="H469" s="232">
        <v>544.36666666666656</v>
      </c>
      <c r="I469" s="232">
        <v>550.68333333333339</v>
      </c>
      <c r="J469" s="232">
        <v>559.36666666666656</v>
      </c>
      <c r="K469" s="231">
        <v>542</v>
      </c>
      <c r="L469" s="231">
        <v>527</v>
      </c>
      <c r="M469" s="231">
        <v>5.1288499999999999</v>
      </c>
      <c r="N469" s="1"/>
      <c r="O469" s="1"/>
    </row>
    <row r="470" spans="1:15" ht="12.75" customHeight="1">
      <c r="A470" s="30">
        <v>460</v>
      </c>
      <c r="B470" s="217" t="s">
        <v>615</v>
      </c>
      <c r="C470" s="231">
        <v>611.45000000000005</v>
      </c>
      <c r="D470" s="232">
        <v>612.18333333333339</v>
      </c>
      <c r="E470" s="232">
        <v>608.41666666666674</v>
      </c>
      <c r="F470" s="232">
        <v>605.38333333333333</v>
      </c>
      <c r="G470" s="232">
        <v>601.61666666666667</v>
      </c>
      <c r="H470" s="232">
        <v>615.21666666666681</v>
      </c>
      <c r="I470" s="232">
        <v>618.98333333333346</v>
      </c>
      <c r="J470" s="232">
        <v>622.01666666666688</v>
      </c>
      <c r="K470" s="231">
        <v>615.95000000000005</v>
      </c>
      <c r="L470" s="231">
        <v>609.15</v>
      </c>
      <c r="M470" s="231">
        <v>0.13754</v>
      </c>
      <c r="N470" s="1"/>
      <c r="O470" s="1"/>
    </row>
    <row r="471" spans="1:15" ht="12.75" customHeight="1">
      <c r="A471" s="30">
        <v>461</v>
      </c>
      <c r="B471" s="217" t="s">
        <v>202</v>
      </c>
      <c r="C471" s="231">
        <v>1321.25</v>
      </c>
      <c r="D471" s="232">
        <v>1331.4333333333334</v>
      </c>
      <c r="E471" s="232">
        <v>1302.8666666666668</v>
      </c>
      <c r="F471" s="232">
        <v>1284.4833333333333</v>
      </c>
      <c r="G471" s="232">
        <v>1255.9166666666667</v>
      </c>
      <c r="H471" s="232">
        <v>1349.8166666666668</v>
      </c>
      <c r="I471" s="232">
        <v>1378.3833333333334</v>
      </c>
      <c r="J471" s="232">
        <v>1396.7666666666669</v>
      </c>
      <c r="K471" s="231">
        <v>1360</v>
      </c>
      <c r="L471" s="231">
        <v>1313.05</v>
      </c>
      <c r="M471" s="231">
        <v>3.43676</v>
      </c>
      <c r="N471" s="1"/>
      <c r="O471" s="1"/>
    </row>
    <row r="472" spans="1:15" ht="12.75" customHeight="1">
      <c r="A472" s="30">
        <v>462</v>
      </c>
      <c r="B472" s="217" t="s">
        <v>492</v>
      </c>
      <c r="C472" s="231">
        <v>29.55</v>
      </c>
      <c r="D472" s="232">
        <v>29.75</v>
      </c>
      <c r="E472" s="232">
        <v>29.3</v>
      </c>
      <c r="F472" s="232">
        <v>29.05</v>
      </c>
      <c r="G472" s="232">
        <v>28.6</v>
      </c>
      <c r="H472" s="232">
        <v>30</v>
      </c>
      <c r="I472" s="232">
        <v>30.450000000000003</v>
      </c>
      <c r="J472" s="232">
        <v>30.7</v>
      </c>
      <c r="K472" s="231">
        <v>30.2</v>
      </c>
      <c r="L472" s="231">
        <v>29.5</v>
      </c>
      <c r="M472" s="231">
        <v>30.355889999999999</v>
      </c>
      <c r="N472" s="1"/>
      <c r="O472" s="1"/>
    </row>
    <row r="473" spans="1:15" ht="12.75" customHeight="1">
      <c r="A473" s="30">
        <v>463</v>
      </c>
      <c r="B473" s="217" t="s">
        <v>830</v>
      </c>
      <c r="C473" s="231">
        <v>270.95</v>
      </c>
      <c r="D473" s="232">
        <v>274.93333333333334</v>
      </c>
      <c r="E473" s="232">
        <v>265.11666666666667</v>
      </c>
      <c r="F473" s="232">
        <v>259.28333333333336</v>
      </c>
      <c r="G473" s="232">
        <v>249.4666666666667</v>
      </c>
      <c r="H473" s="232">
        <v>280.76666666666665</v>
      </c>
      <c r="I473" s="232">
        <v>290.58333333333337</v>
      </c>
      <c r="J473" s="232">
        <v>296.41666666666663</v>
      </c>
      <c r="K473" s="231">
        <v>284.75</v>
      </c>
      <c r="L473" s="231">
        <v>269.10000000000002</v>
      </c>
      <c r="M473" s="231">
        <v>3.2493799999999999</v>
      </c>
      <c r="N473" s="1"/>
      <c r="O473" s="1"/>
    </row>
    <row r="474" spans="1:15" ht="12.75" customHeight="1">
      <c r="A474" s="30">
        <v>464</v>
      </c>
      <c r="B474" s="217" t="s">
        <v>493</v>
      </c>
      <c r="C474" s="231">
        <v>309.10000000000002</v>
      </c>
      <c r="D474" s="232">
        <v>313.2</v>
      </c>
      <c r="E474" s="232">
        <v>301.89999999999998</v>
      </c>
      <c r="F474" s="232">
        <v>294.7</v>
      </c>
      <c r="G474" s="232">
        <v>283.39999999999998</v>
      </c>
      <c r="H474" s="232">
        <v>320.39999999999998</v>
      </c>
      <c r="I474" s="232">
        <v>331.70000000000005</v>
      </c>
      <c r="J474" s="232">
        <v>338.9</v>
      </c>
      <c r="K474" s="231">
        <v>324.5</v>
      </c>
      <c r="L474" s="231">
        <v>306</v>
      </c>
      <c r="M474" s="231">
        <v>18.80256</v>
      </c>
      <c r="N474" s="1"/>
      <c r="O474" s="1"/>
    </row>
    <row r="475" spans="1:15" ht="12.75" customHeight="1">
      <c r="A475" s="30">
        <v>465</v>
      </c>
      <c r="B475" s="217" t="s">
        <v>494</v>
      </c>
      <c r="C475" s="231">
        <v>2680.75</v>
      </c>
      <c r="D475" s="232">
        <v>2685.4166666666665</v>
      </c>
      <c r="E475" s="232">
        <v>2655.2333333333331</v>
      </c>
      <c r="F475" s="232">
        <v>2629.7166666666667</v>
      </c>
      <c r="G475" s="232">
        <v>2599.5333333333333</v>
      </c>
      <c r="H475" s="232">
        <v>2710.9333333333329</v>
      </c>
      <c r="I475" s="232">
        <v>2741.1166666666663</v>
      </c>
      <c r="J475" s="232">
        <v>2766.6333333333328</v>
      </c>
      <c r="K475" s="231">
        <v>2715.6</v>
      </c>
      <c r="L475" s="231">
        <v>2659.9</v>
      </c>
      <c r="M475" s="231">
        <v>1.3673999999999999</v>
      </c>
      <c r="N475" s="1"/>
      <c r="O475" s="1"/>
    </row>
    <row r="476" spans="1:15" ht="12.75" customHeight="1">
      <c r="A476" s="30">
        <v>466</v>
      </c>
      <c r="B476" s="217" t="s">
        <v>1050</v>
      </c>
      <c r="C476" s="231">
        <v>24.85</v>
      </c>
      <c r="D476" s="232">
        <v>25.066666666666666</v>
      </c>
      <c r="E476" s="232">
        <v>24.483333333333334</v>
      </c>
      <c r="F476" s="232">
        <v>24.116666666666667</v>
      </c>
      <c r="G476" s="232">
        <v>23.533333333333335</v>
      </c>
      <c r="H476" s="232">
        <v>25.433333333333334</v>
      </c>
      <c r="I476" s="232">
        <v>26.016666666666669</v>
      </c>
      <c r="J476" s="232">
        <v>26.383333333333333</v>
      </c>
      <c r="K476" s="231">
        <v>25.65</v>
      </c>
      <c r="L476" s="231">
        <v>24.7</v>
      </c>
      <c r="M476" s="231">
        <v>72.399829999999994</v>
      </c>
      <c r="N476" s="1"/>
      <c r="O476" s="1"/>
    </row>
    <row r="477" spans="1:15" ht="12.75" customHeight="1">
      <c r="A477" s="30">
        <v>467</v>
      </c>
      <c r="B477" s="217" t="s">
        <v>495</v>
      </c>
      <c r="C477" s="231">
        <v>362.75</v>
      </c>
      <c r="D477" s="232">
        <v>366.08333333333331</v>
      </c>
      <c r="E477" s="232">
        <v>358.26666666666665</v>
      </c>
      <c r="F477" s="232">
        <v>353.78333333333336</v>
      </c>
      <c r="G477" s="232">
        <v>345.9666666666667</v>
      </c>
      <c r="H477" s="232">
        <v>370.56666666666661</v>
      </c>
      <c r="I477" s="232">
        <v>378.38333333333333</v>
      </c>
      <c r="J477" s="232">
        <v>382.86666666666656</v>
      </c>
      <c r="K477" s="231">
        <v>373.9</v>
      </c>
      <c r="L477" s="231">
        <v>361.6</v>
      </c>
      <c r="M477" s="231">
        <v>1.39533</v>
      </c>
      <c r="N477" s="1"/>
      <c r="O477" s="1"/>
    </row>
    <row r="478" spans="1:15" ht="12.75" customHeight="1">
      <c r="A478" s="30">
        <v>468</v>
      </c>
      <c r="B478" s="217" t="s">
        <v>860</v>
      </c>
      <c r="C478" s="231">
        <v>485.85</v>
      </c>
      <c r="D478" s="232">
        <v>486.43333333333339</v>
      </c>
      <c r="E478" s="232">
        <v>483.01666666666677</v>
      </c>
      <c r="F478" s="232">
        <v>480.18333333333339</v>
      </c>
      <c r="G478" s="232">
        <v>476.76666666666677</v>
      </c>
      <c r="H478" s="232">
        <v>489.26666666666677</v>
      </c>
      <c r="I478" s="232">
        <v>492.68333333333339</v>
      </c>
      <c r="J478" s="232">
        <v>495.51666666666677</v>
      </c>
      <c r="K478" s="231">
        <v>489.85</v>
      </c>
      <c r="L478" s="231">
        <v>483.6</v>
      </c>
      <c r="M478" s="231">
        <v>1.6591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702.45</v>
      </c>
      <c r="D479" s="232">
        <v>705.83333333333337</v>
      </c>
      <c r="E479" s="232">
        <v>696.76666666666677</v>
      </c>
      <c r="F479" s="232">
        <v>691.08333333333337</v>
      </c>
      <c r="G479" s="232">
        <v>682.01666666666677</v>
      </c>
      <c r="H479" s="232">
        <v>711.51666666666677</v>
      </c>
      <c r="I479" s="232">
        <v>720.58333333333337</v>
      </c>
      <c r="J479" s="232">
        <v>726.26666666666677</v>
      </c>
      <c r="K479" s="231">
        <v>714.9</v>
      </c>
      <c r="L479" s="231">
        <v>700.15</v>
      </c>
      <c r="M479" s="231">
        <v>12.48597</v>
      </c>
      <c r="N479" s="1"/>
      <c r="O479" s="1"/>
    </row>
    <row r="480" spans="1:15" ht="12.75" customHeight="1">
      <c r="A480" s="30">
        <v>470</v>
      </c>
      <c r="B480" s="217" t="s">
        <v>496</v>
      </c>
      <c r="C480" s="231">
        <v>660.1</v>
      </c>
      <c r="D480" s="232">
        <v>659.88333333333333</v>
      </c>
      <c r="E480" s="232">
        <v>655.2166666666667</v>
      </c>
      <c r="F480" s="232">
        <v>650.33333333333337</v>
      </c>
      <c r="G480" s="232">
        <v>645.66666666666674</v>
      </c>
      <c r="H480" s="232">
        <v>664.76666666666665</v>
      </c>
      <c r="I480" s="232">
        <v>669.43333333333339</v>
      </c>
      <c r="J480" s="232">
        <v>674.31666666666661</v>
      </c>
      <c r="K480" s="231">
        <v>664.55</v>
      </c>
      <c r="L480" s="231">
        <v>655</v>
      </c>
      <c r="M480" s="231">
        <v>0.80552999999999997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7100.75</v>
      </c>
      <c r="D481" s="232">
        <v>7123.6500000000005</v>
      </c>
      <c r="E481" s="232">
        <v>7059.3000000000011</v>
      </c>
      <c r="F481" s="232">
        <v>7017.85</v>
      </c>
      <c r="G481" s="232">
        <v>6953.5000000000009</v>
      </c>
      <c r="H481" s="232">
        <v>7165.1000000000013</v>
      </c>
      <c r="I481" s="232">
        <v>7229.4500000000016</v>
      </c>
      <c r="J481" s="232">
        <v>7270.9000000000015</v>
      </c>
      <c r="K481" s="231">
        <v>7188</v>
      </c>
      <c r="L481" s="231">
        <v>7082.2</v>
      </c>
      <c r="M481" s="231">
        <v>2.6553599999999999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65.599999999999994</v>
      </c>
      <c r="D482" s="232">
        <v>66.333333333333329</v>
      </c>
      <c r="E482" s="232">
        <v>64.36666666666666</v>
      </c>
      <c r="F482" s="232">
        <v>63.133333333333326</v>
      </c>
      <c r="G482" s="232">
        <v>61.166666666666657</v>
      </c>
      <c r="H482" s="232">
        <v>67.566666666666663</v>
      </c>
      <c r="I482" s="232">
        <v>69.533333333333331</v>
      </c>
      <c r="J482" s="232">
        <v>70.766666666666666</v>
      </c>
      <c r="K482" s="231">
        <v>68.3</v>
      </c>
      <c r="L482" s="231">
        <v>65.099999999999994</v>
      </c>
      <c r="M482" s="231">
        <v>109.53046000000001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1442.4</v>
      </c>
      <c r="D483" s="232">
        <v>1446.8</v>
      </c>
      <c r="E483" s="232">
        <v>1433.6</v>
      </c>
      <c r="F483" s="232">
        <v>1424.8</v>
      </c>
      <c r="G483" s="232">
        <v>1411.6</v>
      </c>
      <c r="H483" s="232">
        <v>1455.6</v>
      </c>
      <c r="I483" s="232">
        <v>1468.8000000000002</v>
      </c>
      <c r="J483" s="232">
        <v>1477.6</v>
      </c>
      <c r="K483" s="231">
        <v>1460</v>
      </c>
      <c r="L483" s="231">
        <v>1438</v>
      </c>
      <c r="M483" s="231">
        <v>2.6418699999999999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761.95</v>
      </c>
      <c r="D484" s="242">
        <v>767.15</v>
      </c>
      <c r="E484" s="242">
        <v>755.5</v>
      </c>
      <c r="F484" s="242">
        <v>749.05000000000007</v>
      </c>
      <c r="G484" s="242">
        <v>737.40000000000009</v>
      </c>
      <c r="H484" s="242">
        <v>773.59999999999991</v>
      </c>
      <c r="I484" s="242">
        <v>785.24999999999977</v>
      </c>
      <c r="J484" s="241">
        <v>791.69999999999982</v>
      </c>
      <c r="K484" s="241">
        <v>778.8</v>
      </c>
      <c r="L484" s="241">
        <v>760.7</v>
      </c>
      <c r="M484" s="217">
        <v>14.425890000000001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244</v>
      </c>
      <c r="D485" s="242">
        <v>245.53333333333333</v>
      </c>
      <c r="E485" s="242">
        <v>241.56666666666666</v>
      </c>
      <c r="F485" s="242">
        <v>239.13333333333333</v>
      </c>
      <c r="G485" s="242">
        <v>235.16666666666666</v>
      </c>
      <c r="H485" s="242">
        <v>247.96666666666667</v>
      </c>
      <c r="I485" s="242">
        <v>251.93333333333331</v>
      </c>
      <c r="J485" s="241">
        <v>254.36666666666667</v>
      </c>
      <c r="K485" s="241">
        <v>249.5</v>
      </c>
      <c r="L485" s="241">
        <v>243.1</v>
      </c>
      <c r="M485" s="217">
        <v>0.50431000000000004</v>
      </c>
      <c r="N485" s="1"/>
      <c r="O485" s="1"/>
    </row>
    <row r="486" spans="1:15" ht="12.75" customHeight="1">
      <c r="A486" s="30">
        <v>476</v>
      </c>
      <c r="B486" s="241" t="s">
        <v>497</v>
      </c>
      <c r="C486" s="231">
        <v>2354.0500000000002</v>
      </c>
      <c r="D486" s="232">
        <v>2365.85</v>
      </c>
      <c r="E486" s="232">
        <v>2328.1999999999998</v>
      </c>
      <c r="F486" s="232">
        <v>2302.35</v>
      </c>
      <c r="G486" s="232">
        <v>2264.6999999999998</v>
      </c>
      <c r="H486" s="232">
        <v>2391.6999999999998</v>
      </c>
      <c r="I486" s="232">
        <v>2429.3500000000004</v>
      </c>
      <c r="J486" s="232">
        <v>2455.1999999999998</v>
      </c>
      <c r="K486" s="231">
        <v>2403.5</v>
      </c>
      <c r="L486" s="231">
        <v>2340</v>
      </c>
      <c r="M486" s="231">
        <v>8.6480000000000001E-2</v>
      </c>
      <c r="N486" s="1"/>
      <c r="O486" s="1"/>
    </row>
    <row r="487" spans="1:15" ht="12.75" customHeight="1">
      <c r="A487" s="30">
        <v>477</v>
      </c>
      <c r="B487" s="241" t="s">
        <v>498</v>
      </c>
      <c r="C487" s="242">
        <v>562.70000000000005</v>
      </c>
      <c r="D487" s="242">
        <v>561.65</v>
      </c>
      <c r="E487" s="242">
        <v>553.29999999999995</v>
      </c>
      <c r="F487" s="242">
        <v>543.9</v>
      </c>
      <c r="G487" s="242">
        <v>535.54999999999995</v>
      </c>
      <c r="H487" s="242">
        <v>571.04999999999995</v>
      </c>
      <c r="I487" s="242">
        <v>579.40000000000009</v>
      </c>
      <c r="J487" s="241">
        <v>588.79999999999995</v>
      </c>
      <c r="K487" s="241">
        <v>570</v>
      </c>
      <c r="L487" s="241">
        <v>552.25</v>
      </c>
      <c r="M487" s="217">
        <v>3.1497299999999999</v>
      </c>
      <c r="N487" s="1"/>
      <c r="O487" s="1"/>
    </row>
    <row r="488" spans="1:15" ht="12.75" customHeight="1">
      <c r="A488" s="30">
        <v>478</v>
      </c>
      <c r="B488" s="241" t="s">
        <v>499</v>
      </c>
      <c r="C488" s="231">
        <v>303.55</v>
      </c>
      <c r="D488" s="232">
        <v>303.93333333333334</v>
      </c>
      <c r="E488" s="232">
        <v>301.06666666666666</v>
      </c>
      <c r="F488" s="232">
        <v>298.58333333333331</v>
      </c>
      <c r="G488" s="232">
        <v>295.71666666666664</v>
      </c>
      <c r="H488" s="232">
        <v>306.41666666666669</v>
      </c>
      <c r="I488" s="232">
        <v>309.28333333333336</v>
      </c>
      <c r="J488" s="232">
        <v>311.76666666666671</v>
      </c>
      <c r="K488" s="231">
        <v>306.8</v>
      </c>
      <c r="L488" s="231">
        <v>301.45</v>
      </c>
      <c r="M488" s="231">
        <v>0.84702</v>
      </c>
      <c r="N488" s="1"/>
      <c r="O488" s="1"/>
    </row>
    <row r="489" spans="1:15" ht="12.75" customHeight="1">
      <c r="A489" s="30">
        <v>479</v>
      </c>
      <c r="B489" s="241" t="s">
        <v>500</v>
      </c>
      <c r="C489" s="242">
        <v>310.25</v>
      </c>
      <c r="D489" s="242">
        <v>308.95</v>
      </c>
      <c r="E489" s="232">
        <v>303.89999999999998</v>
      </c>
      <c r="F489" s="232">
        <v>297.55</v>
      </c>
      <c r="G489" s="232">
        <v>292.5</v>
      </c>
      <c r="H489" s="232">
        <v>315.29999999999995</v>
      </c>
      <c r="I489" s="232">
        <v>320.35000000000002</v>
      </c>
      <c r="J489" s="232">
        <v>326.69999999999993</v>
      </c>
      <c r="K489" s="231">
        <v>314</v>
      </c>
      <c r="L489" s="231">
        <v>302.60000000000002</v>
      </c>
      <c r="M489" s="231">
        <v>0.96496000000000004</v>
      </c>
      <c r="N489" s="1"/>
      <c r="O489" s="1"/>
    </row>
    <row r="490" spans="1:15" ht="12.75" customHeight="1">
      <c r="A490" s="30">
        <v>480</v>
      </c>
      <c r="B490" s="241" t="s">
        <v>501</v>
      </c>
      <c r="C490" s="231">
        <v>272.45</v>
      </c>
      <c r="D490" s="232">
        <v>268.98333333333335</v>
      </c>
      <c r="E490" s="232">
        <v>258.4666666666667</v>
      </c>
      <c r="F490" s="232">
        <v>244.48333333333335</v>
      </c>
      <c r="G490" s="232">
        <v>233.9666666666667</v>
      </c>
      <c r="H490" s="232">
        <v>282.9666666666667</v>
      </c>
      <c r="I490" s="232">
        <v>293.48333333333335</v>
      </c>
      <c r="J490" s="232">
        <v>307.4666666666667</v>
      </c>
      <c r="K490" s="231">
        <v>279.5</v>
      </c>
      <c r="L490" s="231">
        <v>255</v>
      </c>
      <c r="M490" s="231">
        <v>16.326699999999999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1345.65</v>
      </c>
      <c r="D491" s="242">
        <v>1346.8833333333334</v>
      </c>
      <c r="E491" s="232">
        <v>1315.2666666666669</v>
      </c>
      <c r="F491" s="232">
        <v>1284.8833333333334</v>
      </c>
      <c r="G491" s="232">
        <v>1253.2666666666669</v>
      </c>
      <c r="H491" s="232">
        <v>1377.2666666666669</v>
      </c>
      <c r="I491" s="232">
        <v>1408.8833333333332</v>
      </c>
      <c r="J491" s="232">
        <v>1439.2666666666669</v>
      </c>
      <c r="K491" s="231">
        <v>1378.5</v>
      </c>
      <c r="L491" s="231">
        <v>1316.5</v>
      </c>
      <c r="M491" s="231">
        <v>17.564309999999999</v>
      </c>
      <c r="N491" s="1"/>
      <c r="O491" s="1"/>
    </row>
    <row r="492" spans="1:15" ht="12.75" customHeight="1">
      <c r="A492" s="30">
        <v>482</v>
      </c>
      <c r="B492" s="217" t="s">
        <v>861</v>
      </c>
      <c r="C492" s="231">
        <v>1139.05</v>
      </c>
      <c r="D492" s="232">
        <v>1146.6833333333334</v>
      </c>
      <c r="E492" s="232">
        <v>1114.3666666666668</v>
      </c>
      <c r="F492" s="232">
        <v>1089.6833333333334</v>
      </c>
      <c r="G492" s="232">
        <v>1057.3666666666668</v>
      </c>
      <c r="H492" s="232">
        <v>1171.3666666666668</v>
      </c>
      <c r="I492" s="232">
        <v>1203.6833333333334</v>
      </c>
      <c r="J492" s="232">
        <v>1228.3666666666668</v>
      </c>
      <c r="K492" s="231">
        <v>1179</v>
      </c>
      <c r="L492" s="231">
        <v>1122</v>
      </c>
      <c r="M492" s="231">
        <v>0.64227999999999996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280.39999999999998</v>
      </c>
      <c r="D493" s="242">
        <v>281.66666666666669</v>
      </c>
      <c r="E493" s="232">
        <v>278.43333333333339</v>
      </c>
      <c r="F493" s="232">
        <v>276.4666666666667</v>
      </c>
      <c r="G493" s="232">
        <v>273.23333333333341</v>
      </c>
      <c r="H493" s="232">
        <v>283.63333333333338</v>
      </c>
      <c r="I493" s="232">
        <v>286.86666666666662</v>
      </c>
      <c r="J493" s="232">
        <v>288.83333333333337</v>
      </c>
      <c r="K493" s="231">
        <v>284.89999999999998</v>
      </c>
      <c r="L493" s="231">
        <v>279.7</v>
      </c>
      <c r="M493" s="231">
        <v>63.452399999999997</v>
      </c>
      <c r="N493" s="1"/>
      <c r="O493" s="1"/>
    </row>
    <row r="494" spans="1:15" ht="12.75" customHeight="1">
      <c r="A494" s="30">
        <v>484</v>
      </c>
      <c r="B494" s="217" t="s">
        <v>831</v>
      </c>
      <c r="C494" s="231">
        <v>396.75</v>
      </c>
      <c r="D494" s="232">
        <v>397.68333333333334</v>
      </c>
      <c r="E494" s="232">
        <v>392.61666666666667</v>
      </c>
      <c r="F494" s="232">
        <v>388.48333333333335</v>
      </c>
      <c r="G494" s="232">
        <v>383.41666666666669</v>
      </c>
      <c r="H494" s="232">
        <v>401.81666666666666</v>
      </c>
      <c r="I494" s="232">
        <v>406.88333333333338</v>
      </c>
      <c r="J494" s="232">
        <v>411.01666666666665</v>
      </c>
      <c r="K494" s="231">
        <v>402.75</v>
      </c>
      <c r="L494" s="231">
        <v>393.55</v>
      </c>
      <c r="M494" s="231">
        <v>0.22069</v>
      </c>
      <c r="N494" s="1"/>
      <c r="O494" s="1"/>
    </row>
    <row r="495" spans="1:15" ht="12.75" customHeight="1">
      <c r="A495" s="30">
        <v>485</v>
      </c>
      <c r="B495" s="217" t="s">
        <v>502</v>
      </c>
      <c r="C495" s="242">
        <v>1791.3</v>
      </c>
      <c r="D495" s="242">
        <v>1797.45</v>
      </c>
      <c r="E495" s="232">
        <v>1778.8500000000001</v>
      </c>
      <c r="F495" s="232">
        <v>1766.4</v>
      </c>
      <c r="G495" s="232">
        <v>1747.8000000000002</v>
      </c>
      <c r="H495" s="232">
        <v>1809.9</v>
      </c>
      <c r="I495" s="232">
        <v>1828.5</v>
      </c>
      <c r="J495" s="232">
        <v>1840.95</v>
      </c>
      <c r="K495" s="231">
        <v>1816.05</v>
      </c>
      <c r="L495" s="231">
        <v>1785</v>
      </c>
      <c r="M495" s="231">
        <v>0.15681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6.4</v>
      </c>
      <c r="D496" s="242">
        <v>6.4833333333333343</v>
      </c>
      <c r="E496" s="232">
        <v>6.3166666666666682</v>
      </c>
      <c r="F496" s="232">
        <v>6.2333333333333343</v>
      </c>
      <c r="G496" s="232">
        <v>6.0666666666666682</v>
      </c>
      <c r="H496" s="232">
        <v>6.5666666666666682</v>
      </c>
      <c r="I496" s="232">
        <v>6.7333333333333343</v>
      </c>
      <c r="J496" s="232">
        <v>6.8166666666666682</v>
      </c>
      <c r="K496" s="231">
        <v>6.65</v>
      </c>
      <c r="L496" s="231">
        <v>6.4</v>
      </c>
      <c r="M496" s="231">
        <v>587.60946000000001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873.8</v>
      </c>
      <c r="D497" s="242">
        <v>878.9</v>
      </c>
      <c r="E497" s="232">
        <v>865.9</v>
      </c>
      <c r="F497" s="232">
        <v>858</v>
      </c>
      <c r="G497" s="232">
        <v>845</v>
      </c>
      <c r="H497" s="232">
        <v>886.8</v>
      </c>
      <c r="I497" s="232">
        <v>899.8</v>
      </c>
      <c r="J497" s="232">
        <v>907.69999999999993</v>
      </c>
      <c r="K497" s="231">
        <v>891.9</v>
      </c>
      <c r="L497" s="231">
        <v>871</v>
      </c>
      <c r="M497" s="231">
        <v>15.53772</v>
      </c>
      <c r="N497" s="1"/>
      <c r="O497" s="1"/>
    </row>
    <row r="498" spans="1:15" ht="12.75" customHeight="1">
      <c r="A498" s="30">
        <v>488</v>
      </c>
      <c r="B498" s="217" t="s">
        <v>503</v>
      </c>
      <c r="C498" s="242">
        <v>201.9</v>
      </c>
      <c r="D498" s="242">
        <v>202.26666666666665</v>
      </c>
      <c r="E498" s="232">
        <v>199.68333333333331</v>
      </c>
      <c r="F498" s="232">
        <v>197.46666666666667</v>
      </c>
      <c r="G498" s="232">
        <v>194.88333333333333</v>
      </c>
      <c r="H498" s="232">
        <v>204.48333333333329</v>
      </c>
      <c r="I498" s="232">
        <v>207.06666666666666</v>
      </c>
      <c r="J498" s="232">
        <v>209.28333333333327</v>
      </c>
      <c r="K498" s="231">
        <v>204.85</v>
      </c>
      <c r="L498" s="231">
        <v>200.05</v>
      </c>
      <c r="M498" s="231">
        <v>7.1777199999999999</v>
      </c>
      <c r="N498" s="1"/>
      <c r="O498" s="1"/>
    </row>
    <row r="499" spans="1:15" ht="12.75" customHeight="1">
      <c r="A499" s="30">
        <v>489</v>
      </c>
      <c r="B499" s="217" t="s">
        <v>504</v>
      </c>
      <c r="C499" s="242">
        <v>66.849999999999994</v>
      </c>
      <c r="D499" s="242">
        <v>67.2</v>
      </c>
      <c r="E499" s="232">
        <v>66.25</v>
      </c>
      <c r="F499" s="232">
        <v>65.649999999999991</v>
      </c>
      <c r="G499" s="232">
        <v>64.699999999999989</v>
      </c>
      <c r="H499" s="232">
        <v>67.800000000000011</v>
      </c>
      <c r="I499" s="232">
        <v>68.750000000000028</v>
      </c>
      <c r="J499" s="232">
        <v>69.350000000000023</v>
      </c>
      <c r="K499" s="231">
        <v>68.150000000000006</v>
      </c>
      <c r="L499" s="231">
        <v>66.599999999999994</v>
      </c>
      <c r="M499" s="231">
        <v>8.5949600000000004</v>
      </c>
      <c r="N499" s="1"/>
      <c r="O499" s="1"/>
    </row>
    <row r="500" spans="1:15" ht="12.75" customHeight="1">
      <c r="A500" s="30">
        <v>490</v>
      </c>
      <c r="B500" s="217" t="s">
        <v>505</v>
      </c>
      <c r="C500" s="242">
        <v>669.95</v>
      </c>
      <c r="D500" s="242">
        <v>668.06666666666672</v>
      </c>
      <c r="E500" s="232">
        <v>663.13333333333344</v>
      </c>
      <c r="F500" s="232">
        <v>656.31666666666672</v>
      </c>
      <c r="G500" s="232">
        <v>651.38333333333344</v>
      </c>
      <c r="H500" s="232">
        <v>674.88333333333344</v>
      </c>
      <c r="I500" s="232">
        <v>679.81666666666661</v>
      </c>
      <c r="J500" s="232">
        <v>686.63333333333344</v>
      </c>
      <c r="K500" s="231">
        <v>673</v>
      </c>
      <c r="L500" s="231">
        <v>661.25</v>
      </c>
      <c r="M500" s="231">
        <v>0.63429000000000002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1339.8</v>
      </c>
      <c r="D501" s="242">
        <v>1339.9666666666665</v>
      </c>
      <c r="E501" s="232">
        <v>1324.383333333333</v>
      </c>
      <c r="F501" s="232">
        <v>1308.9666666666665</v>
      </c>
      <c r="G501" s="232">
        <v>1293.383333333333</v>
      </c>
      <c r="H501" s="232">
        <v>1355.383333333333</v>
      </c>
      <c r="I501" s="232">
        <v>1370.9666666666665</v>
      </c>
      <c r="J501" s="232">
        <v>1386.383333333333</v>
      </c>
      <c r="K501" s="231">
        <v>1355.55</v>
      </c>
      <c r="L501" s="231">
        <v>1324.55</v>
      </c>
      <c r="M501" s="231">
        <v>0.98745000000000005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375.75</v>
      </c>
      <c r="D502" s="242">
        <v>378.11666666666662</v>
      </c>
      <c r="E502" s="232">
        <v>372.53333333333325</v>
      </c>
      <c r="F502" s="232">
        <v>369.31666666666661</v>
      </c>
      <c r="G502" s="232">
        <v>363.73333333333323</v>
      </c>
      <c r="H502" s="232">
        <v>381.33333333333326</v>
      </c>
      <c r="I502" s="232">
        <v>386.91666666666663</v>
      </c>
      <c r="J502" s="232">
        <v>390.13333333333327</v>
      </c>
      <c r="K502" s="231">
        <v>383.7</v>
      </c>
      <c r="L502" s="231">
        <v>374.9</v>
      </c>
      <c r="M502" s="231">
        <v>38.439630000000001</v>
      </c>
      <c r="N502" s="1"/>
      <c r="O502" s="1"/>
    </row>
    <row r="503" spans="1:15" ht="12.75" customHeight="1">
      <c r="A503" s="30">
        <v>493</v>
      </c>
      <c r="B503" s="217" t="s">
        <v>506</v>
      </c>
      <c r="C503" s="217">
        <v>171.05</v>
      </c>
      <c r="D503" s="242">
        <v>173.05000000000004</v>
      </c>
      <c r="E503" s="232">
        <v>168.30000000000007</v>
      </c>
      <c r="F503" s="232">
        <v>165.55000000000004</v>
      </c>
      <c r="G503" s="232">
        <v>160.80000000000007</v>
      </c>
      <c r="H503" s="232">
        <v>175.80000000000007</v>
      </c>
      <c r="I503" s="232">
        <v>180.55</v>
      </c>
      <c r="J503" s="232">
        <v>183.30000000000007</v>
      </c>
      <c r="K503" s="231">
        <v>177.8</v>
      </c>
      <c r="L503" s="231">
        <v>170.3</v>
      </c>
      <c r="M503" s="231">
        <v>8.0233600000000003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15.35</v>
      </c>
      <c r="D504" s="242">
        <v>15.5</v>
      </c>
      <c r="E504" s="232">
        <v>15.15</v>
      </c>
      <c r="F504" s="232">
        <v>14.950000000000001</v>
      </c>
      <c r="G504" s="232">
        <v>14.600000000000001</v>
      </c>
      <c r="H504" s="232">
        <v>15.7</v>
      </c>
      <c r="I504" s="232">
        <v>16.05</v>
      </c>
      <c r="J504" s="232">
        <v>16.25</v>
      </c>
      <c r="K504" s="231">
        <v>15.85</v>
      </c>
      <c r="L504" s="231">
        <v>15.3</v>
      </c>
      <c r="M504" s="231">
        <v>1391.28847</v>
      </c>
      <c r="N504" s="1"/>
      <c r="O504" s="1"/>
    </row>
    <row r="505" spans="1:15" ht="12.75" customHeight="1">
      <c r="A505" s="30">
        <v>495</v>
      </c>
      <c r="B505" s="217" t="s">
        <v>832</v>
      </c>
      <c r="C505" s="217">
        <v>10160.450000000001</v>
      </c>
      <c r="D505" s="242">
        <v>10106.616666666667</v>
      </c>
      <c r="E505" s="232">
        <v>10013.233333333334</v>
      </c>
      <c r="F505" s="232">
        <v>9866.0166666666664</v>
      </c>
      <c r="G505" s="232">
        <v>9772.6333333333332</v>
      </c>
      <c r="H505" s="232">
        <v>10253.833333333334</v>
      </c>
      <c r="I505" s="232">
        <v>10347.216666666669</v>
      </c>
      <c r="J505" s="232">
        <v>10494.433333333334</v>
      </c>
      <c r="K505" s="231">
        <v>10200</v>
      </c>
      <c r="L505" s="231">
        <v>9959.4</v>
      </c>
      <c r="M505" s="231">
        <v>3.0779999999999998E-2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189.05</v>
      </c>
      <c r="D506" s="232">
        <v>190.18333333333331</v>
      </c>
      <c r="E506" s="232">
        <v>186.36666666666662</v>
      </c>
      <c r="F506" s="232">
        <v>183.68333333333331</v>
      </c>
      <c r="G506" s="232">
        <v>179.86666666666662</v>
      </c>
      <c r="H506" s="232">
        <v>192.86666666666662</v>
      </c>
      <c r="I506" s="232">
        <v>196.68333333333328</v>
      </c>
      <c r="J506" s="231">
        <v>199.36666666666662</v>
      </c>
      <c r="K506" s="231">
        <v>194</v>
      </c>
      <c r="L506" s="231">
        <v>187.5</v>
      </c>
      <c r="M506" s="217">
        <v>40.79054</v>
      </c>
      <c r="N506" s="1"/>
      <c r="O506" s="1"/>
    </row>
    <row r="507" spans="1:15" ht="12.75" customHeight="1">
      <c r="A507" s="30">
        <v>497</v>
      </c>
      <c r="B507" s="217" t="s">
        <v>507</v>
      </c>
      <c r="C507" s="242">
        <v>267.89999999999998</v>
      </c>
      <c r="D507" s="232">
        <v>270.09999999999997</v>
      </c>
      <c r="E507" s="232">
        <v>264.29999999999995</v>
      </c>
      <c r="F507" s="232">
        <v>260.7</v>
      </c>
      <c r="G507" s="232">
        <v>254.89999999999998</v>
      </c>
      <c r="H507" s="232">
        <v>273.69999999999993</v>
      </c>
      <c r="I507" s="232">
        <v>279.5</v>
      </c>
      <c r="J507" s="231">
        <v>283.09999999999991</v>
      </c>
      <c r="K507" s="231">
        <v>275.89999999999998</v>
      </c>
      <c r="L507" s="231">
        <v>266.5</v>
      </c>
      <c r="M507" s="217">
        <v>11.429</v>
      </c>
      <c r="N507" s="1"/>
      <c r="O507" s="1"/>
    </row>
    <row r="508" spans="1:15" ht="12.75" customHeight="1">
      <c r="A508" s="30">
        <v>498</v>
      </c>
      <c r="B508" s="217" t="s">
        <v>806</v>
      </c>
      <c r="C508" s="217">
        <v>50.75</v>
      </c>
      <c r="D508" s="242">
        <v>51.166666666666664</v>
      </c>
      <c r="E508" s="232">
        <v>50.133333333333326</v>
      </c>
      <c r="F508" s="232">
        <v>49.516666666666659</v>
      </c>
      <c r="G508" s="232">
        <v>48.48333333333332</v>
      </c>
      <c r="H508" s="232">
        <v>51.783333333333331</v>
      </c>
      <c r="I508" s="232">
        <v>52.816666666666677</v>
      </c>
      <c r="J508" s="232">
        <v>53.433333333333337</v>
      </c>
      <c r="K508" s="231">
        <v>52.2</v>
      </c>
      <c r="L508" s="231">
        <v>50.55</v>
      </c>
      <c r="M508" s="231">
        <v>387.63143000000002</v>
      </c>
      <c r="N508" s="1"/>
      <c r="O508" s="1"/>
    </row>
    <row r="509" spans="1:15" ht="12.75" customHeight="1">
      <c r="A509" s="30">
        <v>499</v>
      </c>
      <c r="B509" s="217" t="s">
        <v>797</v>
      </c>
      <c r="C509" s="217">
        <v>473.4</v>
      </c>
      <c r="D509" s="242">
        <v>472.86666666666662</v>
      </c>
      <c r="E509" s="232">
        <v>469.73333333333323</v>
      </c>
      <c r="F509" s="232">
        <v>466.06666666666661</v>
      </c>
      <c r="G509" s="232">
        <v>462.93333333333322</v>
      </c>
      <c r="H509" s="232">
        <v>476.53333333333325</v>
      </c>
      <c r="I509" s="232">
        <v>479.66666666666657</v>
      </c>
      <c r="J509" s="232">
        <v>483.33333333333326</v>
      </c>
      <c r="K509" s="231">
        <v>476</v>
      </c>
      <c r="L509" s="231">
        <v>469.2</v>
      </c>
      <c r="M509" s="231">
        <v>8.3588199999999997</v>
      </c>
      <c r="N509" s="1"/>
      <c r="O509" s="1"/>
    </row>
    <row r="510" spans="1:15" ht="12.75" customHeight="1">
      <c r="A510" s="265">
        <v>500</v>
      </c>
      <c r="B510" s="217" t="s">
        <v>508</v>
      </c>
      <c r="C510" s="242">
        <v>1491.3</v>
      </c>
      <c r="D510" s="232">
        <v>1498.3333333333333</v>
      </c>
      <c r="E510" s="232">
        <v>1482.1166666666666</v>
      </c>
      <c r="F510" s="232">
        <v>1472.9333333333334</v>
      </c>
      <c r="G510" s="232">
        <v>1456.7166666666667</v>
      </c>
      <c r="H510" s="232">
        <v>1507.5166666666664</v>
      </c>
      <c r="I510" s="232">
        <v>1523.7333333333331</v>
      </c>
      <c r="J510" s="231">
        <v>1532.9166666666663</v>
      </c>
      <c r="K510" s="231">
        <v>1514.55</v>
      </c>
      <c r="L510" s="231">
        <v>1489.15</v>
      </c>
      <c r="M510" s="217">
        <v>0.15562000000000001</v>
      </c>
      <c r="N510" s="1"/>
      <c r="O510" s="1"/>
    </row>
    <row r="511" spans="1:15" ht="12.75" customHeight="1">
      <c r="A511" s="217">
        <v>501</v>
      </c>
      <c r="B511" s="217" t="s">
        <v>509</v>
      </c>
      <c r="C511" s="217">
        <v>1412.15</v>
      </c>
      <c r="D511" s="242">
        <v>1412.05</v>
      </c>
      <c r="E511" s="232">
        <v>1395.1</v>
      </c>
      <c r="F511" s="232">
        <v>1378.05</v>
      </c>
      <c r="G511" s="232">
        <v>1361.1</v>
      </c>
      <c r="H511" s="232">
        <v>1429.1</v>
      </c>
      <c r="I511" s="232">
        <v>1446.0500000000002</v>
      </c>
      <c r="J511" s="232">
        <v>1463.1</v>
      </c>
      <c r="K511" s="231">
        <v>1429</v>
      </c>
      <c r="L511" s="231">
        <v>1395</v>
      </c>
      <c r="M511" s="231">
        <v>0.25866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9"/>
      <c r="B5" s="380"/>
      <c r="C5" s="379"/>
      <c r="D5" s="380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81" t="s">
        <v>511</v>
      </c>
      <c r="C7" s="380"/>
      <c r="D7" s="7">
        <f>Main!B10</f>
        <v>45001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45000</v>
      </c>
      <c r="B10" s="29">
        <v>539115</v>
      </c>
      <c r="C10" s="28" t="s">
        <v>1051</v>
      </c>
      <c r="D10" s="28" t="s">
        <v>1052</v>
      </c>
      <c r="E10" s="28" t="s">
        <v>521</v>
      </c>
      <c r="F10" s="85">
        <v>10000</v>
      </c>
      <c r="G10" s="29">
        <v>49.04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45000</v>
      </c>
      <c r="B11" s="29">
        <v>531310</v>
      </c>
      <c r="C11" s="28" t="s">
        <v>1053</v>
      </c>
      <c r="D11" s="28" t="s">
        <v>1054</v>
      </c>
      <c r="E11" s="28" t="s">
        <v>520</v>
      </c>
      <c r="F11" s="85">
        <v>241690</v>
      </c>
      <c r="G11" s="29">
        <v>120.9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45000</v>
      </c>
      <c r="B12" s="29">
        <v>531310</v>
      </c>
      <c r="C12" s="28" t="s">
        <v>1053</v>
      </c>
      <c r="D12" s="28" t="s">
        <v>1055</v>
      </c>
      <c r="E12" s="28" t="s">
        <v>521</v>
      </c>
      <c r="F12" s="85">
        <v>100000</v>
      </c>
      <c r="G12" s="29">
        <v>120.5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45000</v>
      </c>
      <c r="B13" s="29">
        <v>531310</v>
      </c>
      <c r="C13" s="28" t="s">
        <v>1053</v>
      </c>
      <c r="D13" s="28" t="s">
        <v>1056</v>
      </c>
      <c r="E13" s="28" t="s">
        <v>521</v>
      </c>
      <c r="F13" s="85">
        <v>128900</v>
      </c>
      <c r="G13" s="29">
        <v>120.1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45000</v>
      </c>
      <c r="B14" s="29">
        <v>532386</v>
      </c>
      <c r="C14" s="28" t="s">
        <v>1057</v>
      </c>
      <c r="D14" s="28" t="s">
        <v>1058</v>
      </c>
      <c r="E14" s="28" t="s">
        <v>520</v>
      </c>
      <c r="F14" s="85">
        <v>133997</v>
      </c>
      <c r="G14" s="29">
        <v>13.2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45000</v>
      </c>
      <c r="B15" s="29">
        <v>532386</v>
      </c>
      <c r="C15" s="28" t="s">
        <v>1057</v>
      </c>
      <c r="D15" s="28" t="s">
        <v>1059</v>
      </c>
      <c r="E15" s="28" t="s">
        <v>521</v>
      </c>
      <c r="F15" s="85">
        <v>102597</v>
      </c>
      <c r="G15" s="29">
        <v>13.2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45000</v>
      </c>
      <c r="B16" s="29">
        <v>539559</v>
      </c>
      <c r="C16" s="28" t="s">
        <v>992</v>
      </c>
      <c r="D16" s="28" t="s">
        <v>1060</v>
      </c>
      <c r="E16" s="28" t="s">
        <v>520</v>
      </c>
      <c r="F16" s="85">
        <v>241258</v>
      </c>
      <c r="G16" s="29">
        <v>13.4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45000</v>
      </c>
      <c r="B17" s="29">
        <v>543516</v>
      </c>
      <c r="C17" s="28" t="s">
        <v>1061</v>
      </c>
      <c r="D17" s="28" t="s">
        <v>1025</v>
      </c>
      <c r="E17" s="28" t="s">
        <v>520</v>
      </c>
      <c r="F17" s="85">
        <v>54000</v>
      </c>
      <c r="G17" s="29">
        <v>169.75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45000</v>
      </c>
      <c r="B18" s="29">
        <v>543516</v>
      </c>
      <c r="C18" s="28" t="s">
        <v>1061</v>
      </c>
      <c r="D18" s="28" t="s">
        <v>1062</v>
      </c>
      <c r="E18" s="28" t="s">
        <v>521</v>
      </c>
      <c r="F18" s="85">
        <v>18000</v>
      </c>
      <c r="G18" s="29">
        <v>169.75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45000</v>
      </c>
      <c r="B19" s="29">
        <v>543516</v>
      </c>
      <c r="C19" s="28" t="s">
        <v>1061</v>
      </c>
      <c r="D19" s="28" t="s">
        <v>1063</v>
      </c>
      <c r="E19" s="28" t="s">
        <v>521</v>
      </c>
      <c r="F19" s="85">
        <v>36000</v>
      </c>
      <c r="G19" s="29">
        <v>169.75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45000</v>
      </c>
      <c r="B20" s="29">
        <v>540811</v>
      </c>
      <c r="C20" s="28" t="s">
        <v>976</v>
      </c>
      <c r="D20" s="28" t="s">
        <v>977</v>
      </c>
      <c r="E20" s="28" t="s">
        <v>520</v>
      </c>
      <c r="F20" s="85">
        <v>50000</v>
      </c>
      <c r="G20" s="29">
        <v>17.899999999999999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45000</v>
      </c>
      <c r="B21" s="29">
        <v>540811</v>
      </c>
      <c r="C21" s="28" t="s">
        <v>976</v>
      </c>
      <c r="D21" s="28" t="s">
        <v>993</v>
      </c>
      <c r="E21" s="28" t="s">
        <v>520</v>
      </c>
      <c r="F21" s="85">
        <v>50000</v>
      </c>
      <c r="G21" s="29">
        <v>17.91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45000</v>
      </c>
      <c r="B22" s="29">
        <v>540811</v>
      </c>
      <c r="C22" s="28" t="s">
        <v>976</v>
      </c>
      <c r="D22" s="28" t="s">
        <v>1064</v>
      </c>
      <c r="E22" s="28" t="s">
        <v>521</v>
      </c>
      <c r="F22" s="85">
        <v>50000</v>
      </c>
      <c r="G22" s="29">
        <v>17.899999999999999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45000</v>
      </c>
      <c r="B23" s="29">
        <v>543709</v>
      </c>
      <c r="C23" s="28" t="s">
        <v>1065</v>
      </c>
      <c r="D23" s="28" t="s">
        <v>1066</v>
      </c>
      <c r="E23" s="28" t="s">
        <v>521</v>
      </c>
      <c r="F23" s="85">
        <v>92000</v>
      </c>
      <c r="G23" s="29">
        <v>90.98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45000</v>
      </c>
      <c r="B24" s="29">
        <v>524614</v>
      </c>
      <c r="C24" s="28" t="s">
        <v>1017</v>
      </c>
      <c r="D24" s="28" t="s">
        <v>1067</v>
      </c>
      <c r="E24" s="28" t="s">
        <v>521</v>
      </c>
      <c r="F24" s="85">
        <v>100000</v>
      </c>
      <c r="G24" s="29">
        <v>64.959999999999994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45000</v>
      </c>
      <c r="B25" s="29">
        <v>524614</v>
      </c>
      <c r="C25" s="28" t="s">
        <v>1017</v>
      </c>
      <c r="D25" s="28" t="s">
        <v>1068</v>
      </c>
      <c r="E25" s="28" t="s">
        <v>520</v>
      </c>
      <c r="F25" s="85">
        <v>25000</v>
      </c>
      <c r="G25" s="29">
        <v>64.959999999999994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45000</v>
      </c>
      <c r="B26" s="29">
        <v>524614</v>
      </c>
      <c r="C26" s="28" t="s">
        <v>1017</v>
      </c>
      <c r="D26" s="28" t="s">
        <v>1069</v>
      </c>
      <c r="E26" s="28" t="s">
        <v>520</v>
      </c>
      <c r="F26" s="85">
        <v>25000</v>
      </c>
      <c r="G26" s="29">
        <v>64.959999999999994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45000</v>
      </c>
      <c r="B27" s="29">
        <v>524614</v>
      </c>
      <c r="C27" s="28" t="s">
        <v>1017</v>
      </c>
      <c r="D27" s="28" t="s">
        <v>1070</v>
      </c>
      <c r="E27" s="28" t="s">
        <v>520</v>
      </c>
      <c r="F27" s="85">
        <v>25000</v>
      </c>
      <c r="G27" s="29">
        <v>64.959999999999994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45000</v>
      </c>
      <c r="B28" s="29">
        <v>524614</v>
      </c>
      <c r="C28" s="28" t="s">
        <v>1017</v>
      </c>
      <c r="D28" s="28" t="s">
        <v>1071</v>
      </c>
      <c r="E28" s="28" t="s">
        <v>520</v>
      </c>
      <c r="F28" s="85">
        <v>25000</v>
      </c>
      <c r="G28" s="29">
        <v>64.959999999999994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45000</v>
      </c>
      <c r="B29" s="29">
        <v>543542</v>
      </c>
      <c r="C29" s="28" t="s">
        <v>1018</v>
      </c>
      <c r="D29" s="28" t="s">
        <v>1072</v>
      </c>
      <c r="E29" s="28" t="s">
        <v>520</v>
      </c>
      <c r="F29" s="85">
        <v>82400</v>
      </c>
      <c r="G29" s="29">
        <v>111.17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45000</v>
      </c>
      <c r="B30" s="29">
        <v>543542</v>
      </c>
      <c r="C30" s="28" t="s">
        <v>1018</v>
      </c>
      <c r="D30" s="28" t="s">
        <v>1073</v>
      </c>
      <c r="E30" s="28" t="s">
        <v>521</v>
      </c>
      <c r="F30" s="85">
        <v>24000</v>
      </c>
      <c r="G30" s="29">
        <v>112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45000</v>
      </c>
      <c r="B31" s="29">
        <v>530443</v>
      </c>
      <c r="C31" s="28" t="s">
        <v>1074</v>
      </c>
      <c r="D31" s="28" t="s">
        <v>1075</v>
      </c>
      <c r="E31" s="28" t="s">
        <v>520</v>
      </c>
      <c r="F31" s="85">
        <v>24100</v>
      </c>
      <c r="G31" s="29">
        <v>4.4000000000000004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45000</v>
      </c>
      <c r="B32" s="29">
        <v>530443</v>
      </c>
      <c r="C32" s="28" t="s">
        <v>1074</v>
      </c>
      <c r="D32" s="28" t="s">
        <v>1076</v>
      </c>
      <c r="E32" s="28" t="s">
        <v>521</v>
      </c>
      <c r="F32" s="85">
        <v>25121</v>
      </c>
      <c r="G32" s="29">
        <v>4.41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45000</v>
      </c>
      <c r="B33" s="29">
        <v>539814</v>
      </c>
      <c r="C33" s="28" t="s">
        <v>1077</v>
      </c>
      <c r="D33" s="28" t="s">
        <v>1078</v>
      </c>
      <c r="E33" s="28" t="s">
        <v>520</v>
      </c>
      <c r="F33" s="85">
        <v>30284</v>
      </c>
      <c r="G33" s="29">
        <v>50.67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45000</v>
      </c>
      <c r="B34" s="29">
        <v>505523</v>
      </c>
      <c r="C34" s="28" t="s">
        <v>1079</v>
      </c>
      <c r="D34" s="28" t="s">
        <v>1080</v>
      </c>
      <c r="E34" s="28" t="s">
        <v>521</v>
      </c>
      <c r="F34" s="85">
        <v>1628153</v>
      </c>
      <c r="G34" s="29">
        <v>1.77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45000</v>
      </c>
      <c r="B35" s="29">
        <v>505523</v>
      </c>
      <c r="C35" s="28" t="s">
        <v>1079</v>
      </c>
      <c r="D35" s="28" t="s">
        <v>1080</v>
      </c>
      <c r="E35" s="28" t="s">
        <v>520</v>
      </c>
      <c r="F35" s="85">
        <v>3730972</v>
      </c>
      <c r="G35" s="29">
        <v>1.75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45000</v>
      </c>
      <c r="B36" s="29">
        <v>505523</v>
      </c>
      <c r="C36" s="28" t="s">
        <v>1079</v>
      </c>
      <c r="D36" s="28" t="s">
        <v>1081</v>
      </c>
      <c r="E36" s="28" t="s">
        <v>520</v>
      </c>
      <c r="F36" s="85">
        <v>1500000</v>
      </c>
      <c r="G36" s="29">
        <v>1.77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45000</v>
      </c>
      <c r="B37" s="29">
        <v>505523</v>
      </c>
      <c r="C37" s="28" t="s">
        <v>1079</v>
      </c>
      <c r="D37" s="28" t="s">
        <v>1082</v>
      </c>
      <c r="E37" s="28" t="s">
        <v>521</v>
      </c>
      <c r="F37" s="85">
        <v>1001508</v>
      </c>
      <c r="G37" s="29">
        <v>1.75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45000</v>
      </c>
      <c r="B38" s="29">
        <v>541337</v>
      </c>
      <c r="C38" s="28" t="s">
        <v>1083</v>
      </c>
      <c r="D38" s="28" t="s">
        <v>1084</v>
      </c>
      <c r="E38" s="28" t="s">
        <v>521</v>
      </c>
      <c r="F38" s="85">
        <v>63000</v>
      </c>
      <c r="G38" s="29">
        <v>5.25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45000</v>
      </c>
      <c r="B39" s="29">
        <v>543805</v>
      </c>
      <c r="C39" s="28" t="s">
        <v>994</v>
      </c>
      <c r="D39" s="28" t="s">
        <v>1085</v>
      </c>
      <c r="E39" s="28" t="s">
        <v>520</v>
      </c>
      <c r="F39" s="85">
        <v>111000</v>
      </c>
      <c r="G39" s="29">
        <v>43.38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45000</v>
      </c>
      <c r="B40" s="29">
        <v>543805</v>
      </c>
      <c r="C40" s="28" t="s">
        <v>994</v>
      </c>
      <c r="D40" s="28" t="s">
        <v>1086</v>
      </c>
      <c r="E40" s="28" t="s">
        <v>520</v>
      </c>
      <c r="F40" s="85">
        <v>144000</v>
      </c>
      <c r="G40" s="29">
        <v>43.38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45000</v>
      </c>
      <c r="B41" s="29">
        <v>500370</v>
      </c>
      <c r="C41" s="28" t="s">
        <v>1087</v>
      </c>
      <c r="D41" s="28" t="s">
        <v>1088</v>
      </c>
      <c r="E41" s="28" t="s">
        <v>521</v>
      </c>
      <c r="F41" s="85">
        <v>131448</v>
      </c>
      <c r="G41" s="29">
        <v>29.6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45000</v>
      </c>
      <c r="B42" s="29">
        <v>500370</v>
      </c>
      <c r="C42" s="28" t="s">
        <v>1087</v>
      </c>
      <c r="D42" s="28" t="s">
        <v>1089</v>
      </c>
      <c r="E42" s="28" t="s">
        <v>520</v>
      </c>
      <c r="F42" s="85">
        <v>137448</v>
      </c>
      <c r="G42" s="29">
        <v>29.67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45000</v>
      </c>
      <c r="B43" s="29">
        <v>530617</v>
      </c>
      <c r="C43" s="28" t="s">
        <v>1090</v>
      </c>
      <c r="D43" s="28" t="s">
        <v>1091</v>
      </c>
      <c r="E43" s="28" t="s">
        <v>521</v>
      </c>
      <c r="F43" s="85">
        <v>50000</v>
      </c>
      <c r="G43" s="29">
        <v>68.099999999999994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45000</v>
      </c>
      <c r="B44" s="29">
        <v>530617</v>
      </c>
      <c r="C44" s="28" t="s">
        <v>1090</v>
      </c>
      <c r="D44" s="28" t="s">
        <v>1092</v>
      </c>
      <c r="E44" s="28" t="s">
        <v>520</v>
      </c>
      <c r="F44" s="85">
        <v>50001</v>
      </c>
      <c r="G44" s="29">
        <v>68.099999999999994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45000</v>
      </c>
      <c r="B45" s="29">
        <v>530025</v>
      </c>
      <c r="C45" s="28" t="s">
        <v>1093</v>
      </c>
      <c r="D45" s="28" t="s">
        <v>1094</v>
      </c>
      <c r="E45" s="28" t="s">
        <v>520</v>
      </c>
      <c r="F45" s="85">
        <v>51000</v>
      </c>
      <c r="G45" s="29">
        <v>22.8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45000</v>
      </c>
      <c r="B46" s="29">
        <v>538975</v>
      </c>
      <c r="C46" s="28" t="s">
        <v>1019</v>
      </c>
      <c r="D46" s="28" t="s">
        <v>1020</v>
      </c>
      <c r="E46" s="28" t="s">
        <v>521</v>
      </c>
      <c r="F46" s="85">
        <v>400000</v>
      </c>
      <c r="G46" s="29">
        <v>13.25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45000</v>
      </c>
      <c r="B47" s="29">
        <v>538975</v>
      </c>
      <c r="C47" s="28" t="s">
        <v>1019</v>
      </c>
      <c r="D47" s="28" t="s">
        <v>1021</v>
      </c>
      <c r="E47" s="28" t="s">
        <v>521</v>
      </c>
      <c r="F47" s="85">
        <v>400000</v>
      </c>
      <c r="G47" s="29">
        <v>13.25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45000</v>
      </c>
      <c r="B48" s="29">
        <v>540914</v>
      </c>
      <c r="C48" s="28" t="s">
        <v>1022</v>
      </c>
      <c r="D48" s="28" t="s">
        <v>1095</v>
      </c>
      <c r="E48" s="28" t="s">
        <v>521</v>
      </c>
      <c r="F48" s="85">
        <v>450000</v>
      </c>
      <c r="G48" s="29">
        <v>19.559999999999999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45000</v>
      </c>
      <c r="B49" s="29">
        <v>540914</v>
      </c>
      <c r="C49" s="28" t="s">
        <v>1022</v>
      </c>
      <c r="D49" s="28" t="s">
        <v>1023</v>
      </c>
      <c r="E49" s="28" t="s">
        <v>520</v>
      </c>
      <c r="F49" s="85">
        <v>126000</v>
      </c>
      <c r="G49" s="29">
        <v>19.559999999999999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45000</v>
      </c>
      <c r="B50" s="29">
        <v>505685</v>
      </c>
      <c r="C50" s="28" t="s">
        <v>1096</v>
      </c>
      <c r="D50" s="28" t="s">
        <v>1097</v>
      </c>
      <c r="E50" s="28" t="s">
        <v>521</v>
      </c>
      <c r="F50" s="85">
        <v>25000</v>
      </c>
      <c r="G50" s="29">
        <v>12.14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45000</v>
      </c>
      <c r="B51" s="29">
        <v>539310</v>
      </c>
      <c r="C51" s="28" t="s">
        <v>1098</v>
      </c>
      <c r="D51" s="28" t="s">
        <v>1099</v>
      </c>
      <c r="E51" s="28" t="s">
        <v>521</v>
      </c>
      <c r="F51" s="85">
        <v>215000</v>
      </c>
      <c r="G51" s="29">
        <v>81.96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45000</v>
      </c>
      <c r="B52" s="29" t="s">
        <v>1100</v>
      </c>
      <c r="C52" s="28" t="s">
        <v>1101</v>
      </c>
      <c r="D52" s="28" t="s">
        <v>1024</v>
      </c>
      <c r="E52" s="28" t="s">
        <v>520</v>
      </c>
      <c r="F52" s="85">
        <v>210000</v>
      </c>
      <c r="G52" s="29">
        <v>425.25</v>
      </c>
      <c r="H52" s="29" t="s">
        <v>867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45000</v>
      </c>
      <c r="B53" s="29" t="s">
        <v>1102</v>
      </c>
      <c r="C53" s="28" t="s">
        <v>1103</v>
      </c>
      <c r="D53" s="28" t="s">
        <v>1104</v>
      </c>
      <c r="E53" s="28" t="s">
        <v>520</v>
      </c>
      <c r="F53" s="85">
        <v>507745</v>
      </c>
      <c r="G53" s="29">
        <v>121.6</v>
      </c>
      <c r="H53" s="29" t="s">
        <v>867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45000</v>
      </c>
      <c r="B54" s="29" t="s">
        <v>1105</v>
      </c>
      <c r="C54" s="28" t="s">
        <v>1106</v>
      </c>
      <c r="D54" s="28" t="s">
        <v>1107</v>
      </c>
      <c r="E54" s="28" t="s">
        <v>520</v>
      </c>
      <c r="F54" s="85">
        <v>107651</v>
      </c>
      <c r="G54" s="29">
        <v>107.27</v>
      </c>
      <c r="H54" s="29" t="s">
        <v>867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45000</v>
      </c>
      <c r="B55" s="29" t="s">
        <v>1108</v>
      </c>
      <c r="C55" s="28" t="s">
        <v>1109</v>
      </c>
      <c r="D55" s="28" t="s">
        <v>1110</v>
      </c>
      <c r="E55" s="28" t="s">
        <v>520</v>
      </c>
      <c r="F55" s="85">
        <v>243000</v>
      </c>
      <c r="G55" s="29">
        <v>117.59</v>
      </c>
      <c r="H55" s="29" t="s">
        <v>867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45000</v>
      </c>
      <c r="B56" s="29" t="s">
        <v>1111</v>
      </c>
      <c r="C56" s="28" t="s">
        <v>1112</v>
      </c>
      <c r="D56" s="28" t="s">
        <v>1088</v>
      </c>
      <c r="E56" s="28" t="s">
        <v>520</v>
      </c>
      <c r="F56" s="85">
        <v>376358</v>
      </c>
      <c r="G56" s="29">
        <v>17.73</v>
      </c>
      <c r="H56" s="29" t="s">
        <v>867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45000</v>
      </c>
      <c r="B57" s="29" t="s">
        <v>978</v>
      </c>
      <c r="C57" s="28" t="s">
        <v>979</v>
      </c>
      <c r="D57" s="28" t="s">
        <v>980</v>
      </c>
      <c r="E57" s="28" t="s">
        <v>520</v>
      </c>
      <c r="F57" s="85">
        <v>402638</v>
      </c>
      <c r="G57" s="29">
        <v>12.89</v>
      </c>
      <c r="H57" s="29" t="s">
        <v>867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45000</v>
      </c>
      <c r="B58" s="29" t="s">
        <v>1113</v>
      </c>
      <c r="C58" s="28" t="s">
        <v>1114</v>
      </c>
      <c r="D58" s="28" t="s">
        <v>1115</v>
      </c>
      <c r="E58" s="28" t="s">
        <v>520</v>
      </c>
      <c r="F58" s="85">
        <v>105600</v>
      </c>
      <c r="G58" s="29">
        <v>98.55</v>
      </c>
      <c r="H58" s="29" t="s">
        <v>867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45000</v>
      </c>
      <c r="B59" s="29" t="s">
        <v>1113</v>
      </c>
      <c r="C59" s="28" t="s">
        <v>1114</v>
      </c>
      <c r="D59" s="28" t="s">
        <v>1116</v>
      </c>
      <c r="E59" s="28" t="s">
        <v>520</v>
      </c>
      <c r="F59" s="85">
        <v>75200</v>
      </c>
      <c r="G59" s="29">
        <v>97.96</v>
      </c>
      <c r="H59" s="29" t="s">
        <v>867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45000</v>
      </c>
      <c r="B60" s="29" t="s">
        <v>1113</v>
      </c>
      <c r="C60" s="28" t="s">
        <v>1114</v>
      </c>
      <c r="D60" s="28" t="s">
        <v>1117</v>
      </c>
      <c r="E60" s="28" t="s">
        <v>520</v>
      </c>
      <c r="F60" s="85">
        <v>91200</v>
      </c>
      <c r="G60" s="29">
        <v>98.8</v>
      </c>
      <c r="H60" s="29" t="s">
        <v>867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45000</v>
      </c>
      <c r="B61" s="29" t="s">
        <v>1113</v>
      </c>
      <c r="C61" s="28" t="s">
        <v>1114</v>
      </c>
      <c r="D61" s="28" t="s">
        <v>1118</v>
      </c>
      <c r="E61" s="28" t="s">
        <v>520</v>
      </c>
      <c r="F61" s="85">
        <v>75200</v>
      </c>
      <c r="G61" s="29">
        <v>98.03</v>
      </c>
      <c r="H61" s="29" t="s">
        <v>867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45000</v>
      </c>
      <c r="B62" s="29" t="s">
        <v>1113</v>
      </c>
      <c r="C62" s="28" t="s">
        <v>1114</v>
      </c>
      <c r="D62" s="28" t="s">
        <v>1119</v>
      </c>
      <c r="E62" s="28" t="s">
        <v>520</v>
      </c>
      <c r="F62" s="85">
        <v>75200</v>
      </c>
      <c r="G62" s="29">
        <v>98.08</v>
      </c>
      <c r="H62" s="29" t="s">
        <v>867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45000</v>
      </c>
      <c r="B63" s="29" t="s">
        <v>1120</v>
      </c>
      <c r="C63" s="28" t="s">
        <v>1121</v>
      </c>
      <c r="D63" s="28" t="s">
        <v>1122</v>
      </c>
      <c r="E63" s="28" t="s">
        <v>520</v>
      </c>
      <c r="F63" s="85">
        <v>111000</v>
      </c>
      <c r="G63" s="29">
        <v>54.85</v>
      </c>
      <c r="H63" s="29" t="s">
        <v>867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45000</v>
      </c>
      <c r="B64" s="29" t="s">
        <v>1123</v>
      </c>
      <c r="C64" s="28" t="s">
        <v>1124</v>
      </c>
      <c r="D64" s="28" t="s">
        <v>1125</v>
      </c>
      <c r="E64" s="28" t="s">
        <v>520</v>
      </c>
      <c r="F64" s="85">
        <v>57149</v>
      </c>
      <c r="G64" s="29">
        <v>22.28</v>
      </c>
      <c r="H64" s="29" t="s">
        <v>867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45000</v>
      </c>
      <c r="B65" s="29" t="s">
        <v>1126</v>
      </c>
      <c r="C65" s="28" t="s">
        <v>1127</v>
      </c>
      <c r="D65" s="28" t="s">
        <v>1128</v>
      </c>
      <c r="E65" s="28" t="s">
        <v>520</v>
      </c>
      <c r="F65" s="85">
        <v>250800</v>
      </c>
      <c r="G65" s="29">
        <v>102.38</v>
      </c>
      <c r="H65" s="29" t="s">
        <v>867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45000</v>
      </c>
      <c r="B66" s="29" t="s">
        <v>1126</v>
      </c>
      <c r="C66" s="28" t="s">
        <v>1127</v>
      </c>
      <c r="D66" s="28" t="s">
        <v>1129</v>
      </c>
      <c r="E66" s="28" t="s">
        <v>520</v>
      </c>
      <c r="F66" s="85">
        <v>99600</v>
      </c>
      <c r="G66" s="29">
        <v>105.81</v>
      </c>
      <c r="H66" s="29" t="s">
        <v>867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45000</v>
      </c>
      <c r="B67" s="29" t="s">
        <v>1026</v>
      </c>
      <c r="C67" s="28" t="s">
        <v>1027</v>
      </c>
      <c r="D67" s="28" t="s">
        <v>1028</v>
      </c>
      <c r="E67" s="28" t="s">
        <v>520</v>
      </c>
      <c r="F67" s="85">
        <v>908085</v>
      </c>
      <c r="G67" s="29">
        <v>19.25</v>
      </c>
      <c r="H67" s="29" t="s">
        <v>867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45000</v>
      </c>
      <c r="B68" s="29" t="s">
        <v>1100</v>
      </c>
      <c r="C68" s="28" t="s">
        <v>1101</v>
      </c>
      <c r="D68" s="28" t="s">
        <v>1029</v>
      </c>
      <c r="E68" s="28" t="s">
        <v>521</v>
      </c>
      <c r="F68" s="85">
        <v>210629</v>
      </c>
      <c r="G68" s="29">
        <v>425.25</v>
      </c>
      <c r="H68" s="29" t="s">
        <v>867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45000</v>
      </c>
      <c r="B69" s="29" t="s">
        <v>1102</v>
      </c>
      <c r="C69" s="28" t="s">
        <v>1103</v>
      </c>
      <c r="D69" s="28" t="s">
        <v>1130</v>
      </c>
      <c r="E69" s="28" t="s">
        <v>521</v>
      </c>
      <c r="F69" s="85">
        <v>507745</v>
      </c>
      <c r="G69" s="29">
        <v>121.6</v>
      </c>
      <c r="H69" s="29" t="s">
        <v>867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45000</v>
      </c>
      <c r="B70" s="29" t="s">
        <v>1105</v>
      </c>
      <c r="C70" s="28" t="s">
        <v>1106</v>
      </c>
      <c r="D70" s="28" t="s">
        <v>1131</v>
      </c>
      <c r="E70" s="28" t="s">
        <v>521</v>
      </c>
      <c r="F70" s="85">
        <v>107651</v>
      </c>
      <c r="G70" s="29">
        <v>107.26</v>
      </c>
      <c r="H70" s="29" t="s">
        <v>867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45000</v>
      </c>
      <c r="B71" s="29" t="s">
        <v>1132</v>
      </c>
      <c r="C71" s="28" t="s">
        <v>1133</v>
      </c>
      <c r="D71" s="28" t="s">
        <v>1134</v>
      </c>
      <c r="E71" s="28" t="s">
        <v>521</v>
      </c>
      <c r="F71" s="85">
        <v>54400</v>
      </c>
      <c r="G71" s="29">
        <v>23.7</v>
      </c>
      <c r="H71" s="29" t="s">
        <v>867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45000</v>
      </c>
      <c r="B72" s="29" t="s">
        <v>1108</v>
      </c>
      <c r="C72" s="28" t="s">
        <v>1109</v>
      </c>
      <c r="D72" s="28" t="s">
        <v>1110</v>
      </c>
      <c r="E72" s="28" t="s">
        <v>521</v>
      </c>
      <c r="F72" s="85">
        <v>3000</v>
      </c>
      <c r="G72" s="29">
        <v>108.6</v>
      </c>
      <c r="H72" s="29" t="s">
        <v>867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45000</v>
      </c>
      <c r="B73" s="29" t="s">
        <v>1111</v>
      </c>
      <c r="C73" s="28" t="s">
        <v>1112</v>
      </c>
      <c r="D73" s="28" t="s">
        <v>1089</v>
      </c>
      <c r="E73" s="28" t="s">
        <v>521</v>
      </c>
      <c r="F73" s="85">
        <v>359552</v>
      </c>
      <c r="G73" s="29">
        <v>17.73</v>
      </c>
      <c r="H73" s="29" t="s">
        <v>867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45000</v>
      </c>
      <c r="B74" s="29" t="s">
        <v>978</v>
      </c>
      <c r="C74" s="28" t="s">
        <v>979</v>
      </c>
      <c r="D74" s="28" t="s">
        <v>980</v>
      </c>
      <c r="E74" s="28" t="s">
        <v>521</v>
      </c>
      <c r="F74" s="85">
        <v>3671</v>
      </c>
      <c r="G74" s="29">
        <v>13.2</v>
      </c>
      <c r="H74" s="29" t="s">
        <v>867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45000</v>
      </c>
      <c r="B75" s="29" t="s">
        <v>1113</v>
      </c>
      <c r="C75" s="28" t="s">
        <v>1114</v>
      </c>
      <c r="D75" s="28" t="s">
        <v>1135</v>
      </c>
      <c r="E75" s="28" t="s">
        <v>521</v>
      </c>
      <c r="F75" s="85">
        <v>75200</v>
      </c>
      <c r="G75" s="29">
        <v>98</v>
      </c>
      <c r="H75" s="29" t="s">
        <v>867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45000</v>
      </c>
      <c r="B76" s="29" t="s">
        <v>1113</v>
      </c>
      <c r="C76" s="28" t="s">
        <v>1114</v>
      </c>
      <c r="D76" s="28" t="s">
        <v>1136</v>
      </c>
      <c r="E76" s="28" t="s">
        <v>521</v>
      </c>
      <c r="F76" s="85">
        <v>75200</v>
      </c>
      <c r="G76" s="29">
        <v>98</v>
      </c>
      <c r="H76" s="29" t="s">
        <v>867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45000</v>
      </c>
      <c r="B77" s="29" t="s">
        <v>1113</v>
      </c>
      <c r="C77" s="28" t="s">
        <v>1114</v>
      </c>
      <c r="D77" s="28" t="s">
        <v>1137</v>
      </c>
      <c r="E77" s="28" t="s">
        <v>521</v>
      </c>
      <c r="F77" s="85">
        <v>75200</v>
      </c>
      <c r="G77" s="29">
        <v>98</v>
      </c>
      <c r="H77" s="29" t="s">
        <v>867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45000</v>
      </c>
      <c r="B78" s="29" t="s">
        <v>1120</v>
      </c>
      <c r="C78" s="28" t="s">
        <v>1121</v>
      </c>
      <c r="D78" s="28" t="s">
        <v>1138</v>
      </c>
      <c r="E78" s="28" t="s">
        <v>521</v>
      </c>
      <c r="F78" s="85">
        <v>111000</v>
      </c>
      <c r="G78" s="29">
        <v>54.85</v>
      </c>
      <c r="H78" s="29" t="s">
        <v>867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45000</v>
      </c>
      <c r="B79" s="29" t="s">
        <v>1123</v>
      </c>
      <c r="C79" s="28" t="s">
        <v>1124</v>
      </c>
      <c r="D79" s="28" t="s">
        <v>1125</v>
      </c>
      <c r="E79" s="28" t="s">
        <v>521</v>
      </c>
      <c r="F79" s="85">
        <v>51915</v>
      </c>
      <c r="G79" s="29">
        <v>22.01</v>
      </c>
      <c r="H79" s="29" t="s">
        <v>867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45000</v>
      </c>
      <c r="B80" s="29" t="s">
        <v>1026</v>
      </c>
      <c r="C80" s="28" t="s">
        <v>1027</v>
      </c>
      <c r="D80" s="28" t="s">
        <v>1030</v>
      </c>
      <c r="E80" s="28" t="s">
        <v>521</v>
      </c>
      <c r="F80" s="85">
        <v>900000</v>
      </c>
      <c r="G80" s="29">
        <v>19.25</v>
      </c>
      <c r="H80" s="29" t="s">
        <v>867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/>
      <c r="B81" s="29"/>
      <c r="C81" s="28"/>
      <c r="D81" s="28"/>
      <c r="E81" s="28"/>
      <c r="F81" s="85"/>
      <c r="G81" s="29"/>
      <c r="H81" s="29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/>
      <c r="B82" s="29"/>
      <c r="C82" s="28"/>
      <c r="D82" s="28"/>
      <c r="E82" s="28"/>
      <c r="F82" s="85"/>
      <c r="G82" s="29"/>
      <c r="H82" s="29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/>
      <c r="B83" s="29"/>
      <c r="C83" s="28"/>
      <c r="D83" s="28"/>
      <c r="E83" s="28"/>
      <c r="F83" s="85"/>
      <c r="G83" s="29"/>
      <c r="H83" s="29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/>
      <c r="B84" s="29"/>
      <c r="C84" s="28"/>
      <c r="D84" s="28"/>
      <c r="E84" s="28"/>
      <c r="F84" s="85"/>
      <c r="G84" s="29"/>
      <c r="H84" s="29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/>
      <c r="B85" s="29"/>
      <c r="C85" s="28"/>
      <c r="D85" s="28"/>
      <c r="E85" s="28"/>
      <c r="F85" s="85"/>
      <c r="G85" s="29"/>
      <c r="H85" s="29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/>
      <c r="B86" s="29"/>
      <c r="C86" s="28"/>
      <c r="D86" s="28"/>
      <c r="E86" s="28"/>
      <c r="F86" s="85"/>
      <c r="G86" s="29"/>
      <c r="H86" s="29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/>
      <c r="B87" s="29"/>
      <c r="C87" s="28"/>
      <c r="D87" s="28"/>
      <c r="E87" s="28"/>
      <c r="F87" s="85"/>
      <c r="G87" s="29"/>
      <c r="H87" s="29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/>
      <c r="B88" s="29"/>
      <c r="C88" s="28"/>
      <c r="D88" s="28"/>
      <c r="E88" s="28"/>
      <c r="F88" s="85"/>
      <c r="G88" s="29"/>
      <c r="H88" s="29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/>
      <c r="B89" s="29"/>
      <c r="C89" s="28"/>
      <c r="D89" s="28"/>
      <c r="E89" s="28"/>
      <c r="F89" s="85"/>
      <c r="G89" s="29"/>
      <c r="H89" s="29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/>
      <c r="B90" s="29"/>
      <c r="C90" s="28"/>
      <c r="D90" s="28"/>
      <c r="E90" s="28"/>
      <c r="F90" s="85"/>
      <c r="G90" s="29"/>
      <c r="H90" s="29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/>
      <c r="B91" s="29"/>
      <c r="C91" s="28"/>
      <c r="D91" s="28"/>
      <c r="E91" s="28"/>
      <c r="F91" s="85"/>
      <c r="G91" s="29"/>
      <c r="H91" s="29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/>
      <c r="B92" s="29"/>
      <c r="C92" s="28"/>
      <c r="D92" s="28"/>
      <c r="E92" s="28"/>
      <c r="F92" s="85"/>
      <c r="G92" s="29"/>
      <c r="H92" s="29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82"/>
  <sheetViews>
    <sheetView zoomScale="85" zoomScaleNormal="85" workbookViewId="0">
      <selection activeCell="N99" sqref="N9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918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45001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4">
        <v>1</v>
      </c>
      <c r="B10" s="305">
        <v>44896</v>
      </c>
      <c r="C10" s="306"/>
      <c r="D10" s="307" t="s">
        <v>197</v>
      </c>
      <c r="E10" s="308" t="s">
        <v>870</v>
      </c>
      <c r="F10" s="304">
        <v>3380</v>
      </c>
      <c r="G10" s="304">
        <v>3140</v>
      </c>
      <c r="H10" s="304">
        <v>3565</v>
      </c>
      <c r="I10" s="309" t="s">
        <v>862</v>
      </c>
      <c r="J10" s="291" t="s">
        <v>881</v>
      </c>
      <c r="K10" s="291">
        <f t="shared" ref="K10" si="0">H10-F10</f>
        <v>185</v>
      </c>
      <c r="L10" s="292">
        <f t="shared" ref="L10" si="1">(F10*-0.7)/100</f>
        <v>-23.66</v>
      </c>
      <c r="M10" s="293">
        <f t="shared" ref="M10" si="2">(K10+L10)/F10</f>
        <v>4.773372781065089E-2</v>
      </c>
      <c r="N10" s="291" t="s">
        <v>535</v>
      </c>
      <c r="O10" s="294">
        <v>44973</v>
      </c>
      <c r="P10" s="291"/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5">
        <v>2</v>
      </c>
      <c r="B11" s="244">
        <v>44936</v>
      </c>
      <c r="C11" s="250"/>
      <c r="D11" s="251" t="s">
        <v>75</v>
      </c>
      <c r="E11" s="252" t="s">
        <v>537</v>
      </c>
      <c r="F11" s="245" t="s">
        <v>868</v>
      </c>
      <c r="G11" s="245">
        <v>735</v>
      </c>
      <c r="H11" s="245"/>
      <c r="I11" s="253" t="s">
        <v>869</v>
      </c>
      <c r="J11" s="246" t="s">
        <v>538</v>
      </c>
      <c r="K11" s="246"/>
      <c r="L11" s="247"/>
      <c r="M11" s="248"/>
      <c r="N11" s="246"/>
      <c r="O11" s="249"/>
      <c r="P11" s="247"/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89">
        <v>3</v>
      </c>
      <c r="B12" s="285">
        <v>44950</v>
      </c>
      <c r="C12" s="286"/>
      <c r="D12" s="287" t="s">
        <v>762</v>
      </c>
      <c r="E12" s="288" t="s">
        <v>537</v>
      </c>
      <c r="F12" s="289">
        <v>1435</v>
      </c>
      <c r="G12" s="289">
        <v>1340</v>
      </c>
      <c r="H12" s="289">
        <v>1512.5</v>
      </c>
      <c r="I12" s="290" t="s">
        <v>872</v>
      </c>
      <c r="J12" s="291" t="s">
        <v>874</v>
      </c>
      <c r="K12" s="291">
        <f t="shared" ref="K12" si="3">H12-F12</f>
        <v>77.5</v>
      </c>
      <c r="L12" s="292">
        <f t="shared" ref="L12" si="4">(F12*-0.7)/100</f>
        <v>-10.044999999999998</v>
      </c>
      <c r="M12" s="293">
        <f t="shared" ref="M12" si="5">(K12+L12)/F12</f>
        <v>4.7006968641114984E-2</v>
      </c>
      <c r="N12" s="291" t="s">
        <v>535</v>
      </c>
      <c r="O12" s="294">
        <v>44957</v>
      </c>
      <c r="P12" s="291"/>
      <c r="Q12" s="197"/>
      <c r="R12" s="197" t="s">
        <v>799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44958</v>
      </c>
      <c r="C13" s="250"/>
      <c r="D13" s="251" t="s">
        <v>61</v>
      </c>
      <c r="E13" s="252" t="s">
        <v>565</v>
      </c>
      <c r="F13" s="245" t="s">
        <v>875</v>
      </c>
      <c r="G13" s="245">
        <v>790</v>
      </c>
      <c r="H13" s="245"/>
      <c r="I13" s="253" t="s">
        <v>876</v>
      </c>
      <c r="J13" s="246" t="s">
        <v>538</v>
      </c>
      <c r="K13" s="246"/>
      <c r="L13" s="247"/>
      <c r="M13" s="248"/>
      <c r="N13" s="246"/>
      <c r="O13" s="249"/>
      <c r="P13" s="247"/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5">
        <v>5</v>
      </c>
      <c r="B14" s="244">
        <v>44963</v>
      </c>
      <c r="C14" s="250"/>
      <c r="D14" s="251" t="s">
        <v>878</v>
      </c>
      <c r="E14" s="252" t="s">
        <v>565</v>
      </c>
      <c r="F14" s="245" t="s">
        <v>882</v>
      </c>
      <c r="G14" s="245">
        <v>660</v>
      </c>
      <c r="H14" s="245"/>
      <c r="I14" s="253" t="s">
        <v>879</v>
      </c>
      <c r="J14" s="246" t="s">
        <v>538</v>
      </c>
      <c r="K14" s="246"/>
      <c r="L14" s="247"/>
      <c r="M14" s="248"/>
      <c r="N14" s="246"/>
      <c r="O14" s="249"/>
      <c r="P14" s="247"/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44973</v>
      </c>
      <c r="C15" s="250"/>
      <c r="D15" s="251" t="s">
        <v>174</v>
      </c>
      <c r="E15" s="252" t="s">
        <v>565</v>
      </c>
      <c r="F15" s="245" t="s">
        <v>883</v>
      </c>
      <c r="G15" s="245">
        <v>2170</v>
      </c>
      <c r="H15" s="245"/>
      <c r="I15" s="253" t="s">
        <v>884</v>
      </c>
      <c r="J15" s="246" t="s">
        <v>538</v>
      </c>
      <c r="K15" s="246"/>
      <c r="L15" s="247"/>
      <c r="M15" s="248"/>
      <c r="N15" s="246"/>
      <c r="O15" s="249"/>
      <c r="P15" s="247"/>
      <c r="Q15" s="197"/>
      <c r="R15" s="197" t="s">
        <v>536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44977</v>
      </c>
      <c r="C16" s="250"/>
      <c r="D16" s="251" t="s">
        <v>856</v>
      </c>
      <c r="E16" s="252" t="s">
        <v>565</v>
      </c>
      <c r="F16" s="245" t="s">
        <v>887</v>
      </c>
      <c r="G16" s="245">
        <v>425</v>
      </c>
      <c r="H16" s="245"/>
      <c r="I16" s="253" t="s">
        <v>885</v>
      </c>
      <c r="J16" s="246" t="s">
        <v>538</v>
      </c>
      <c r="K16" s="246"/>
      <c r="L16" s="247"/>
      <c r="M16" s="248"/>
      <c r="N16" s="246"/>
      <c r="O16" s="249"/>
      <c r="P16" s="247"/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0">
        <v>8</v>
      </c>
      <c r="B17" s="310">
        <v>44978</v>
      </c>
      <c r="C17" s="331"/>
      <c r="D17" s="332" t="s">
        <v>82</v>
      </c>
      <c r="E17" s="333" t="s">
        <v>565</v>
      </c>
      <c r="F17" s="330">
        <v>284.5</v>
      </c>
      <c r="G17" s="330">
        <v>268</v>
      </c>
      <c r="H17" s="330">
        <v>303.5</v>
      </c>
      <c r="I17" s="334" t="s">
        <v>888</v>
      </c>
      <c r="J17" s="276" t="s">
        <v>929</v>
      </c>
      <c r="K17" s="276">
        <f t="shared" ref="K17" si="6">H17-F17</f>
        <v>19</v>
      </c>
      <c r="L17" s="315">
        <f t="shared" ref="L17" si="7">(F17*-0.7)/100</f>
        <v>-1.9914999999999998</v>
      </c>
      <c r="M17" s="316">
        <f t="shared" ref="M17" si="8">(K17+L17)/F17</f>
        <v>5.9783831282952553E-2</v>
      </c>
      <c r="N17" s="276" t="s">
        <v>535</v>
      </c>
      <c r="O17" s="317">
        <v>44988</v>
      </c>
      <c r="P17" s="335"/>
      <c r="Q17" s="197"/>
      <c r="R17" s="197" t="s">
        <v>799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61">
        <v>9</v>
      </c>
      <c r="B18" s="341">
        <v>44978</v>
      </c>
      <c r="C18" s="362"/>
      <c r="D18" s="363" t="s">
        <v>889</v>
      </c>
      <c r="E18" s="364" t="s">
        <v>565</v>
      </c>
      <c r="F18" s="361">
        <f>(865+899)/2</f>
        <v>882</v>
      </c>
      <c r="G18" s="361">
        <v>830</v>
      </c>
      <c r="H18" s="361">
        <v>830</v>
      </c>
      <c r="I18" s="365" t="s">
        <v>890</v>
      </c>
      <c r="J18" s="326" t="s">
        <v>1031</v>
      </c>
      <c r="K18" s="326">
        <f t="shared" ref="K18" si="9">H18-F18</f>
        <v>-52</v>
      </c>
      <c r="L18" s="346">
        <f t="shared" ref="L18" si="10">(F18*-0.7)/100</f>
        <v>-6.1739999999999995</v>
      </c>
      <c r="M18" s="347">
        <f t="shared" ref="M18" si="11">(K18+L18)/F18</f>
        <v>-6.5956916099773236E-2</v>
      </c>
      <c r="N18" s="326" t="s">
        <v>547</v>
      </c>
      <c r="O18" s="348">
        <v>45000</v>
      </c>
      <c r="P18" s="366"/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44981</v>
      </c>
      <c r="C19" s="250"/>
      <c r="D19" s="251" t="s">
        <v>175</v>
      </c>
      <c r="E19" s="252" t="s">
        <v>565</v>
      </c>
      <c r="F19" s="245" t="s">
        <v>899</v>
      </c>
      <c r="G19" s="245">
        <v>2890</v>
      </c>
      <c r="H19" s="245"/>
      <c r="I19" s="253" t="s">
        <v>871</v>
      </c>
      <c r="J19" s="246" t="s">
        <v>538</v>
      </c>
      <c r="K19" s="246"/>
      <c r="L19" s="247"/>
      <c r="M19" s="248"/>
      <c r="N19" s="246"/>
      <c r="O19" s="249"/>
      <c r="P19" s="247"/>
      <c r="Q19" s="197"/>
      <c r="R19" s="197" t="s">
        <v>536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30">
        <v>11</v>
      </c>
      <c r="B20" s="310">
        <v>44984</v>
      </c>
      <c r="C20" s="331"/>
      <c r="D20" s="332" t="s">
        <v>186</v>
      </c>
      <c r="E20" s="333" t="s">
        <v>565</v>
      </c>
      <c r="F20" s="330">
        <v>522.5</v>
      </c>
      <c r="G20" s="330">
        <v>478</v>
      </c>
      <c r="H20" s="330">
        <v>554</v>
      </c>
      <c r="I20" s="334" t="s">
        <v>877</v>
      </c>
      <c r="J20" s="276" t="s">
        <v>937</v>
      </c>
      <c r="K20" s="276">
        <f t="shared" ref="K20" si="12">H20-F20</f>
        <v>31.5</v>
      </c>
      <c r="L20" s="315">
        <f t="shared" ref="L20" si="13">(F20*-0.7)/100</f>
        <v>-3.6575000000000002</v>
      </c>
      <c r="M20" s="316">
        <f t="shared" ref="M20" si="14">(K20+L20)/F20</f>
        <v>5.3287081339712918E-2</v>
      </c>
      <c r="N20" s="276" t="s">
        <v>535</v>
      </c>
      <c r="O20" s="317">
        <v>44988</v>
      </c>
      <c r="P20" s="335"/>
      <c r="Q20" s="197"/>
      <c r="R20" s="197" t="s">
        <v>536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44986</v>
      </c>
      <c r="C21" s="250"/>
      <c r="D21" s="251" t="s">
        <v>896</v>
      </c>
      <c r="E21" s="252" t="s">
        <v>565</v>
      </c>
      <c r="F21" s="245" t="s">
        <v>911</v>
      </c>
      <c r="G21" s="245">
        <v>158</v>
      </c>
      <c r="H21" s="245"/>
      <c r="I21" s="253" t="s">
        <v>898</v>
      </c>
      <c r="J21" s="246" t="s">
        <v>538</v>
      </c>
      <c r="K21" s="246"/>
      <c r="L21" s="247"/>
      <c r="M21" s="248"/>
      <c r="N21" s="246"/>
      <c r="O21" s="249"/>
      <c r="P21" s="247"/>
      <c r="Q21" s="197"/>
      <c r="R21" s="197" t="s">
        <v>536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>
        <v>13</v>
      </c>
      <c r="B22" s="244">
        <v>44999</v>
      </c>
      <c r="C22" s="250"/>
      <c r="D22" s="251" t="s">
        <v>1005</v>
      </c>
      <c r="E22" s="252" t="s">
        <v>565</v>
      </c>
      <c r="F22" s="245" t="s">
        <v>1006</v>
      </c>
      <c r="G22" s="245">
        <v>5340</v>
      </c>
      <c r="H22" s="245"/>
      <c r="I22" s="253" t="s">
        <v>1007</v>
      </c>
      <c r="J22" s="246" t="s">
        <v>538</v>
      </c>
      <c r="K22" s="246"/>
      <c r="L22" s="247"/>
      <c r="M22" s="248"/>
      <c r="N22" s="246"/>
      <c r="O22" s="249"/>
      <c r="P22" s="24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>
        <v>14</v>
      </c>
      <c r="B23" s="244">
        <v>44999</v>
      </c>
      <c r="C23" s="250"/>
      <c r="D23" s="251" t="s">
        <v>87</v>
      </c>
      <c r="E23" s="252" t="s">
        <v>565</v>
      </c>
      <c r="F23" s="245" t="s">
        <v>1008</v>
      </c>
      <c r="G23" s="245">
        <v>3680</v>
      </c>
      <c r="H23" s="245"/>
      <c r="I23" s="253" t="s">
        <v>1009</v>
      </c>
      <c r="J23" s="246" t="s">
        <v>538</v>
      </c>
      <c r="K23" s="246"/>
      <c r="L23" s="247"/>
      <c r="M23" s="248"/>
      <c r="N23" s="246"/>
      <c r="O23" s="249"/>
      <c r="P23" s="24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/>
      <c r="B24" s="244"/>
      <c r="C24" s="250"/>
      <c r="D24" s="251"/>
      <c r="E24" s="252"/>
      <c r="F24" s="245"/>
      <c r="G24" s="245"/>
      <c r="H24" s="245"/>
      <c r="I24" s="253"/>
      <c r="J24" s="246"/>
      <c r="K24" s="246"/>
      <c r="L24" s="247"/>
      <c r="M24" s="248"/>
      <c r="N24" s="246"/>
      <c r="O24" s="249"/>
      <c r="P24" s="24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45"/>
      <c r="B25" s="244"/>
      <c r="C25" s="250"/>
      <c r="D25" s="251"/>
      <c r="E25" s="252"/>
      <c r="F25" s="245"/>
      <c r="G25" s="245"/>
      <c r="H25" s="245"/>
      <c r="I25" s="253"/>
      <c r="J25" s="246"/>
      <c r="K25" s="246"/>
      <c r="L25" s="247"/>
      <c r="M25" s="248"/>
      <c r="N25" s="246"/>
      <c r="O25" s="249"/>
      <c r="P25" s="24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45"/>
      <c r="B26" s="244"/>
      <c r="C26" s="250"/>
      <c r="D26" s="251"/>
      <c r="E26" s="252"/>
      <c r="F26" s="245"/>
      <c r="G26" s="245"/>
      <c r="H26" s="245"/>
      <c r="I26" s="253"/>
      <c r="J26" s="246"/>
      <c r="K26" s="246"/>
      <c r="L26" s="247"/>
      <c r="M26" s="248"/>
      <c r="N26" s="246"/>
      <c r="O26" s="249"/>
      <c r="P26" s="24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4.25" customHeight="1">
      <c r="A27" s="97"/>
      <c r="B27" s="98"/>
      <c r="C27" s="99"/>
      <c r="D27" s="100"/>
      <c r="E27" s="101"/>
      <c r="F27" s="101"/>
      <c r="H27" s="101"/>
      <c r="I27" s="102"/>
      <c r="J27" s="103"/>
      <c r="K27" s="103"/>
      <c r="L27" s="104"/>
      <c r="M27" s="105"/>
      <c r="N27" s="106"/>
      <c r="O27" s="107"/>
      <c r="P27" s="108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4.25" customHeight="1">
      <c r="A28" s="97"/>
      <c r="B28" s="98"/>
      <c r="C28" s="99"/>
      <c r="D28" s="100"/>
      <c r="E28" s="101"/>
      <c r="F28" s="101"/>
      <c r="G28" s="97"/>
      <c r="H28" s="101"/>
      <c r="I28" s="102"/>
      <c r="J28" s="103"/>
      <c r="K28" s="103"/>
      <c r="L28" s="104"/>
      <c r="M28" s="105"/>
      <c r="N28" s="106"/>
      <c r="O28" s="107"/>
      <c r="P28" s="108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539</v>
      </c>
      <c r="B29" s="110"/>
      <c r="C29" s="111"/>
      <c r="E29" s="112"/>
      <c r="F29" s="112"/>
      <c r="G29" s="112"/>
      <c r="H29" s="112"/>
      <c r="I29" s="112"/>
      <c r="J29" s="113"/>
      <c r="K29" s="112"/>
      <c r="L29" s="114"/>
      <c r="M29" s="54"/>
      <c r="N29" s="113"/>
      <c r="O29" s="11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15" t="s">
        <v>540</v>
      </c>
      <c r="B30" s="109"/>
      <c r="C30" s="109"/>
      <c r="D30" s="109"/>
      <c r="E30" s="41"/>
      <c r="F30" s="116" t="s">
        <v>541</v>
      </c>
      <c r="G30" s="6"/>
      <c r="H30" s="6"/>
      <c r="I30" s="6"/>
      <c r="J30" s="117"/>
      <c r="K30" s="118"/>
      <c r="L30" s="118"/>
      <c r="M30" s="119"/>
      <c r="N30" s="1"/>
      <c r="O30" s="120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542</v>
      </c>
      <c r="B31" s="109"/>
      <c r="C31" s="109"/>
      <c r="D31" s="109" t="s">
        <v>789</v>
      </c>
      <c r="E31" s="6"/>
      <c r="F31" s="116" t="s">
        <v>543</v>
      </c>
      <c r="G31" s="6"/>
      <c r="H31" s="6"/>
      <c r="I31" s="6"/>
      <c r="J31" s="117"/>
      <c r="K31" s="118"/>
      <c r="L31" s="118"/>
      <c r="M31" s="119"/>
      <c r="N31" s="1"/>
      <c r="O31" s="120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/>
      <c r="B32" s="109"/>
      <c r="C32" s="109"/>
      <c r="D32" s="109"/>
      <c r="E32" s="6"/>
      <c r="F32" s="6"/>
      <c r="G32" s="6"/>
      <c r="H32" s="6"/>
      <c r="I32" s="6"/>
      <c r="J32" s="121"/>
      <c r="K32" s="118"/>
      <c r="L32" s="118"/>
      <c r="M32" s="6"/>
      <c r="N32" s="122"/>
      <c r="O32" s="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.75" customHeight="1">
      <c r="A33" s="1"/>
      <c r="B33" s="123" t="s">
        <v>544</v>
      </c>
      <c r="C33" s="123"/>
      <c r="D33" s="123"/>
      <c r="E33" s="123"/>
      <c r="F33" s="124"/>
      <c r="G33" s="6"/>
      <c r="H33" s="6"/>
      <c r="I33" s="125"/>
      <c r="J33" s="126"/>
      <c r="K33" s="127"/>
      <c r="L33" s="126"/>
      <c r="M33" s="6"/>
      <c r="N33" s="1"/>
      <c r="O33" s="1"/>
      <c r="P33" s="1"/>
      <c r="R33" s="54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266" t="s">
        <v>16</v>
      </c>
      <c r="B34" s="266" t="s">
        <v>512</v>
      </c>
      <c r="C34" s="266"/>
      <c r="D34" s="228" t="s">
        <v>523</v>
      </c>
      <c r="E34" s="266" t="s">
        <v>524</v>
      </c>
      <c r="F34" s="266" t="s">
        <v>525</v>
      </c>
      <c r="G34" s="266" t="s">
        <v>545</v>
      </c>
      <c r="H34" s="266" t="s">
        <v>527</v>
      </c>
      <c r="I34" s="266" t="s">
        <v>528</v>
      </c>
      <c r="J34" s="96" t="s">
        <v>529</v>
      </c>
      <c r="K34" s="94" t="s">
        <v>546</v>
      </c>
      <c r="L34" s="129" t="s">
        <v>531</v>
      </c>
      <c r="M34" s="96" t="s">
        <v>532</v>
      </c>
      <c r="N34" s="93" t="s">
        <v>533</v>
      </c>
      <c r="O34" s="228" t="s">
        <v>534</v>
      </c>
      <c r="P34" s="41"/>
      <c r="Q34" s="1"/>
      <c r="R34" s="54"/>
      <c r="S34" s="54"/>
      <c r="T34" s="54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s="198" customFormat="1" ht="13.5" customHeight="1">
      <c r="A35" s="318">
        <v>1</v>
      </c>
      <c r="B35" s="341">
        <v>44985</v>
      </c>
      <c r="C35" s="342"/>
      <c r="D35" s="343" t="s">
        <v>183</v>
      </c>
      <c r="E35" s="344" t="s">
        <v>537</v>
      </c>
      <c r="F35" s="318">
        <v>2357</v>
      </c>
      <c r="G35" s="318">
        <v>2270</v>
      </c>
      <c r="H35" s="318">
        <v>2270</v>
      </c>
      <c r="I35" s="345" t="s">
        <v>884</v>
      </c>
      <c r="J35" s="326" t="s">
        <v>962</v>
      </c>
      <c r="K35" s="326">
        <f t="shared" ref="K35" si="15">H35-F35</f>
        <v>-87</v>
      </c>
      <c r="L35" s="346">
        <f t="shared" ref="L35" si="16">(F35*-0.7)/100</f>
        <v>-16.498999999999999</v>
      </c>
      <c r="M35" s="347">
        <f t="shared" ref="M35" si="17">(K35+L35)/F35</f>
        <v>-4.3911327959270254E-2</v>
      </c>
      <c r="N35" s="326" t="s">
        <v>547</v>
      </c>
      <c r="O35" s="348">
        <v>44994</v>
      </c>
      <c r="P35" s="267"/>
      <c r="R35" s="227" t="s">
        <v>536</v>
      </c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</row>
    <row r="36" spans="1:38" s="198" customFormat="1" ht="13.5" customHeight="1">
      <c r="A36" s="278">
        <v>2</v>
      </c>
      <c r="B36" s="310">
        <v>44986</v>
      </c>
      <c r="C36" s="311"/>
      <c r="D36" s="312" t="s">
        <v>50</v>
      </c>
      <c r="E36" s="313" t="s">
        <v>537</v>
      </c>
      <c r="F36" s="278">
        <v>561</v>
      </c>
      <c r="G36" s="278">
        <v>545</v>
      </c>
      <c r="H36" s="278">
        <v>576.5</v>
      </c>
      <c r="I36" s="314" t="s">
        <v>910</v>
      </c>
      <c r="J36" s="276" t="s">
        <v>920</v>
      </c>
      <c r="K36" s="276">
        <f t="shared" ref="K36" si="18">H36-F36</f>
        <v>15.5</v>
      </c>
      <c r="L36" s="315">
        <f t="shared" ref="L36" si="19">(F36*-0.7)/100</f>
        <v>-3.927</v>
      </c>
      <c r="M36" s="316">
        <f t="shared" ref="M36" si="20">(K36+L36)/F36</f>
        <v>2.0629233511586454E-2</v>
      </c>
      <c r="N36" s="276" t="s">
        <v>535</v>
      </c>
      <c r="O36" s="317">
        <v>44987</v>
      </c>
      <c r="P36" s="267"/>
      <c r="R36" s="227" t="s">
        <v>536</v>
      </c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</row>
    <row r="37" spans="1:38" s="198" customFormat="1" ht="13.5" customHeight="1">
      <c r="A37" s="278">
        <v>3</v>
      </c>
      <c r="B37" s="310">
        <v>44986</v>
      </c>
      <c r="C37" s="311"/>
      <c r="D37" s="312" t="s">
        <v>500</v>
      </c>
      <c r="E37" s="313" t="s">
        <v>537</v>
      </c>
      <c r="F37" s="278">
        <v>310</v>
      </c>
      <c r="G37" s="278">
        <v>300</v>
      </c>
      <c r="H37" s="278">
        <v>318.5</v>
      </c>
      <c r="I37" s="314" t="s">
        <v>912</v>
      </c>
      <c r="J37" s="276" t="s">
        <v>938</v>
      </c>
      <c r="K37" s="276">
        <f t="shared" ref="K37" si="21">H37-F37</f>
        <v>8.5</v>
      </c>
      <c r="L37" s="315">
        <f t="shared" ref="L37" si="22">(F37*-0.7)/100</f>
        <v>-2.17</v>
      </c>
      <c r="M37" s="316">
        <f t="shared" ref="M37" si="23">(K37+L37)/F37</f>
        <v>2.0419354838709679E-2</v>
      </c>
      <c r="N37" s="276" t="s">
        <v>535</v>
      </c>
      <c r="O37" s="317">
        <v>44991</v>
      </c>
      <c r="P37" s="267"/>
      <c r="R37" s="227" t="s">
        <v>799</v>
      </c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</row>
    <row r="38" spans="1:38" s="198" customFormat="1" ht="13.5" customHeight="1">
      <c r="A38" s="318">
        <v>4</v>
      </c>
      <c r="B38" s="341">
        <v>44986</v>
      </c>
      <c r="C38" s="342"/>
      <c r="D38" s="343" t="s">
        <v>198</v>
      </c>
      <c r="E38" s="344" t="s">
        <v>537</v>
      </c>
      <c r="F38" s="318">
        <v>1110</v>
      </c>
      <c r="G38" s="318">
        <v>1078</v>
      </c>
      <c r="H38" s="318">
        <v>1063.5</v>
      </c>
      <c r="I38" s="345" t="s">
        <v>913</v>
      </c>
      <c r="J38" s="326" t="s">
        <v>962</v>
      </c>
      <c r="K38" s="326">
        <f t="shared" ref="K38" si="24">H38-F38</f>
        <v>-46.5</v>
      </c>
      <c r="L38" s="346">
        <f t="shared" ref="L38" si="25">(F38*-0.7)/100</f>
        <v>-7.77</v>
      </c>
      <c r="M38" s="347">
        <f t="shared" ref="M38" si="26">(K38+L38)/F38</f>
        <v>-4.8891891891891887E-2</v>
      </c>
      <c r="N38" s="326" t="s">
        <v>547</v>
      </c>
      <c r="O38" s="348">
        <v>44994</v>
      </c>
      <c r="P38" s="267"/>
      <c r="R38" s="227" t="s">
        <v>536</v>
      </c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</row>
    <row r="39" spans="1:38" s="269" customFormat="1" ht="13.5" customHeight="1">
      <c r="A39" s="318">
        <v>5</v>
      </c>
      <c r="B39" s="327">
        <v>44988</v>
      </c>
      <c r="C39" s="342"/>
      <c r="D39" s="343" t="s">
        <v>148</v>
      </c>
      <c r="E39" s="344" t="s">
        <v>537</v>
      </c>
      <c r="F39" s="318">
        <v>1266</v>
      </c>
      <c r="G39" s="318">
        <v>1230</v>
      </c>
      <c r="H39" s="318">
        <v>1230</v>
      </c>
      <c r="I39" s="345" t="s">
        <v>932</v>
      </c>
      <c r="J39" s="326" t="s">
        <v>975</v>
      </c>
      <c r="K39" s="326">
        <f t="shared" ref="K39" si="27">H39-F39</f>
        <v>-36</v>
      </c>
      <c r="L39" s="346">
        <f t="shared" ref="L39" si="28">(F39*-0.7)/100</f>
        <v>-8.8620000000000001</v>
      </c>
      <c r="M39" s="347">
        <f t="shared" ref="M39" si="29">(K39+L39)/F39</f>
        <v>-3.5436018957345973E-2</v>
      </c>
      <c r="N39" s="326" t="s">
        <v>547</v>
      </c>
      <c r="O39" s="348">
        <v>44995</v>
      </c>
      <c r="P39" s="267"/>
      <c r="Q39" s="198"/>
      <c r="R39" s="227" t="s">
        <v>536</v>
      </c>
      <c r="S39" s="197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198" customFormat="1" ht="13.5" customHeight="1">
      <c r="A40" s="201">
        <v>6</v>
      </c>
      <c r="B40" s="244">
        <v>44988</v>
      </c>
      <c r="C40" s="272"/>
      <c r="D40" s="273" t="s">
        <v>193</v>
      </c>
      <c r="E40" s="274" t="s">
        <v>537</v>
      </c>
      <c r="F40" s="201" t="s">
        <v>934</v>
      </c>
      <c r="G40" s="201">
        <v>689</v>
      </c>
      <c r="H40" s="201"/>
      <c r="I40" s="275" t="s">
        <v>935</v>
      </c>
      <c r="J40" s="226" t="s">
        <v>538</v>
      </c>
      <c r="K40" s="226"/>
      <c r="L40" s="281"/>
      <c r="M40" s="282"/>
      <c r="N40" s="226"/>
      <c r="O40" s="283"/>
      <c r="P40" s="267"/>
      <c r="R40" s="227" t="s">
        <v>536</v>
      </c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s="198" customFormat="1" ht="13.5" customHeight="1">
      <c r="A41" s="318">
        <v>7</v>
      </c>
      <c r="B41" s="341">
        <v>44991</v>
      </c>
      <c r="C41" s="342"/>
      <c r="D41" s="343" t="s">
        <v>944</v>
      </c>
      <c r="E41" s="344" t="s">
        <v>537</v>
      </c>
      <c r="F41" s="318">
        <v>582</v>
      </c>
      <c r="G41" s="318">
        <v>566</v>
      </c>
      <c r="H41" s="318">
        <v>560</v>
      </c>
      <c r="I41" s="345" t="s">
        <v>945</v>
      </c>
      <c r="J41" s="326" t="s">
        <v>982</v>
      </c>
      <c r="K41" s="326">
        <f t="shared" ref="K41" si="30">H41-F41</f>
        <v>-22</v>
      </c>
      <c r="L41" s="346">
        <f t="shared" ref="L41" si="31">(F41*-0.7)/100</f>
        <v>-4.0739999999999998</v>
      </c>
      <c r="M41" s="347">
        <f t="shared" ref="M41" si="32">(K41+L41)/F41</f>
        <v>-4.4800687285223365E-2</v>
      </c>
      <c r="N41" s="326" t="s">
        <v>547</v>
      </c>
      <c r="O41" s="348">
        <v>44998</v>
      </c>
      <c r="P41" s="267"/>
      <c r="R41" s="227" t="s">
        <v>799</v>
      </c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</row>
    <row r="42" spans="1:38" s="269" customFormat="1" ht="13.5" customHeight="1">
      <c r="A42" s="201">
        <v>8</v>
      </c>
      <c r="B42" s="199">
        <v>45000</v>
      </c>
      <c r="C42" s="272"/>
      <c r="D42" s="273" t="s">
        <v>148</v>
      </c>
      <c r="E42" s="274" t="s">
        <v>537</v>
      </c>
      <c r="F42" s="201" t="s">
        <v>1032</v>
      </c>
      <c r="G42" s="201">
        <v>1137</v>
      </c>
      <c r="H42" s="201"/>
      <c r="I42" s="275" t="s">
        <v>1033</v>
      </c>
      <c r="J42" s="226" t="s">
        <v>538</v>
      </c>
      <c r="K42" s="226"/>
      <c r="L42" s="281"/>
      <c r="M42" s="282"/>
      <c r="N42" s="226"/>
      <c r="O42" s="283"/>
      <c r="P42" s="267"/>
      <c r="Q42" s="198"/>
      <c r="R42" s="227"/>
      <c r="S42" s="197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s="198" customFormat="1" ht="13.5" customHeight="1">
      <c r="A43" s="201">
        <v>9</v>
      </c>
      <c r="B43" s="244"/>
      <c r="C43" s="272"/>
      <c r="D43" s="273"/>
      <c r="E43" s="274"/>
      <c r="F43" s="201"/>
      <c r="G43" s="201"/>
      <c r="H43" s="201"/>
      <c r="I43" s="275"/>
      <c r="J43" s="226"/>
      <c r="K43" s="226"/>
      <c r="L43" s="281"/>
      <c r="M43" s="282"/>
      <c r="N43" s="226"/>
      <c r="O43" s="283"/>
      <c r="P43" s="267"/>
      <c r="R43" s="22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</row>
    <row r="44" spans="1:38" s="198" customFormat="1" ht="13.5" customHeight="1">
      <c r="A44" s="201">
        <v>10</v>
      </c>
      <c r="B44" s="244"/>
      <c r="C44" s="272"/>
      <c r="D44" s="273"/>
      <c r="E44" s="274"/>
      <c r="F44" s="201"/>
      <c r="G44" s="201"/>
      <c r="H44" s="201"/>
      <c r="I44" s="275"/>
      <c r="J44" s="226"/>
      <c r="K44" s="226"/>
      <c r="L44" s="281"/>
      <c r="M44" s="282"/>
      <c r="N44" s="226"/>
      <c r="O44" s="283"/>
      <c r="P44" s="267"/>
      <c r="R44" s="22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</row>
    <row r="45" spans="1:38" s="269" customFormat="1" ht="13.5" customHeight="1">
      <c r="A45" s="201">
        <v>11</v>
      </c>
      <c r="B45" s="199"/>
      <c r="C45" s="272"/>
      <c r="D45" s="273"/>
      <c r="E45" s="274"/>
      <c r="F45" s="201"/>
      <c r="G45" s="201"/>
      <c r="H45" s="201"/>
      <c r="I45" s="275"/>
      <c r="J45" s="226"/>
      <c r="K45" s="226"/>
      <c r="L45" s="281"/>
      <c r="M45" s="282"/>
      <c r="N45" s="226"/>
      <c r="O45" s="283"/>
      <c r="P45" s="267"/>
      <c r="Q45" s="198"/>
      <c r="R45" s="227"/>
      <c r="S45" s="197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</row>
    <row r="46" spans="1:38" s="198" customFormat="1" ht="13.5" customHeight="1">
      <c r="A46" s="201">
        <v>12</v>
      </c>
      <c r="B46" s="244"/>
      <c r="C46" s="272"/>
      <c r="D46" s="273"/>
      <c r="E46" s="274"/>
      <c r="F46" s="201"/>
      <c r="G46" s="201"/>
      <c r="H46" s="201"/>
      <c r="I46" s="275"/>
      <c r="J46" s="226"/>
      <c r="K46" s="226"/>
      <c r="L46" s="281"/>
      <c r="M46" s="282"/>
      <c r="N46" s="226"/>
      <c r="O46" s="283"/>
      <c r="P46" s="267"/>
      <c r="R46" s="22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</row>
    <row r="47" spans="1:38" ht="44.25" customHeight="1">
      <c r="A47" s="109" t="s">
        <v>539</v>
      </c>
      <c r="B47" s="130"/>
      <c r="C47" s="130"/>
      <c r="D47" s="1"/>
      <c r="E47" s="6"/>
      <c r="F47" s="6"/>
      <c r="G47" s="6"/>
      <c r="H47" s="6" t="s">
        <v>551</v>
      </c>
      <c r="I47" s="6"/>
      <c r="J47" s="6"/>
      <c r="K47" s="105"/>
      <c r="L47" s="131"/>
      <c r="M47" s="105"/>
      <c r="N47" s="106"/>
      <c r="O47" s="105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2.75" customHeight="1">
      <c r="A48" s="115" t="s">
        <v>540</v>
      </c>
      <c r="B48" s="109"/>
      <c r="C48" s="109"/>
      <c r="D48" s="109"/>
      <c r="E48" s="41"/>
      <c r="F48" s="116" t="s">
        <v>541</v>
      </c>
      <c r="G48" s="54"/>
      <c r="H48" s="41"/>
      <c r="I48" s="54"/>
      <c r="J48" s="6"/>
      <c r="K48" s="132"/>
      <c r="L48" s="133"/>
      <c r="M48" s="6"/>
      <c r="N48" s="99"/>
      <c r="O48" s="134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4.25" customHeight="1">
      <c r="A49" s="115"/>
      <c r="B49" s="109"/>
      <c r="C49" s="109"/>
      <c r="D49" s="109"/>
      <c r="E49" s="6"/>
      <c r="F49" s="116" t="s">
        <v>543</v>
      </c>
      <c r="G49" s="54"/>
      <c r="H49" s="41"/>
      <c r="I49" s="54"/>
      <c r="J49" s="6"/>
      <c r="K49" s="132"/>
      <c r="L49" s="133"/>
      <c r="M49" s="6"/>
      <c r="N49" s="99"/>
      <c r="O49" s="134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09"/>
      <c r="B50" s="109"/>
      <c r="C50" s="109"/>
      <c r="D50" s="109"/>
      <c r="E50" s="6"/>
      <c r="F50" s="6"/>
      <c r="G50" s="6"/>
      <c r="H50" s="6"/>
      <c r="I50" s="6"/>
      <c r="J50" s="121"/>
      <c r="K50" s="118"/>
      <c r="L50" s="119"/>
      <c r="M50" s="6"/>
      <c r="N50" s="122"/>
      <c r="O50" s="1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2.75" customHeight="1">
      <c r="A51" s="135" t="s">
        <v>552</v>
      </c>
      <c r="B51" s="135"/>
      <c r="C51" s="135"/>
      <c r="D51" s="135"/>
      <c r="E51" s="6"/>
      <c r="F51" s="6"/>
      <c r="G51" s="6"/>
      <c r="H51" s="6"/>
      <c r="I51" s="6"/>
      <c r="J51" s="6"/>
      <c r="K51" s="6"/>
      <c r="L51" s="6"/>
      <c r="M51" s="6"/>
      <c r="N51" s="6"/>
      <c r="O51" s="2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38.25" customHeight="1">
      <c r="A52" s="94" t="s">
        <v>16</v>
      </c>
      <c r="B52" s="94" t="s">
        <v>512</v>
      </c>
      <c r="C52" s="94"/>
      <c r="D52" s="95" t="s">
        <v>523</v>
      </c>
      <c r="E52" s="94" t="s">
        <v>524</v>
      </c>
      <c r="F52" s="94" t="s">
        <v>525</v>
      </c>
      <c r="G52" s="94" t="s">
        <v>545</v>
      </c>
      <c r="H52" s="94" t="s">
        <v>527</v>
      </c>
      <c r="I52" s="94" t="s">
        <v>528</v>
      </c>
      <c r="J52" s="93" t="s">
        <v>529</v>
      </c>
      <c r="K52" s="136" t="s">
        <v>553</v>
      </c>
      <c r="L52" s="96" t="s">
        <v>531</v>
      </c>
      <c r="M52" s="136" t="s">
        <v>554</v>
      </c>
      <c r="N52" s="94" t="s">
        <v>555</v>
      </c>
      <c r="O52" s="93" t="s">
        <v>533</v>
      </c>
      <c r="P52" s="95" t="s">
        <v>534</v>
      </c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s="198" customFormat="1" ht="12.75" customHeight="1">
      <c r="A53" s="318">
        <v>1</v>
      </c>
      <c r="B53" s="319">
        <v>44978</v>
      </c>
      <c r="C53" s="320"/>
      <c r="D53" s="320" t="s">
        <v>891</v>
      </c>
      <c r="E53" s="318" t="s">
        <v>537</v>
      </c>
      <c r="F53" s="318">
        <v>442.5</v>
      </c>
      <c r="G53" s="318">
        <v>432</v>
      </c>
      <c r="H53" s="321">
        <v>432</v>
      </c>
      <c r="I53" s="321" t="s">
        <v>892</v>
      </c>
      <c r="J53" s="326" t="s">
        <v>930</v>
      </c>
      <c r="K53" s="323">
        <f t="shared" ref="K53" si="33">H53-F53</f>
        <v>-10.5</v>
      </c>
      <c r="L53" s="324">
        <v>100</v>
      </c>
      <c r="M53" s="325">
        <f t="shared" ref="M53" si="34">(K53*N53)-100</f>
        <v>-14275</v>
      </c>
      <c r="N53" s="323">
        <v>1350</v>
      </c>
      <c r="O53" s="326" t="s">
        <v>547</v>
      </c>
      <c r="P53" s="327">
        <v>44988</v>
      </c>
      <c r="Q53" s="200"/>
      <c r="R53" s="203" t="s">
        <v>799</v>
      </c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230"/>
      <c r="AG53" s="229"/>
      <c r="AH53" s="200"/>
      <c r="AI53" s="200"/>
      <c r="AJ53" s="230"/>
      <c r="AK53" s="230"/>
      <c r="AL53" s="230"/>
    </row>
    <row r="54" spans="1:38" s="198" customFormat="1" ht="12.75" customHeight="1">
      <c r="A54" s="201">
        <v>2</v>
      </c>
      <c r="B54" s="299">
        <v>44979</v>
      </c>
      <c r="C54" s="235"/>
      <c r="D54" s="235" t="s">
        <v>893</v>
      </c>
      <c r="E54" s="201" t="s">
        <v>537</v>
      </c>
      <c r="F54" s="201" t="s">
        <v>894</v>
      </c>
      <c r="G54" s="201">
        <v>1380</v>
      </c>
      <c r="H54" s="202"/>
      <c r="I54" s="202" t="s">
        <v>895</v>
      </c>
      <c r="J54" s="226" t="s">
        <v>538</v>
      </c>
      <c r="K54" s="202"/>
      <c r="L54" s="218"/>
      <c r="M54" s="219"/>
      <c r="N54" s="202"/>
      <c r="O54" s="226"/>
      <c r="P54" s="199"/>
      <c r="Q54" s="200"/>
      <c r="R54" s="203" t="s">
        <v>536</v>
      </c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30"/>
      <c r="AG54" s="229"/>
      <c r="AH54" s="200"/>
      <c r="AI54" s="200"/>
      <c r="AJ54" s="230"/>
      <c r="AK54" s="230"/>
      <c r="AL54" s="230"/>
    </row>
    <row r="55" spans="1:38" s="198" customFormat="1" ht="15.6" customHeight="1">
      <c r="A55" s="301">
        <v>3</v>
      </c>
      <c r="B55" s="277">
        <v>44986</v>
      </c>
      <c r="C55" s="298"/>
      <c r="D55" s="298" t="s">
        <v>908</v>
      </c>
      <c r="E55" s="278" t="s">
        <v>537</v>
      </c>
      <c r="F55" s="278">
        <v>2130</v>
      </c>
      <c r="G55" s="278">
        <v>2090</v>
      </c>
      <c r="H55" s="297">
        <v>2162</v>
      </c>
      <c r="I55" s="302" t="s">
        <v>909</v>
      </c>
      <c r="J55" s="303" t="s">
        <v>931</v>
      </c>
      <c r="K55" s="284">
        <f t="shared" ref="K55" si="35">H55-F55</f>
        <v>32</v>
      </c>
      <c r="L55" s="295">
        <v>100</v>
      </c>
      <c r="M55" s="296">
        <f t="shared" ref="M55" si="36">(K55*N55)-100</f>
        <v>9500</v>
      </c>
      <c r="N55" s="284">
        <v>300</v>
      </c>
      <c r="O55" s="276" t="s">
        <v>535</v>
      </c>
      <c r="P55" s="277">
        <v>44988</v>
      </c>
      <c r="Q55" s="1"/>
      <c r="R55" s="6" t="s">
        <v>536</v>
      </c>
      <c r="S55" s="1"/>
      <c r="T55" s="1"/>
      <c r="U55" s="1"/>
      <c r="V55" s="1"/>
      <c r="W55" s="1"/>
      <c r="X55" s="6"/>
      <c r="Y55" s="1"/>
      <c r="Z55" s="1"/>
      <c r="AA55" s="1"/>
      <c r="AB55" s="1"/>
      <c r="AC55" s="1"/>
      <c r="AD55" s="6"/>
      <c r="AE55" s="1"/>
      <c r="AF55" s="1"/>
      <c r="AG55" s="1"/>
      <c r="AH55" s="197"/>
      <c r="AI55" s="197"/>
      <c r="AJ55" s="203"/>
      <c r="AK55" s="197"/>
      <c r="AL55" s="197"/>
    </row>
    <row r="56" spans="1:38" s="198" customFormat="1" ht="15.6" customHeight="1">
      <c r="A56" s="301">
        <v>4</v>
      </c>
      <c r="B56" s="277">
        <v>44986</v>
      </c>
      <c r="C56" s="298"/>
      <c r="D56" s="298" t="s">
        <v>916</v>
      </c>
      <c r="E56" s="278" t="s">
        <v>537</v>
      </c>
      <c r="F56" s="278">
        <v>753</v>
      </c>
      <c r="G56" s="278">
        <v>739</v>
      </c>
      <c r="H56" s="297">
        <v>762.5</v>
      </c>
      <c r="I56" s="302" t="s">
        <v>917</v>
      </c>
      <c r="J56" s="303" t="s">
        <v>933</v>
      </c>
      <c r="K56" s="284">
        <f t="shared" ref="K56" si="37">H56-F56</f>
        <v>9.5</v>
      </c>
      <c r="L56" s="295">
        <v>100</v>
      </c>
      <c r="M56" s="296">
        <f t="shared" ref="M56" si="38">(K56*N56)-100</f>
        <v>8925</v>
      </c>
      <c r="N56" s="284">
        <v>950</v>
      </c>
      <c r="O56" s="276" t="s">
        <v>535</v>
      </c>
      <c r="P56" s="277">
        <v>44988</v>
      </c>
      <c r="Q56" s="1"/>
      <c r="R56" s="6" t="s">
        <v>536</v>
      </c>
      <c r="S56" s="1"/>
      <c r="T56" s="1"/>
      <c r="U56" s="1"/>
      <c r="V56" s="1"/>
      <c r="W56" s="1"/>
      <c r="X56" s="6"/>
      <c r="Y56" s="1"/>
      <c r="Z56" s="1"/>
      <c r="AA56" s="1"/>
      <c r="AB56" s="1"/>
      <c r="AC56" s="1"/>
      <c r="AD56" s="6"/>
      <c r="AE56" s="1"/>
      <c r="AF56" s="1"/>
      <c r="AG56" s="1"/>
      <c r="AH56" s="197"/>
      <c r="AI56" s="197"/>
      <c r="AJ56" s="203"/>
      <c r="AK56" s="197"/>
      <c r="AL56" s="197"/>
    </row>
    <row r="57" spans="1:38" s="198" customFormat="1" ht="12.75" customHeight="1">
      <c r="A57" s="318">
        <v>5</v>
      </c>
      <c r="B57" s="319">
        <v>44987</v>
      </c>
      <c r="C57" s="320"/>
      <c r="D57" s="320" t="s">
        <v>922</v>
      </c>
      <c r="E57" s="318" t="s">
        <v>537</v>
      </c>
      <c r="F57" s="318">
        <v>3202.5</v>
      </c>
      <c r="G57" s="318">
        <v>3155</v>
      </c>
      <c r="H57" s="321">
        <v>3155</v>
      </c>
      <c r="I57" s="321" t="s">
        <v>923</v>
      </c>
      <c r="J57" s="322" t="s">
        <v>928</v>
      </c>
      <c r="K57" s="323">
        <f t="shared" ref="K57" si="39">H57-F57</f>
        <v>-47.5</v>
      </c>
      <c r="L57" s="324">
        <v>100</v>
      </c>
      <c r="M57" s="325">
        <f t="shared" ref="M57" si="40">(K57*N57)-100</f>
        <v>-13162.5</v>
      </c>
      <c r="N57" s="323">
        <v>275</v>
      </c>
      <c r="O57" s="326" t="s">
        <v>547</v>
      </c>
      <c r="P57" s="327">
        <v>44987</v>
      </c>
      <c r="Q57" s="200"/>
      <c r="R57" s="203" t="s">
        <v>799</v>
      </c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230"/>
      <c r="AG57" s="229"/>
      <c r="AH57" s="200"/>
      <c r="AI57" s="200"/>
      <c r="AJ57" s="230"/>
      <c r="AK57" s="230"/>
      <c r="AL57" s="230"/>
    </row>
    <row r="58" spans="1:38" s="198" customFormat="1" ht="12.75" customHeight="1">
      <c r="A58" s="318">
        <v>6</v>
      </c>
      <c r="B58" s="319">
        <v>44995</v>
      </c>
      <c r="C58" s="320"/>
      <c r="D58" s="320" t="s">
        <v>973</v>
      </c>
      <c r="E58" s="318" t="s">
        <v>537</v>
      </c>
      <c r="F58" s="318">
        <v>2340</v>
      </c>
      <c r="G58" s="318">
        <v>2290</v>
      </c>
      <c r="H58" s="321">
        <v>2290</v>
      </c>
      <c r="I58" s="321" t="s">
        <v>974</v>
      </c>
      <c r="J58" s="322" t="s">
        <v>983</v>
      </c>
      <c r="K58" s="323">
        <f t="shared" ref="K58" si="41">H58-F58</f>
        <v>-50</v>
      </c>
      <c r="L58" s="324">
        <v>100</v>
      </c>
      <c r="M58" s="325">
        <f t="shared" ref="M58" si="42">(K58*N58)-100</f>
        <v>-12600</v>
      </c>
      <c r="N58" s="323">
        <v>250</v>
      </c>
      <c r="O58" s="326" t="s">
        <v>547</v>
      </c>
      <c r="P58" s="327">
        <v>44998</v>
      </c>
      <c r="Q58" s="200"/>
      <c r="R58" s="203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230"/>
      <c r="AG58" s="229"/>
      <c r="AH58" s="200"/>
      <c r="AI58" s="200"/>
      <c r="AJ58" s="230"/>
      <c r="AK58" s="230"/>
      <c r="AL58" s="230"/>
    </row>
    <row r="59" spans="1:38" ht="12.75" customHeight="1">
      <c r="A59" s="257">
        <v>7</v>
      </c>
      <c r="B59" s="199">
        <v>44999</v>
      </c>
      <c r="C59" s="350"/>
      <c r="D59" s="350" t="s">
        <v>998</v>
      </c>
      <c r="E59" s="257" t="s">
        <v>537</v>
      </c>
      <c r="F59" s="257" t="s">
        <v>999</v>
      </c>
      <c r="G59" s="257">
        <v>645</v>
      </c>
      <c r="H59" s="351"/>
      <c r="I59" s="351" t="s">
        <v>1000</v>
      </c>
      <c r="J59" s="352" t="s">
        <v>538</v>
      </c>
      <c r="K59" s="353"/>
      <c r="L59" s="354"/>
      <c r="M59" s="355"/>
      <c r="N59" s="353"/>
      <c r="O59" s="351"/>
      <c r="P59" s="258"/>
      <c r="Q59" s="356"/>
      <c r="R59" s="54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357"/>
      <c r="AG59" s="358"/>
      <c r="AH59" s="356"/>
      <c r="AI59" s="356"/>
      <c r="AJ59" s="357"/>
      <c r="AK59" s="357"/>
      <c r="AL59" s="357"/>
    </row>
    <row r="60" spans="1:38" ht="12.75" customHeight="1">
      <c r="A60" s="388">
        <v>8</v>
      </c>
      <c r="B60" s="382">
        <v>44999</v>
      </c>
      <c r="C60" s="350"/>
      <c r="D60" s="350" t="s">
        <v>1001</v>
      </c>
      <c r="E60" s="257" t="s">
        <v>537</v>
      </c>
      <c r="F60" s="257" t="s">
        <v>1002</v>
      </c>
      <c r="G60" s="388">
        <v>16880</v>
      </c>
      <c r="H60" s="351"/>
      <c r="I60" s="351" t="s">
        <v>1004</v>
      </c>
      <c r="J60" s="390" t="s">
        <v>538</v>
      </c>
      <c r="K60" s="353"/>
      <c r="L60" s="354"/>
      <c r="M60" s="355"/>
      <c r="N60" s="353"/>
      <c r="O60" s="351"/>
      <c r="P60" s="258"/>
      <c r="Q60" s="356"/>
      <c r="R60" s="54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357"/>
      <c r="AG60" s="358"/>
      <c r="AH60" s="356"/>
      <c r="AI60" s="356"/>
      <c r="AJ60" s="357"/>
      <c r="AK60" s="357"/>
      <c r="AL60" s="357"/>
    </row>
    <row r="61" spans="1:38" ht="12.75" customHeight="1">
      <c r="A61" s="389"/>
      <c r="B61" s="383"/>
      <c r="C61" s="350"/>
      <c r="D61" s="350" t="s">
        <v>1014</v>
      </c>
      <c r="E61" s="257" t="s">
        <v>886</v>
      </c>
      <c r="F61" s="257" t="s">
        <v>1003</v>
      </c>
      <c r="G61" s="389"/>
      <c r="H61" s="351"/>
      <c r="I61" s="351"/>
      <c r="J61" s="391"/>
      <c r="K61" s="353"/>
      <c r="L61" s="354"/>
      <c r="M61" s="355"/>
      <c r="N61" s="353"/>
      <c r="O61" s="351"/>
      <c r="P61" s="258"/>
      <c r="Q61" s="356"/>
      <c r="R61" s="54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357"/>
      <c r="AG61" s="358"/>
      <c r="AH61" s="356"/>
      <c r="AI61" s="356"/>
      <c r="AJ61" s="357"/>
      <c r="AK61" s="357"/>
      <c r="AL61" s="357"/>
    </row>
    <row r="62" spans="1:38" ht="12.75" customHeight="1">
      <c r="A62" s="318">
        <v>9</v>
      </c>
      <c r="B62" s="327">
        <v>44999</v>
      </c>
      <c r="C62" s="320"/>
      <c r="D62" s="320" t="s">
        <v>1012</v>
      </c>
      <c r="E62" s="318" t="s">
        <v>537</v>
      </c>
      <c r="F62" s="318">
        <v>156</v>
      </c>
      <c r="G62" s="318">
        <v>152.75</v>
      </c>
      <c r="H62" s="321">
        <v>152.75</v>
      </c>
      <c r="I62" s="321" t="s">
        <v>1013</v>
      </c>
      <c r="J62" s="322" t="s">
        <v>983</v>
      </c>
      <c r="K62" s="323">
        <f t="shared" ref="K62" si="43">H62-F62</f>
        <v>-3.25</v>
      </c>
      <c r="L62" s="324">
        <v>100</v>
      </c>
      <c r="M62" s="325">
        <f t="shared" ref="M62" si="44">(K62*N62)-100</f>
        <v>-12612.5</v>
      </c>
      <c r="N62" s="323">
        <v>3850</v>
      </c>
      <c r="O62" s="326" t="s">
        <v>547</v>
      </c>
      <c r="P62" s="327">
        <v>45000</v>
      </c>
      <c r="Q62" s="356"/>
      <c r="R62" s="54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357"/>
      <c r="AG62" s="358"/>
      <c r="AH62" s="356"/>
      <c r="AI62" s="356"/>
      <c r="AJ62" s="357"/>
      <c r="AK62" s="357"/>
      <c r="AL62" s="357"/>
    </row>
    <row r="63" spans="1:38" ht="12.75" customHeight="1">
      <c r="A63" s="257">
        <v>10</v>
      </c>
      <c r="B63" s="349">
        <v>45000</v>
      </c>
      <c r="C63" s="350"/>
      <c r="D63" s="350" t="s">
        <v>1040</v>
      </c>
      <c r="E63" s="257" t="s">
        <v>537</v>
      </c>
      <c r="F63" s="257" t="s">
        <v>1041</v>
      </c>
      <c r="G63" s="257">
        <v>752</v>
      </c>
      <c r="H63" s="351"/>
      <c r="I63" s="351" t="s">
        <v>1042</v>
      </c>
      <c r="J63" s="352" t="s">
        <v>538</v>
      </c>
      <c r="K63" s="353"/>
      <c r="L63" s="354"/>
      <c r="M63" s="355"/>
      <c r="N63" s="353"/>
      <c r="O63" s="351"/>
      <c r="P63" s="258"/>
      <c r="Q63" s="356"/>
      <c r="R63" s="54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357"/>
      <c r="AG63" s="358"/>
      <c r="AH63" s="356"/>
      <c r="AI63" s="356"/>
      <c r="AJ63" s="357"/>
      <c r="AK63" s="357"/>
      <c r="AL63" s="357"/>
    </row>
    <row r="64" spans="1:38" ht="12.75" customHeight="1">
      <c r="A64" s="257">
        <v>11</v>
      </c>
      <c r="B64" s="349">
        <v>45000</v>
      </c>
      <c r="C64" s="350"/>
      <c r="D64" s="350" t="s">
        <v>1043</v>
      </c>
      <c r="E64" s="257" t="s">
        <v>537</v>
      </c>
      <c r="F64" s="257" t="s">
        <v>1044</v>
      </c>
      <c r="G64" s="257">
        <v>1845</v>
      </c>
      <c r="H64" s="351"/>
      <c r="I64" s="351" t="s">
        <v>1045</v>
      </c>
      <c r="J64" s="352" t="s">
        <v>538</v>
      </c>
      <c r="K64" s="353"/>
      <c r="L64" s="354"/>
      <c r="M64" s="355"/>
      <c r="N64" s="353"/>
      <c r="O64" s="351"/>
      <c r="P64" s="258"/>
      <c r="Q64" s="356"/>
      <c r="R64" s="54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357"/>
      <c r="AG64" s="358"/>
      <c r="AH64" s="356"/>
      <c r="AI64" s="356"/>
      <c r="AJ64" s="357"/>
      <c r="AK64" s="357"/>
      <c r="AL64" s="357"/>
    </row>
    <row r="65" spans="1:38" ht="12.75" customHeight="1">
      <c r="A65" s="257"/>
      <c r="B65" s="349"/>
      <c r="C65" s="350"/>
      <c r="D65" s="350"/>
      <c r="E65" s="257"/>
      <c r="F65" s="257"/>
      <c r="G65" s="257"/>
      <c r="H65" s="351"/>
      <c r="I65" s="351"/>
      <c r="J65" s="352"/>
      <c r="K65" s="353"/>
      <c r="L65" s="354"/>
      <c r="M65" s="355"/>
      <c r="N65" s="353"/>
      <c r="O65" s="351"/>
      <c r="P65" s="258"/>
      <c r="Q65" s="356"/>
      <c r="R65" s="54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357"/>
      <c r="AG65" s="358"/>
      <c r="AH65" s="356"/>
      <c r="AI65" s="356"/>
      <c r="AJ65" s="357"/>
      <c r="AK65" s="357"/>
      <c r="AL65" s="357"/>
    </row>
    <row r="66" spans="1:38" ht="12.75" customHeight="1">
      <c r="A66" s="257"/>
      <c r="B66" s="349"/>
      <c r="C66" s="350"/>
      <c r="D66" s="350"/>
      <c r="E66" s="257"/>
      <c r="F66" s="257"/>
      <c r="G66" s="257"/>
      <c r="H66" s="351"/>
      <c r="I66" s="351"/>
      <c r="J66" s="352"/>
      <c r="K66" s="353"/>
      <c r="L66" s="354"/>
      <c r="M66" s="355"/>
      <c r="N66" s="353"/>
      <c r="O66" s="351"/>
      <c r="P66" s="258"/>
      <c r="Q66" s="356"/>
      <c r="R66" s="54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357"/>
      <c r="AG66" s="358"/>
      <c r="AH66" s="356"/>
      <c r="AI66" s="356"/>
      <c r="AJ66" s="357"/>
      <c r="AK66" s="357"/>
      <c r="AL66" s="357"/>
    </row>
    <row r="67" spans="1:38" s="198" customFormat="1" ht="12.75" customHeight="1">
      <c r="A67" s="201"/>
      <c r="B67" s="199"/>
      <c r="C67" s="235"/>
      <c r="D67" s="235"/>
      <c r="E67" s="201"/>
      <c r="F67" s="201"/>
      <c r="G67" s="201"/>
      <c r="H67" s="202"/>
      <c r="I67" s="202"/>
      <c r="J67" s="226"/>
      <c r="K67" s="235"/>
      <c r="L67" s="201"/>
      <c r="M67" s="201"/>
      <c r="N67" s="201"/>
      <c r="O67" s="202"/>
      <c r="P67" s="202"/>
      <c r="Q67" s="200"/>
      <c r="R67" s="203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230"/>
      <c r="AG67" s="229"/>
      <c r="AH67" s="200"/>
      <c r="AI67" s="200"/>
      <c r="AJ67" s="230"/>
      <c r="AK67" s="230"/>
      <c r="AL67" s="230"/>
    </row>
    <row r="68" spans="1:38" ht="38.25" customHeight="1">
      <c r="A68" s="137" t="s">
        <v>557</v>
      </c>
      <c r="B68" s="137"/>
      <c r="C68" s="137"/>
      <c r="D68" s="137"/>
      <c r="E68" s="138"/>
      <c r="F68" s="102"/>
      <c r="G68" s="102"/>
      <c r="H68" s="102"/>
      <c r="I68" s="102"/>
      <c r="J68" s="1"/>
      <c r="K68" s="6"/>
      <c r="L68" s="6"/>
      <c r="M68" s="6"/>
      <c r="N68" s="1"/>
      <c r="O68" s="1"/>
      <c r="P68" s="41"/>
      <c r="Q68" s="4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1"/>
      <c r="AG68" s="41"/>
      <c r="AH68" s="41"/>
      <c r="AI68" s="41"/>
      <c r="AJ68" s="41"/>
      <c r="AK68" s="41"/>
      <c r="AL68" s="41"/>
    </row>
    <row r="69" spans="1:38" ht="38.25">
      <c r="A69" s="94" t="s">
        <v>16</v>
      </c>
      <c r="B69" s="94" t="s">
        <v>512</v>
      </c>
      <c r="C69" s="94"/>
      <c r="D69" s="95" t="s">
        <v>523</v>
      </c>
      <c r="E69" s="94" t="s">
        <v>524</v>
      </c>
      <c r="F69" s="94" t="s">
        <v>525</v>
      </c>
      <c r="G69" s="94" t="s">
        <v>545</v>
      </c>
      <c r="H69" s="94" t="s">
        <v>527</v>
      </c>
      <c r="I69" s="94" t="s">
        <v>528</v>
      </c>
      <c r="J69" s="93" t="s">
        <v>529</v>
      </c>
      <c r="K69" s="93" t="s">
        <v>558</v>
      </c>
      <c r="L69" s="96" t="s">
        <v>531</v>
      </c>
      <c r="M69" s="136" t="s">
        <v>554</v>
      </c>
      <c r="N69" s="94" t="s">
        <v>555</v>
      </c>
      <c r="O69" s="94" t="s">
        <v>533</v>
      </c>
      <c r="P69" s="95" t="s">
        <v>534</v>
      </c>
      <c r="Q69" s="4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41"/>
      <c r="AH69" s="41"/>
      <c r="AI69" s="41"/>
      <c r="AJ69" s="41"/>
      <c r="AK69" s="41"/>
      <c r="AL69" s="41"/>
    </row>
    <row r="70" spans="1:38" s="198" customFormat="1" ht="15.6" customHeight="1">
      <c r="A70" s="301">
        <v>1</v>
      </c>
      <c r="B70" s="277">
        <v>44985</v>
      </c>
      <c r="C70" s="298"/>
      <c r="D70" s="298" t="s">
        <v>901</v>
      </c>
      <c r="E70" s="278" t="s">
        <v>537</v>
      </c>
      <c r="F70" s="278">
        <v>38</v>
      </c>
      <c r="G70" s="278">
        <v>21</v>
      </c>
      <c r="H70" s="297">
        <v>45.5</v>
      </c>
      <c r="I70" s="302" t="s">
        <v>902</v>
      </c>
      <c r="J70" s="276" t="s">
        <v>924</v>
      </c>
      <c r="K70" s="284">
        <f t="shared" ref="K70" si="45">H70-F70</f>
        <v>7.5</v>
      </c>
      <c r="L70" s="295">
        <v>100</v>
      </c>
      <c r="M70" s="296">
        <f t="shared" ref="M70" si="46">(K70*N70)-100</f>
        <v>2150</v>
      </c>
      <c r="N70" s="284">
        <v>300</v>
      </c>
      <c r="O70" s="276" t="s">
        <v>535</v>
      </c>
      <c r="P70" s="277">
        <v>44987</v>
      </c>
      <c r="Q70" s="1"/>
      <c r="R70" s="6" t="s">
        <v>799</v>
      </c>
      <c r="S70" s="1"/>
      <c r="T70" s="1"/>
      <c r="U70" s="1"/>
      <c r="V70" s="1"/>
      <c r="W70" s="1"/>
      <c r="X70" s="6"/>
      <c r="Y70" s="1"/>
      <c r="Z70" s="1"/>
      <c r="AA70" s="1"/>
      <c r="AB70" s="1"/>
      <c r="AC70" s="1"/>
      <c r="AD70" s="6"/>
      <c r="AE70" s="1"/>
      <c r="AF70" s="1"/>
      <c r="AG70" s="1"/>
      <c r="AH70" s="197"/>
      <c r="AI70" s="197"/>
      <c r="AJ70" s="203"/>
      <c r="AK70" s="197"/>
      <c r="AL70" s="197"/>
    </row>
    <row r="71" spans="1:38" s="198" customFormat="1" ht="15.6" customHeight="1">
      <c r="A71" s="384">
        <v>2</v>
      </c>
      <c r="B71" s="382">
        <v>44985</v>
      </c>
      <c r="C71" s="235"/>
      <c r="D71" s="235" t="s">
        <v>903</v>
      </c>
      <c r="E71" s="201" t="s">
        <v>537</v>
      </c>
      <c r="F71" s="201" t="s">
        <v>905</v>
      </c>
      <c r="G71" s="201"/>
      <c r="H71" s="202"/>
      <c r="I71" s="271"/>
      <c r="J71" s="386" t="s">
        <v>538</v>
      </c>
      <c r="K71" s="202"/>
      <c r="L71" s="218"/>
      <c r="M71" s="219"/>
      <c r="N71" s="202"/>
      <c r="O71" s="226"/>
      <c r="P71" s="199"/>
      <c r="Q71" s="1"/>
      <c r="R71" s="6" t="s">
        <v>536</v>
      </c>
      <c r="S71" s="1"/>
      <c r="T71" s="1"/>
      <c r="U71" s="1"/>
      <c r="V71" s="1"/>
      <c r="W71" s="1"/>
      <c r="X71" s="6"/>
      <c r="Y71" s="1"/>
      <c r="Z71" s="1"/>
      <c r="AA71" s="1"/>
      <c r="AB71" s="1"/>
      <c r="AC71" s="1"/>
      <c r="AD71" s="6"/>
      <c r="AE71" s="1"/>
      <c r="AF71" s="1"/>
      <c r="AG71" s="1"/>
      <c r="AH71" s="197"/>
      <c r="AI71" s="197"/>
      <c r="AJ71" s="203"/>
      <c r="AK71" s="197"/>
      <c r="AL71" s="197"/>
    </row>
    <row r="72" spans="1:38" s="198" customFormat="1" ht="15.6" customHeight="1">
      <c r="A72" s="385"/>
      <c r="B72" s="383"/>
      <c r="C72" s="235"/>
      <c r="D72" s="235" t="s">
        <v>904</v>
      </c>
      <c r="E72" s="201" t="s">
        <v>886</v>
      </c>
      <c r="F72" s="201" t="s">
        <v>906</v>
      </c>
      <c r="G72" s="201"/>
      <c r="H72" s="202"/>
      <c r="I72" s="271"/>
      <c r="J72" s="387"/>
      <c r="K72" s="202"/>
      <c r="L72" s="218"/>
      <c r="M72" s="219"/>
      <c r="N72" s="202"/>
      <c r="O72" s="226"/>
      <c r="P72" s="199"/>
      <c r="Q72" s="1"/>
      <c r="R72" s="6"/>
      <c r="S72" s="1"/>
      <c r="T72" s="1"/>
      <c r="U72" s="1"/>
      <c r="V72" s="1"/>
      <c r="W72" s="1"/>
      <c r="X72" s="6"/>
      <c r="Y72" s="1"/>
      <c r="Z72" s="1"/>
      <c r="AA72" s="1"/>
      <c r="AB72" s="1"/>
      <c r="AC72" s="1"/>
      <c r="AD72" s="6"/>
      <c r="AE72" s="1"/>
      <c r="AF72" s="1"/>
      <c r="AG72" s="1"/>
      <c r="AH72" s="197"/>
      <c r="AI72" s="197"/>
      <c r="AJ72" s="203"/>
      <c r="AK72" s="197"/>
      <c r="AL72" s="197"/>
    </row>
    <row r="73" spans="1:38" s="198" customFormat="1" ht="15.6" customHeight="1">
      <c r="A73" s="301">
        <v>3</v>
      </c>
      <c r="B73" s="277">
        <v>44985</v>
      </c>
      <c r="C73" s="298"/>
      <c r="D73" s="298" t="s">
        <v>907</v>
      </c>
      <c r="E73" s="278" t="s">
        <v>537</v>
      </c>
      <c r="F73" s="278">
        <v>22</v>
      </c>
      <c r="G73" s="278"/>
      <c r="H73" s="297">
        <v>28.5</v>
      </c>
      <c r="I73" s="302" t="s">
        <v>897</v>
      </c>
      <c r="J73" s="303" t="s">
        <v>919</v>
      </c>
      <c r="K73" s="284">
        <f t="shared" ref="K73" si="47">H73-F73</f>
        <v>6.5</v>
      </c>
      <c r="L73" s="295">
        <v>100</v>
      </c>
      <c r="M73" s="296">
        <f t="shared" ref="M73" si="48">(K73*N73)-100</f>
        <v>1525</v>
      </c>
      <c r="N73" s="284">
        <v>250</v>
      </c>
      <c r="O73" s="276" t="s">
        <v>535</v>
      </c>
      <c r="P73" s="277">
        <v>44986</v>
      </c>
      <c r="Q73" s="1"/>
      <c r="R73" s="6" t="s">
        <v>536</v>
      </c>
      <c r="S73" s="1"/>
      <c r="T73" s="1"/>
      <c r="U73" s="1"/>
      <c r="V73" s="1"/>
      <c r="W73" s="1"/>
      <c r="X73" s="6"/>
      <c r="Y73" s="1"/>
      <c r="Z73" s="1"/>
      <c r="AA73" s="1"/>
      <c r="AB73" s="1"/>
      <c r="AC73" s="1"/>
      <c r="AD73" s="6"/>
      <c r="AE73" s="1"/>
      <c r="AF73" s="1"/>
      <c r="AG73" s="1"/>
      <c r="AH73" s="197"/>
      <c r="AI73" s="197"/>
      <c r="AJ73" s="203"/>
      <c r="AK73" s="197"/>
      <c r="AL73" s="197"/>
    </row>
    <row r="74" spans="1:38" s="198" customFormat="1" ht="15.6" customHeight="1">
      <c r="A74" s="301">
        <v>4</v>
      </c>
      <c r="B74" s="277">
        <v>44986</v>
      </c>
      <c r="C74" s="298"/>
      <c r="D74" s="298" t="s">
        <v>907</v>
      </c>
      <c r="E74" s="278" t="s">
        <v>537</v>
      </c>
      <c r="F74" s="278">
        <v>20.5</v>
      </c>
      <c r="G74" s="278"/>
      <c r="H74" s="297">
        <v>27.5</v>
      </c>
      <c r="I74" s="302" t="s">
        <v>897</v>
      </c>
      <c r="J74" s="303" t="s">
        <v>921</v>
      </c>
      <c r="K74" s="284">
        <f t="shared" ref="K74" si="49">H74-F74</f>
        <v>7</v>
      </c>
      <c r="L74" s="295">
        <v>100</v>
      </c>
      <c r="M74" s="296">
        <f t="shared" ref="M74" si="50">(K74*N74)-100</f>
        <v>1650</v>
      </c>
      <c r="N74" s="284">
        <v>250</v>
      </c>
      <c r="O74" s="276" t="s">
        <v>535</v>
      </c>
      <c r="P74" s="277">
        <v>44987</v>
      </c>
      <c r="Q74" s="1"/>
      <c r="R74" s="6" t="s">
        <v>536</v>
      </c>
      <c r="S74" s="1"/>
      <c r="T74" s="1"/>
      <c r="U74" s="1"/>
      <c r="V74" s="1"/>
      <c r="W74" s="1"/>
      <c r="X74" s="6"/>
      <c r="Y74" s="1"/>
      <c r="Z74" s="1"/>
      <c r="AA74" s="1"/>
      <c r="AB74" s="1"/>
      <c r="AC74" s="1"/>
      <c r="AD74" s="6"/>
      <c r="AE74" s="1"/>
      <c r="AF74" s="1"/>
      <c r="AG74" s="1"/>
      <c r="AH74" s="197"/>
      <c r="AI74" s="197"/>
      <c r="AJ74" s="203"/>
      <c r="AK74" s="197"/>
      <c r="AL74" s="197"/>
    </row>
    <row r="75" spans="1:38" s="198" customFormat="1" ht="15.6" customHeight="1">
      <c r="A75" s="301">
        <v>5</v>
      </c>
      <c r="B75" s="277">
        <v>44986</v>
      </c>
      <c r="C75" s="298"/>
      <c r="D75" s="298" t="s">
        <v>914</v>
      </c>
      <c r="E75" s="278" t="s">
        <v>537</v>
      </c>
      <c r="F75" s="278">
        <v>71</v>
      </c>
      <c r="G75" s="278">
        <v>40</v>
      </c>
      <c r="H75" s="297">
        <v>91</v>
      </c>
      <c r="I75" s="302" t="s">
        <v>915</v>
      </c>
      <c r="J75" s="303" t="s">
        <v>880</v>
      </c>
      <c r="K75" s="284">
        <f t="shared" ref="K75" si="51">H75-F75</f>
        <v>20</v>
      </c>
      <c r="L75" s="295">
        <v>100</v>
      </c>
      <c r="M75" s="296">
        <f t="shared" ref="M75" si="52">(K75*N75)-100</f>
        <v>900</v>
      </c>
      <c r="N75" s="284">
        <v>50</v>
      </c>
      <c r="O75" s="276" t="s">
        <v>535</v>
      </c>
      <c r="P75" s="277">
        <v>44986</v>
      </c>
      <c r="Q75" s="1"/>
      <c r="R75" s="6" t="s">
        <v>536</v>
      </c>
      <c r="S75" s="1"/>
      <c r="T75" s="1"/>
      <c r="U75" s="1"/>
      <c r="V75" s="1"/>
      <c r="W75" s="1"/>
      <c r="X75" s="6"/>
      <c r="Y75" s="1"/>
      <c r="Z75" s="1"/>
      <c r="AA75" s="1"/>
      <c r="AB75" s="1"/>
      <c r="AC75" s="1"/>
      <c r="AD75" s="6"/>
      <c r="AE75" s="1"/>
      <c r="AF75" s="1"/>
      <c r="AG75" s="1"/>
      <c r="AH75" s="197"/>
      <c r="AI75" s="197"/>
      <c r="AJ75" s="203"/>
      <c r="AK75" s="197"/>
      <c r="AL75" s="197"/>
    </row>
    <row r="76" spans="1:38" s="198" customFormat="1" ht="15.6" customHeight="1">
      <c r="A76" s="328">
        <v>6</v>
      </c>
      <c r="B76" s="327">
        <v>44987</v>
      </c>
      <c r="C76" s="320"/>
      <c r="D76" s="320" t="s">
        <v>914</v>
      </c>
      <c r="E76" s="318" t="s">
        <v>537</v>
      </c>
      <c r="F76" s="318">
        <v>19</v>
      </c>
      <c r="G76" s="318">
        <v>0</v>
      </c>
      <c r="H76" s="321">
        <v>0</v>
      </c>
      <c r="I76" s="329" t="s">
        <v>897</v>
      </c>
      <c r="J76" s="322" t="s">
        <v>925</v>
      </c>
      <c r="K76" s="323">
        <f t="shared" ref="K76:K77" si="53">H76-F76</f>
        <v>-19</v>
      </c>
      <c r="L76" s="324">
        <v>100</v>
      </c>
      <c r="M76" s="325">
        <f t="shared" ref="M76:M78" si="54">(K76*N76)-100</f>
        <v>-1050</v>
      </c>
      <c r="N76" s="323">
        <v>50</v>
      </c>
      <c r="O76" s="326" t="s">
        <v>547</v>
      </c>
      <c r="P76" s="327">
        <v>44987</v>
      </c>
      <c r="Q76" s="1"/>
      <c r="R76" s="6" t="s">
        <v>799</v>
      </c>
      <c r="S76" s="1"/>
      <c r="T76" s="1"/>
      <c r="U76" s="1"/>
      <c r="V76" s="1"/>
      <c r="W76" s="1"/>
      <c r="X76" s="6"/>
      <c r="Y76" s="1"/>
      <c r="Z76" s="1"/>
      <c r="AA76" s="1"/>
      <c r="AB76" s="1"/>
      <c r="AC76" s="1"/>
      <c r="AD76" s="6"/>
      <c r="AE76" s="1"/>
      <c r="AF76" s="1"/>
      <c r="AG76" s="1"/>
      <c r="AH76" s="197"/>
      <c r="AI76" s="197"/>
      <c r="AJ76" s="203"/>
      <c r="AK76" s="197"/>
      <c r="AL76" s="197"/>
    </row>
    <row r="77" spans="1:38" s="198" customFormat="1" ht="15.6" customHeight="1">
      <c r="A77" s="301">
        <v>7</v>
      </c>
      <c r="B77" s="277">
        <v>44987</v>
      </c>
      <c r="C77" s="298"/>
      <c r="D77" s="298" t="s">
        <v>926</v>
      </c>
      <c r="E77" s="278" t="s">
        <v>537</v>
      </c>
      <c r="F77" s="278">
        <v>65</v>
      </c>
      <c r="G77" s="278">
        <v>0</v>
      </c>
      <c r="H77" s="297">
        <v>95</v>
      </c>
      <c r="I77" s="302" t="s">
        <v>927</v>
      </c>
      <c r="J77" s="303" t="s">
        <v>550</v>
      </c>
      <c r="K77" s="284">
        <f t="shared" si="53"/>
        <v>30</v>
      </c>
      <c r="L77" s="295">
        <v>100</v>
      </c>
      <c r="M77" s="296">
        <f t="shared" si="54"/>
        <v>650</v>
      </c>
      <c r="N77" s="284">
        <v>25</v>
      </c>
      <c r="O77" s="276" t="s">
        <v>535</v>
      </c>
      <c r="P77" s="277">
        <v>44987</v>
      </c>
      <c r="Q77" s="1"/>
      <c r="R77" s="6" t="s">
        <v>536</v>
      </c>
      <c r="S77" s="1"/>
      <c r="T77" s="1"/>
      <c r="U77" s="1"/>
      <c r="V77" s="1"/>
      <c r="W77" s="1"/>
      <c r="X77" s="6"/>
      <c r="Y77" s="1"/>
      <c r="Z77" s="1"/>
      <c r="AA77" s="1"/>
      <c r="AB77" s="1"/>
      <c r="AC77" s="1"/>
      <c r="AD77" s="6"/>
      <c r="AE77" s="1"/>
      <c r="AF77" s="1"/>
      <c r="AG77" s="1"/>
      <c r="AH77" s="197"/>
      <c r="AI77" s="197"/>
      <c r="AJ77" s="203"/>
      <c r="AK77" s="197"/>
      <c r="AL77" s="197"/>
    </row>
    <row r="78" spans="1:38" s="198" customFormat="1" ht="15.6" customHeight="1">
      <c r="A78" s="301">
        <v>8</v>
      </c>
      <c r="B78" s="277">
        <v>44988</v>
      </c>
      <c r="C78" s="298"/>
      <c r="D78" s="298" t="s">
        <v>936</v>
      </c>
      <c r="E78" s="278" t="s">
        <v>886</v>
      </c>
      <c r="F78" s="278">
        <v>43</v>
      </c>
      <c r="G78" s="278">
        <v>64</v>
      </c>
      <c r="H78" s="297">
        <v>27</v>
      </c>
      <c r="I78" s="302" t="s">
        <v>940</v>
      </c>
      <c r="J78" s="303" t="s">
        <v>964</v>
      </c>
      <c r="K78" s="284">
        <f>F78-H78</f>
        <v>16</v>
      </c>
      <c r="L78" s="295">
        <v>100</v>
      </c>
      <c r="M78" s="296">
        <f t="shared" si="54"/>
        <v>4700</v>
      </c>
      <c r="N78" s="284">
        <v>300</v>
      </c>
      <c r="O78" s="276" t="s">
        <v>535</v>
      </c>
      <c r="P78" s="277">
        <v>44995</v>
      </c>
      <c r="Q78" s="1"/>
      <c r="R78" s="6" t="s">
        <v>536</v>
      </c>
      <c r="S78" s="1"/>
      <c r="T78" s="1"/>
      <c r="U78" s="1"/>
      <c r="V78" s="1"/>
      <c r="W78" s="1"/>
      <c r="X78" s="6"/>
      <c r="Y78" s="1"/>
      <c r="Z78" s="1"/>
      <c r="AA78" s="1"/>
      <c r="AB78" s="1"/>
      <c r="AC78" s="1"/>
      <c r="AD78" s="6"/>
      <c r="AE78" s="1"/>
      <c r="AF78" s="1"/>
      <c r="AG78" s="1"/>
      <c r="AH78" s="197"/>
      <c r="AI78" s="197"/>
      <c r="AJ78" s="203"/>
      <c r="AK78" s="197"/>
      <c r="AL78" s="197"/>
    </row>
    <row r="79" spans="1:38" s="198" customFormat="1" ht="15.6" customHeight="1">
      <c r="A79" s="301">
        <v>9</v>
      </c>
      <c r="B79" s="277">
        <v>44991</v>
      </c>
      <c r="C79" s="298"/>
      <c r="D79" s="298" t="s">
        <v>939</v>
      </c>
      <c r="E79" s="278" t="s">
        <v>886</v>
      </c>
      <c r="F79" s="278">
        <v>97.5</v>
      </c>
      <c r="G79" s="278">
        <v>140</v>
      </c>
      <c r="H79" s="297">
        <v>67.5</v>
      </c>
      <c r="I79" s="302" t="s">
        <v>941</v>
      </c>
      <c r="J79" s="303" t="s">
        <v>550</v>
      </c>
      <c r="K79" s="284">
        <f>F79-H79</f>
        <v>30</v>
      </c>
      <c r="L79" s="295">
        <v>100</v>
      </c>
      <c r="M79" s="296">
        <f t="shared" ref="M79" si="55">(K79*N79)-100</f>
        <v>1400</v>
      </c>
      <c r="N79" s="284">
        <v>50</v>
      </c>
      <c r="O79" s="276" t="s">
        <v>535</v>
      </c>
      <c r="P79" s="277">
        <v>44993</v>
      </c>
      <c r="Q79" s="1"/>
      <c r="R79" s="6" t="s">
        <v>536</v>
      </c>
      <c r="S79" s="1"/>
      <c r="T79" s="1"/>
      <c r="U79" s="1"/>
      <c r="V79" s="1"/>
      <c r="W79" s="1"/>
      <c r="X79" s="6"/>
      <c r="Y79" s="1"/>
      <c r="Z79" s="1"/>
      <c r="AA79" s="1"/>
      <c r="AB79" s="1"/>
      <c r="AC79" s="1"/>
      <c r="AD79" s="6"/>
      <c r="AE79" s="1"/>
      <c r="AF79" s="1"/>
      <c r="AG79" s="1"/>
      <c r="AH79" s="197"/>
      <c r="AI79" s="197"/>
      <c r="AJ79" s="203"/>
      <c r="AK79" s="197"/>
      <c r="AL79" s="197"/>
    </row>
    <row r="80" spans="1:38" s="198" customFormat="1" ht="15.6" customHeight="1">
      <c r="A80" s="301">
        <v>10</v>
      </c>
      <c r="B80" s="277">
        <v>44991</v>
      </c>
      <c r="C80" s="298"/>
      <c r="D80" s="298" t="s">
        <v>942</v>
      </c>
      <c r="E80" s="278" t="s">
        <v>537</v>
      </c>
      <c r="F80" s="278">
        <v>57</v>
      </c>
      <c r="G80" s="278">
        <v>18</v>
      </c>
      <c r="H80" s="297">
        <v>80</v>
      </c>
      <c r="I80" s="302" t="s">
        <v>943</v>
      </c>
      <c r="J80" s="303" t="s">
        <v>946</v>
      </c>
      <c r="K80" s="284">
        <f t="shared" ref="K80" si="56">H80-F80</f>
        <v>23</v>
      </c>
      <c r="L80" s="295">
        <v>100</v>
      </c>
      <c r="M80" s="296">
        <f t="shared" ref="M80" si="57">(K80*N80)-100</f>
        <v>1050</v>
      </c>
      <c r="N80" s="284">
        <v>50</v>
      </c>
      <c r="O80" s="276" t="s">
        <v>535</v>
      </c>
      <c r="P80" s="277">
        <v>44991</v>
      </c>
      <c r="Q80" s="1"/>
      <c r="R80" s="6" t="s">
        <v>799</v>
      </c>
      <c r="S80" s="1"/>
      <c r="T80" s="1"/>
      <c r="U80" s="1"/>
      <c r="V80" s="1"/>
      <c r="W80" s="1"/>
      <c r="X80" s="6"/>
      <c r="Y80" s="1"/>
      <c r="Z80" s="1"/>
      <c r="AA80" s="1"/>
      <c r="AB80" s="1"/>
      <c r="AC80" s="1"/>
      <c r="AD80" s="6"/>
      <c r="AE80" s="1"/>
      <c r="AF80" s="1"/>
      <c r="AG80" s="1"/>
      <c r="AH80" s="197"/>
      <c r="AI80" s="197"/>
      <c r="AJ80" s="203"/>
      <c r="AK80" s="197"/>
      <c r="AL80" s="197"/>
    </row>
    <row r="81" spans="1:38" s="198" customFormat="1" ht="15.6" customHeight="1">
      <c r="A81" s="328">
        <v>11</v>
      </c>
      <c r="B81" s="327">
        <v>44993</v>
      </c>
      <c r="C81" s="320"/>
      <c r="D81" s="320" t="s">
        <v>947</v>
      </c>
      <c r="E81" s="318" t="s">
        <v>537</v>
      </c>
      <c r="F81" s="318">
        <v>10.5</v>
      </c>
      <c r="G81" s="318">
        <v>7</v>
      </c>
      <c r="H81" s="321">
        <v>6</v>
      </c>
      <c r="I81" s="329" t="s">
        <v>948</v>
      </c>
      <c r="J81" s="322" t="s">
        <v>995</v>
      </c>
      <c r="K81" s="323">
        <f t="shared" ref="K81" si="58">H81-F81</f>
        <v>-4.5</v>
      </c>
      <c r="L81" s="324">
        <v>100</v>
      </c>
      <c r="M81" s="325">
        <f t="shared" ref="M81" si="59">(K81*N81)-100</f>
        <v>-6287.5</v>
      </c>
      <c r="N81" s="323">
        <v>1375</v>
      </c>
      <c r="O81" s="326" t="s">
        <v>547</v>
      </c>
      <c r="P81" s="327">
        <v>44995</v>
      </c>
      <c r="Q81" s="197"/>
      <c r="R81" s="203"/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01">
        <v>12</v>
      </c>
      <c r="B82" s="277">
        <v>44993</v>
      </c>
      <c r="C82" s="298"/>
      <c r="D82" s="298" t="s">
        <v>949</v>
      </c>
      <c r="E82" s="278" t="s">
        <v>537</v>
      </c>
      <c r="F82" s="278">
        <v>29</v>
      </c>
      <c r="G82" s="278">
        <v>13</v>
      </c>
      <c r="H82" s="297">
        <v>37.5</v>
      </c>
      <c r="I82" s="302" t="s">
        <v>950</v>
      </c>
      <c r="J82" s="303" t="s">
        <v>938</v>
      </c>
      <c r="K82" s="284">
        <f t="shared" ref="K82" si="60">H82-F82</f>
        <v>8.5</v>
      </c>
      <c r="L82" s="295">
        <v>100</v>
      </c>
      <c r="M82" s="296">
        <f t="shared" ref="M82:M85" si="61">(K82*N82)-100</f>
        <v>2237.5</v>
      </c>
      <c r="N82" s="284">
        <v>275</v>
      </c>
      <c r="O82" s="276" t="s">
        <v>535</v>
      </c>
      <c r="P82" s="277">
        <v>44993</v>
      </c>
      <c r="Q82" s="197"/>
      <c r="R82" s="203"/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01">
        <v>13</v>
      </c>
      <c r="B83" s="277">
        <v>44993</v>
      </c>
      <c r="C83" s="298"/>
      <c r="D83" s="298" t="s">
        <v>939</v>
      </c>
      <c r="E83" s="278" t="s">
        <v>886</v>
      </c>
      <c r="F83" s="278">
        <v>94</v>
      </c>
      <c r="G83" s="278">
        <v>140</v>
      </c>
      <c r="H83" s="297">
        <v>73</v>
      </c>
      <c r="I83" s="339">
        <v>1</v>
      </c>
      <c r="J83" s="303" t="s">
        <v>548</v>
      </c>
      <c r="K83" s="284">
        <f>F83-H83</f>
        <v>21</v>
      </c>
      <c r="L83" s="295">
        <v>100</v>
      </c>
      <c r="M83" s="296">
        <f t="shared" si="61"/>
        <v>950</v>
      </c>
      <c r="N83" s="284">
        <v>50</v>
      </c>
      <c r="O83" s="276" t="s">
        <v>535</v>
      </c>
      <c r="P83" s="277">
        <v>44994</v>
      </c>
      <c r="Q83" s="197"/>
      <c r="R83" s="203"/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301">
        <v>14</v>
      </c>
      <c r="B84" s="277">
        <v>44994</v>
      </c>
      <c r="C84" s="298"/>
      <c r="D84" s="298" t="s">
        <v>951</v>
      </c>
      <c r="E84" s="278" t="s">
        <v>537</v>
      </c>
      <c r="F84" s="278">
        <v>65</v>
      </c>
      <c r="G84" s="278"/>
      <c r="H84" s="297">
        <v>125</v>
      </c>
      <c r="I84" s="339" t="s">
        <v>927</v>
      </c>
      <c r="J84" s="303" t="s">
        <v>743</v>
      </c>
      <c r="K84" s="284">
        <f t="shared" ref="K84:K85" si="62">H84-F84</f>
        <v>60</v>
      </c>
      <c r="L84" s="295">
        <v>100</v>
      </c>
      <c r="M84" s="296">
        <f t="shared" si="61"/>
        <v>1400</v>
      </c>
      <c r="N84" s="284">
        <v>25</v>
      </c>
      <c r="O84" s="276" t="s">
        <v>535</v>
      </c>
      <c r="P84" s="277">
        <v>44994</v>
      </c>
      <c r="Q84" s="197"/>
      <c r="R84" s="203"/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328">
        <v>15</v>
      </c>
      <c r="B85" s="327">
        <v>44994</v>
      </c>
      <c r="C85" s="320"/>
      <c r="D85" s="320" t="s">
        <v>952</v>
      </c>
      <c r="E85" s="318" t="s">
        <v>537</v>
      </c>
      <c r="F85" s="318">
        <v>50</v>
      </c>
      <c r="G85" s="318">
        <v>30</v>
      </c>
      <c r="H85" s="321">
        <v>30</v>
      </c>
      <c r="I85" s="340" t="s">
        <v>953</v>
      </c>
      <c r="J85" s="322" t="s">
        <v>965</v>
      </c>
      <c r="K85" s="323">
        <f t="shared" si="62"/>
        <v>-20</v>
      </c>
      <c r="L85" s="324">
        <v>100</v>
      </c>
      <c r="M85" s="325">
        <f t="shared" si="61"/>
        <v>-5100</v>
      </c>
      <c r="N85" s="323">
        <v>250</v>
      </c>
      <c r="O85" s="326" t="s">
        <v>547</v>
      </c>
      <c r="P85" s="327">
        <v>44995</v>
      </c>
      <c r="Q85" s="197"/>
      <c r="R85" s="203"/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01">
        <v>16</v>
      </c>
      <c r="B86" s="277">
        <v>44994</v>
      </c>
      <c r="C86" s="298"/>
      <c r="D86" s="298" t="s">
        <v>954</v>
      </c>
      <c r="E86" s="278" t="s">
        <v>537</v>
      </c>
      <c r="F86" s="278">
        <v>45</v>
      </c>
      <c r="G86" s="278">
        <v>9</v>
      </c>
      <c r="H86" s="297">
        <v>67</v>
      </c>
      <c r="I86" s="339" t="s">
        <v>955</v>
      </c>
      <c r="J86" s="303" t="s">
        <v>956</v>
      </c>
      <c r="K86" s="284">
        <f t="shared" ref="K86" si="63">H86-F86</f>
        <v>22</v>
      </c>
      <c r="L86" s="295">
        <v>100</v>
      </c>
      <c r="M86" s="296">
        <f t="shared" ref="M86" si="64">(K86*N86)-100</f>
        <v>1000</v>
      </c>
      <c r="N86" s="284">
        <v>50</v>
      </c>
      <c r="O86" s="276" t="s">
        <v>535</v>
      </c>
      <c r="P86" s="277">
        <v>44994</v>
      </c>
      <c r="Q86" s="197"/>
      <c r="R86" s="203"/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270">
        <v>17</v>
      </c>
      <c r="B87" s="199">
        <v>44994</v>
      </c>
      <c r="C87" s="235"/>
      <c r="D87" s="235" t="s">
        <v>957</v>
      </c>
      <c r="E87" s="201" t="s">
        <v>537</v>
      </c>
      <c r="F87" s="201" t="s">
        <v>958</v>
      </c>
      <c r="G87" s="201">
        <v>13</v>
      </c>
      <c r="H87" s="202"/>
      <c r="I87" s="338" t="s">
        <v>959</v>
      </c>
      <c r="J87" s="246" t="s">
        <v>538</v>
      </c>
      <c r="K87" s="256"/>
      <c r="L87" s="336"/>
      <c r="M87" s="337"/>
      <c r="N87" s="256"/>
      <c r="O87" s="226"/>
      <c r="P87" s="199"/>
      <c r="Q87" s="197"/>
      <c r="R87" s="203"/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28">
        <v>18</v>
      </c>
      <c r="B88" s="327">
        <v>44994</v>
      </c>
      <c r="C88" s="320"/>
      <c r="D88" s="320" t="s">
        <v>960</v>
      </c>
      <c r="E88" s="318" t="s">
        <v>537</v>
      </c>
      <c r="F88" s="318">
        <v>45</v>
      </c>
      <c r="G88" s="318">
        <v>0</v>
      </c>
      <c r="H88" s="321">
        <v>0</v>
      </c>
      <c r="I88" s="340" t="s">
        <v>961</v>
      </c>
      <c r="J88" s="322" t="s">
        <v>963</v>
      </c>
      <c r="K88" s="323">
        <f t="shared" ref="K88:K89" si="65">H88-F88</f>
        <v>-45</v>
      </c>
      <c r="L88" s="324">
        <v>100</v>
      </c>
      <c r="M88" s="325">
        <f t="shared" ref="M88:M89" si="66">(K88*N88)-100</f>
        <v>-1225</v>
      </c>
      <c r="N88" s="323">
        <v>25</v>
      </c>
      <c r="O88" s="326" t="s">
        <v>547</v>
      </c>
      <c r="P88" s="327">
        <v>44994</v>
      </c>
      <c r="Q88" s="197"/>
      <c r="R88" s="203"/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01">
        <v>19</v>
      </c>
      <c r="B89" s="277">
        <v>44995</v>
      </c>
      <c r="C89" s="298"/>
      <c r="D89" s="298" t="s">
        <v>966</v>
      </c>
      <c r="E89" s="278" t="s">
        <v>537</v>
      </c>
      <c r="F89" s="278">
        <v>62.5</v>
      </c>
      <c r="G89" s="278">
        <v>28</v>
      </c>
      <c r="H89" s="297">
        <v>64</v>
      </c>
      <c r="I89" s="339" t="s">
        <v>955</v>
      </c>
      <c r="J89" s="303" t="s">
        <v>967</v>
      </c>
      <c r="K89" s="284">
        <f t="shared" si="65"/>
        <v>1.5</v>
      </c>
      <c r="L89" s="295">
        <v>100</v>
      </c>
      <c r="M89" s="296">
        <f t="shared" si="66"/>
        <v>-25</v>
      </c>
      <c r="N89" s="284">
        <v>50</v>
      </c>
      <c r="O89" s="276" t="s">
        <v>656</v>
      </c>
      <c r="P89" s="277">
        <v>44995</v>
      </c>
      <c r="Q89" s="197"/>
      <c r="R89" s="203"/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301">
        <v>20</v>
      </c>
      <c r="B90" s="277">
        <v>44995</v>
      </c>
      <c r="C90" s="298"/>
      <c r="D90" s="298" t="s">
        <v>901</v>
      </c>
      <c r="E90" s="278" t="s">
        <v>537</v>
      </c>
      <c r="F90" s="278">
        <v>39</v>
      </c>
      <c r="G90" s="278">
        <v>21</v>
      </c>
      <c r="H90" s="297">
        <v>48.5</v>
      </c>
      <c r="I90" s="339" t="s">
        <v>968</v>
      </c>
      <c r="J90" s="303" t="s">
        <v>981</v>
      </c>
      <c r="K90" s="284">
        <f t="shared" ref="K90" si="67">H90-F90</f>
        <v>9.5</v>
      </c>
      <c r="L90" s="295">
        <v>100</v>
      </c>
      <c r="M90" s="296">
        <f t="shared" ref="M90" si="68">(K90*N90)-100</f>
        <v>2750</v>
      </c>
      <c r="N90" s="284">
        <v>300</v>
      </c>
      <c r="O90" s="276" t="s">
        <v>535</v>
      </c>
      <c r="P90" s="277">
        <v>44998</v>
      </c>
      <c r="Q90" s="197"/>
      <c r="R90" s="203"/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01">
        <v>21</v>
      </c>
      <c r="B91" s="277">
        <v>44995</v>
      </c>
      <c r="C91" s="298"/>
      <c r="D91" s="298" t="s">
        <v>969</v>
      </c>
      <c r="E91" s="278" t="s">
        <v>537</v>
      </c>
      <c r="F91" s="278">
        <v>138</v>
      </c>
      <c r="G91" s="278">
        <v>90</v>
      </c>
      <c r="H91" s="297">
        <v>163.5</v>
      </c>
      <c r="I91" s="339" t="s">
        <v>970</v>
      </c>
      <c r="J91" s="303" t="s">
        <v>971</v>
      </c>
      <c r="K91" s="284">
        <f t="shared" ref="K91" si="69">H91-F91</f>
        <v>25.5</v>
      </c>
      <c r="L91" s="295">
        <v>100</v>
      </c>
      <c r="M91" s="296">
        <f t="shared" ref="M91" si="70">(K91*N91)-100</f>
        <v>2450</v>
      </c>
      <c r="N91" s="284">
        <v>100</v>
      </c>
      <c r="O91" s="276" t="s">
        <v>535</v>
      </c>
      <c r="P91" s="277">
        <v>44995</v>
      </c>
      <c r="Q91" s="197"/>
      <c r="R91" s="203"/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01">
        <v>22</v>
      </c>
      <c r="B92" s="277">
        <v>44995</v>
      </c>
      <c r="C92" s="298"/>
      <c r="D92" s="298" t="s">
        <v>969</v>
      </c>
      <c r="E92" s="278" t="s">
        <v>537</v>
      </c>
      <c r="F92" s="278">
        <v>131</v>
      </c>
      <c r="G92" s="278">
        <v>80</v>
      </c>
      <c r="H92" s="297">
        <v>154</v>
      </c>
      <c r="I92" s="339" t="s">
        <v>972</v>
      </c>
      <c r="J92" s="303" t="s">
        <v>946</v>
      </c>
      <c r="K92" s="284">
        <f t="shared" ref="K92" si="71">H92-F92</f>
        <v>23</v>
      </c>
      <c r="L92" s="295">
        <v>100</v>
      </c>
      <c r="M92" s="296">
        <f t="shared" ref="M92" si="72">(K92*N92)-100</f>
        <v>2200</v>
      </c>
      <c r="N92" s="284">
        <v>100</v>
      </c>
      <c r="O92" s="276" t="s">
        <v>535</v>
      </c>
      <c r="P92" s="277">
        <v>44995</v>
      </c>
      <c r="Q92" s="197"/>
      <c r="R92" s="203"/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01">
        <v>23</v>
      </c>
      <c r="B93" s="277">
        <v>44998</v>
      </c>
      <c r="C93" s="298"/>
      <c r="D93" s="298" t="s">
        <v>984</v>
      </c>
      <c r="E93" s="278" t="s">
        <v>537</v>
      </c>
      <c r="F93" s="278">
        <v>32</v>
      </c>
      <c r="G93" s="278">
        <v>14</v>
      </c>
      <c r="H93" s="297">
        <v>52</v>
      </c>
      <c r="I93" s="339" t="s">
        <v>985</v>
      </c>
      <c r="J93" s="303" t="s">
        <v>946</v>
      </c>
      <c r="K93" s="284">
        <f t="shared" ref="K93" si="73">H93-F93</f>
        <v>20</v>
      </c>
      <c r="L93" s="295">
        <v>100</v>
      </c>
      <c r="M93" s="296">
        <f t="shared" ref="M93:M96" si="74">(K93*N93)-100</f>
        <v>4900</v>
      </c>
      <c r="N93" s="284">
        <v>250</v>
      </c>
      <c r="O93" s="276" t="s">
        <v>535</v>
      </c>
      <c r="P93" s="277">
        <v>44998</v>
      </c>
      <c r="Q93" s="197"/>
      <c r="R93" s="203"/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301">
        <v>24</v>
      </c>
      <c r="B94" s="277">
        <v>44998</v>
      </c>
      <c r="C94" s="298"/>
      <c r="D94" s="298" t="s">
        <v>986</v>
      </c>
      <c r="E94" s="278" t="s">
        <v>886</v>
      </c>
      <c r="F94" s="278">
        <v>16</v>
      </c>
      <c r="G94" s="278">
        <v>25</v>
      </c>
      <c r="H94" s="297">
        <v>10</v>
      </c>
      <c r="I94" s="339">
        <v>1</v>
      </c>
      <c r="J94" s="303" t="s">
        <v>987</v>
      </c>
      <c r="K94" s="284">
        <f>F94-H94</f>
        <v>6</v>
      </c>
      <c r="L94" s="295">
        <v>100</v>
      </c>
      <c r="M94" s="296">
        <f t="shared" si="74"/>
        <v>3500</v>
      </c>
      <c r="N94" s="284">
        <v>600</v>
      </c>
      <c r="O94" s="276" t="s">
        <v>535</v>
      </c>
      <c r="P94" s="277">
        <v>44998</v>
      </c>
      <c r="Q94" s="197"/>
      <c r="R94" s="203"/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301">
        <v>25</v>
      </c>
      <c r="B95" s="277">
        <v>44998</v>
      </c>
      <c r="C95" s="298"/>
      <c r="D95" s="298" t="s">
        <v>901</v>
      </c>
      <c r="E95" s="278" t="s">
        <v>537</v>
      </c>
      <c r="F95" s="278">
        <v>41</v>
      </c>
      <c r="G95" s="278">
        <v>23</v>
      </c>
      <c r="H95" s="297">
        <v>48.5</v>
      </c>
      <c r="I95" s="302" t="s">
        <v>968</v>
      </c>
      <c r="J95" s="303" t="s">
        <v>924</v>
      </c>
      <c r="K95" s="284">
        <f t="shared" ref="K95:K96" si="75">H95-F95</f>
        <v>7.5</v>
      </c>
      <c r="L95" s="295">
        <v>100</v>
      </c>
      <c r="M95" s="296">
        <f t="shared" si="74"/>
        <v>2150</v>
      </c>
      <c r="N95" s="284">
        <v>300</v>
      </c>
      <c r="O95" s="276" t="s">
        <v>535</v>
      </c>
      <c r="P95" s="277">
        <v>44999</v>
      </c>
      <c r="Q95" s="197"/>
      <c r="R95" s="203"/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328">
        <v>26</v>
      </c>
      <c r="B96" s="327">
        <v>44998</v>
      </c>
      <c r="C96" s="320"/>
      <c r="D96" s="320" t="s">
        <v>966</v>
      </c>
      <c r="E96" s="318" t="s">
        <v>537</v>
      </c>
      <c r="F96" s="318">
        <v>38</v>
      </c>
      <c r="G96" s="318">
        <v>8</v>
      </c>
      <c r="H96" s="321">
        <v>9.5</v>
      </c>
      <c r="I96" s="329" t="s">
        <v>961</v>
      </c>
      <c r="J96" s="322" t="s">
        <v>997</v>
      </c>
      <c r="K96" s="323">
        <f t="shared" si="75"/>
        <v>-28.5</v>
      </c>
      <c r="L96" s="324">
        <v>100</v>
      </c>
      <c r="M96" s="325">
        <f t="shared" si="74"/>
        <v>-2950</v>
      </c>
      <c r="N96" s="323">
        <v>100</v>
      </c>
      <c r="O96" s="326" t="s">
        <v>547</v>
      </c>
      <c r="P96" s="327">
        <v>44999</v>
      </c>
      <c r="Q96" s="197"/>
      <c r="R96" s="203"/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328">
        <v>27</v>
      </c>
      <c r="B97" s="327">
        <v>44998</v>
      </c>
      <c r="C97" s="320"/>
      <c r="D97" s="320" t="s">
        <v>988</v>
      </c>
      <c r="E97" s="318" t="s">
        <v>537</v>
      </c>
      <c r="F97" s="318">
        <v>128</v>
      </c>
      <c r="G97" s="318">
        <v>90</v>
      </c>
      <c r="H97" s="321">
        <v>90</v>
      </c>
      <c r="I97" s="329" t="s">
        <v>972</v>
      </c>
      <c r="J97" s="322" t="s">
        <v>996</v>
      </c>
      <c r="K97" s="323">
        <f t="shared" ref="K97" si="76">H97-F97</f>
        <v>-38</v>
      </c>
      <c r="L97" s="324">
        <v>100</v>
      </c>
      <c r="M97" s="325">
        <f t="shared" ref="M97" si="77">(K97*N97)-100</f>
        <v>-3900</v>
      </c>
      <c r="N97" s="323">
        <v>100</v>
      </c>
      <c r="O97" s="326" t="s">
        <v>547</v>
      </c>
      <c r="P97" s="327">
        <v>44999</v>
      </c>
      <c r="Q97" s="197"/>
      <c r="R97" s="203"/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328">
        <v>28</v>
      </c>
      <c r="B98" s="327">
        <v>44998</v>
      </c>
      <c r="C98" s="320"/>
      <c r="D98" s="320" t="s">
        <v>989</v>
      </c>
      <c r="E98" s="318" t="s">
        <v>537</v>
      </c>
      <c r="F98" s="318">
        <v>250</v>
      </c>
      <c r="G98" s="318">
        <v>130</v>
      </c>
      <c r="H98" s="321">
        <v>130</v>
      </c>
      <c r="I98" s="329" t="s">
        <v>990</v>
      </c>
      <c r="J98" s="322" t="s">
        <v>991</v>
      </c>
      <c r="K98" s="323">
        <f t="shared" ref="K98:K99" si="78">H98-F98</f>
        <v>-120</v>
      </c>
      <c r="L98" s="324">
        <v>100</v>
      </c>
      <c r="M98" s="325">
        <f t="shared" ref="M98:M99" si="79">(K98*N98)-100</f>
        <v>-3100</v>
      </c>
      <c r="N98" s="323">
        <v>25</v>
      </c>
      <c r="O98" s="326" t="s">
        <v>547</v>
      </c>
      <c r="P98" s="327">
        <v>44998</v>
      </c>
      <c r="Q98" s="197"/>
      <c r="R98" s="203"/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301">
        <v>29</v>
      </c>
      <c r="B99" s="277">
        <v>44999</v>
      </c>
      <c r="C99" s="298"/>
      <c r="D99" s="359" t="s">
        <v>901</v>
      </c>
      <c r="E99" s="301" t="s">
        <v>537</v>
      </c>
      <c r="F99" s="301">
        <v>39</v>
      </c>
      <c r="G99" s="301">
        <v>21</v>
      </c>
      <c r="H99" s="360">
        <v>49</v>
      </c>
      <c r="I99" s="360" t="s">
        <v>968</v>
      </c>
      <c r="J99" s="303" t="s">
        <v>1039</v>
      </c>
      <c r="K99" s="284">
        <f t="shared" si="78"/>
        <v>10</v>
      </c>
      <c r="L99" s="295">
        <v>100</v>
      </c>
      <c r="M99" s="296">
        <f t="shared" si="79"/>
        <v>2900</v>
      </c>
      <c r="N99" s="284">
        <v>300</v>
      </c>
      <c r="O99" s="276" t="s">
        <v>535</v>
      </c>
      <c r="P99" s="277">
        <v>45000</v>
      </c>
      <c r="Q99" s="197"/>
      <c r="R99" s="203"/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301">
        <v>30</v>
      </c>
      <c r="B100" s="277">
        <v>44999</v>
      </c>
      <c r="C100" s="298"/>
      <c r="D100" s="359" t="s">
        <v>1010</v>
      </c>
      <c r="E100" s="301" t="s">
        <v>537</v>
      </c>
      <c r="F100" s="301">
        <v>145</v>
      </c>
      <c r="G100" s="301">
        <v>95</v>
      </c>
      <c r="H100" s="360">
        <v>165</v>
      </c>
      <c r="I100" s="360" t="s">
        <v>1011</v>
      </c>
      <c r="J100" s="303" t="s">
        <v>880</v>
      </c>
      <c r="K100" s="284">
        <f t="shared" ref="K100:K102" si="80">H100-F100</f>
        <v>20</v>
      </c>
      <c r="L100" s="295">
        <v>100</v>
      </c>
      <c r="M100" s="296">
        <f t="shared" ref="M100:M102" si="81">(K100*N100)-100</f>
        <v>1900</v>
      </c>
      <c r="N100" s="284">
        <v>100</v>
      </c>
      <c r="O100" s="276" t="s">
        <v>535</v>
      </c>
      <c r="P100" s="277">
        <v>44999</v>
      </c>
      <c r="Q100" s="197"/>
      <c r="R100" s="203"/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301">
        <v>31</v>
      </c>
      <c r="B101" s="277">
        <v>44999</v>
      </c>
      <c r="C101" s="298"/>
      <c r="D101" s="359" t="s">
        <v>1010</v>
      </c>
      <c r="E101" s="301" t="s">
        <v>537</v>
      </c>
      <c r="F101" s="301">
        <v>145</v>
      </c>
      <c r="G101" s="301">
        <v>95</v>
      </c>
      <c r="H101" s="360">
        <v>163</v>
      </c>
      <c r="I101" s="360" t="s">
        <v>1011</v>
      </c>
      <c r="J101" s="303" t="s">
        <v>1016</v>
      </c>
      <c r="K101" s="284">
        <f t="shared" si="80"/>
        <v>18</v>
      </c>
      <c r="L101" s="295">
        <v>100</v>
      </c>
      <c r="M101" s="296">
        <f t="shared" si="81"/>
        <v>1700</v>
      </c>
      <c r="N101" s="284">
        <v>100</v>
      </c>
      <c r="O101" s="276" t="s">
        <v>535</v>
      </c>
      <c r="P101" s="277">
        <v>44999</v>
      </c>
      <c r="Q101" s="197"/>
      <c r="R101" s="203"/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301">
        <v>32</v>
      </c>
      <c r="B102" s="277">
        <v>44999</v>
      </c>
      <c r="C102" s="298"/>
      <c r="D102" s="359" t="s">
        <v>1015</v>
      </c>
      <c r="E102" s="278" t="s">
        <v>537</v>
      </c>
      <c r="F102" s="278">
        <v>285</v>
      </c>
      <c r="G102" s="278">
        <v>150</v>
      </c>
      <c r="H102" s="297">
        <v>425</v>
      </c>
      <c r="I102" s="339">
        <v>500</v>
      </c>
      <c r="J102" s="303" t="s">
        <v>685</v>
      </c>
      <c r="K102" s="284">
        <f t="shared" si="80"/>
        <v>140</v>
      </c>
      <c r="L102" s="295">
        <v>100</v>
      </c>
      <c r="M102" s="296">
        <f t="shared" si="81"/>
        <v>3400</v>
      </c>
      <c r="N102" s="284">
        <v>25</v>
      </c>
      <c r="O102" s="276" t="s">
        <v>535</v>
      </c>
      <c r="P102" s="277">
        <v>45000</v>
      </c>
      <c r="Q102" s="197"/>
      <c r="R102" s="203"/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301">
        <v>33</v>
      </c>
      <c r="B103" s="277">
        <v>45000</v>
      </c>
      <c r="C103" s="298"/>
      <c r="D103" s="359" t="s">
        <v>1034</v>
      </c>
      <c r="E103" s="278" t="s">
        <v>537</v>
      </c>
      <c r="F103" s="278">
        <v>260</v>
      </c>
      <c r="G103" s="278">
        <v>130</v>
      </c>
      <c r="H103" s="297">
        <v>315</v>
      </c>
      <c r="I103" s="339" t="s">
        <v>990</v>
      </c>
      <c r="J103" s="303" t="s">
        <v>673</v>
      </c>
      <c r="K103" s="284">
        <f t="shared" ref="K103:K104" si="82">H103-F103</f>
        <v>55</v>
      </c>
      <c r="L103" s="295">
        <v>100</v>
      </c>
      <c r="M103" s="296">
        <f t="shared" ref="M103:M104" si="83">(K103*N103)-100</f>
        <v>1275</v>
      </c>
      <c r="N103" s="284">
        <v>25</v>
      </c>
      <c r="O103" s="276" t="s">
        <v>535</v>
      </c>
      <c r="P103" s="277">
        <v>45000</v>
      </c>
      <c r="Q103" s="197"/>
      <c r="R103" s="203"/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301">
        <v>34</v>
      </c>
      <c r="B104" s="277">
        <v>45000</v>
      </c>
      <c r="C104" s="298"/>
      <c r="D104" s="359" t="s">
        <v>1036</v>
      </c>
      <c r="E104" s="278" t="s">
        <v>537</v>
      </c>
      <c r="F104" s="278">
        <v>19.5</v>
      </c>
      <c r="G104" s="278">
        <v>13</v>
      </c>
      <c r="H104" s="297">
        <v>23.5</v>
      </c>
      <c r="I104" s="339" t="s">
        <v>1037</v>
      </c>
      <c r="J104" s="303" t="s">
        <v>1038</v>
      </c>
      <c r="K104" s="284">
        <f t="shared" si="82"/>
        <v>4</v>
      </c>
      <c r="L104" s="295">
        <v>100</v>
      </c>
      <c r="M104" s="296">
        <f t="shared" si="83"/>
        <v>2700</v>
      </c>
      <c r="N104" s="284">
        <v>700</v>
      </c>
      <c r="O104" s="276" t="s">
        <v>535</v>
      </c>
      <c r="P104" s="277">
        <v>45000</v>
      </c>
      <c r="Q104" s="197"/>
      <c r="R104" s="203"/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328">
        <v>35</v>
      </c>
      <c r="B105" s="327">
        <v>45000</v>
      </c>
      <c r="C105" s="320"/>
      <c r="D105" s="368" t="s">
        <v>1034</v>
      </c>
      <c r="E105" s="318" t="s">
        <v>537</v>
      </c>
      <c r="F105" s="318">
        <v>235</v>
      </c>
      <c r="G105" s="318">
        <v>120</v>
      </c>
      <c r="H105" s="321">
        <v>120</v>
      </c>
      <c r="I105" s="340" t="s">
        <v>990</v>
      </c>
      <c r="J105" s="322" t="s">
        <v>1035</v>
      </c>
      <c r="K105" s="323">
        <f t="shared" ref="K105" si="84">H105-F105</f>
        <v>-115</v>
      </c>
      <c r="L105" s="324">
        <v>100</v>
      </c>
      <c r="M105" s="325">
        <f t="shared" ref="M105" si="85">(K105*N105)-100</f>
        <v>-2975</v>
      </c>
      <c r="N105" s="323">
        <v>25</v>
      </c>
      <c r="O105" s="326" t="s">
        <v>547</v>
      </c>
      <c r="P105" s="327">
        <v>45000</v>
      </c>
      <c r="Q105" s="197"/>
      <c r="R105" s="203"/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270"/>
      <c r="B106" s="199"/>
      <c r="C106" s="235"/>
      <c r="D106" s="350"/>
      <c r="E106" s="201"/>
      <c r="F106" s="201"/>
      <c r="G106" s="201"/>
      <c r="H106" s="202"/>
      <c r="I106" s="338"/>
      <c r="J106" s="246"/>
      <c r="K106" s="256"/>
      <c r="L106" s="336"/>
      <c r="M106" s="337"/>
      <c r="N106" s="256"/>
      <c r="O106" s="226"/>
      <c r="P106" s="199"/>
      <c r="Q106" s="197"/>
      <c r="R106" s="203"/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270"/>
      <c r="B107" s="199"/>
      <c r="C107" s="235"/>
      <c r="D107" s="350"/>
      <c r="E107" s="201"/>
      <c r="F107" s="201"/>
      <c r="G107" s="201"/>
      <c r="H107" s="202"/>
      <c r="I107" s="338"/>
      <c r="J107" s="246"/>
      <c r="K107" s="256"/>
      <c r="L107" s="336"/>
      <c r="M107" s="337"/>
      <c r="N107" s="256"/>
      <c r="O107" s="226"/>
      <c r="P107" s="199"/>
      <c r="Q107" s="197"/>
      <c r="R107" s="203"/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367"/>
      <c r="B108" s="367"/>
      <c r="C108" s="367"/>
      <c r="D108" s="367"/>
      <c r="E108" s="367"/>
      <c r="F108" s="367"/>
      <c r="G108" s="367"/>
      <c r="H108" s="367"/>
      <c r="I108" s="367"/>
      <c r="J108" s="226"/>
      <c r="K108" s="202"/>
      <c r="L108" s="218"/>
      <c r="M108" s="219"/>
      <c r="N108" s="202"/>
      <c r="O108" s="226"/>
      <c r="P108" s="199"/>
      <c r="Q108" s="1"/>
      <c r="R108" s="6"/>
      <c r="S108" s="1"/>
      <c r="T108" s="1"/>
      <c r="U108" s="1"/>
      <c r="V108" s="1"/>
      <c r="W108" s="1"/>
      <c r="X108" s="6"/>
      <c r="Y108" s="1"/>
      <c r="Z108" s="1"/>
      <c r="AA108" s="1"/>
      <c r="AB108" s="1"/>
      <c r="AC108" s="1"/>
      <c r="AD108" s="6"/>
      <c r="AE108" s="1"/>
      <c r="AF108" s="1"/>
      <c r="AG108" s="1"/>
      <c r="AH108" s="197"/>
      <c r="AI108" s="197"/>
      <c r="AJ108" s="203"/>
      <c r="AK108" s="197"/>
      <c r="AL108" s="197"/>
    </row>
    <row r="109" spans="1:38" ht="38.25" customHeight="1">
      <c r="A109" s="92" t="s">
        <v>559</v>
      </c>
      <c r="B109" s="139"/>
      <c r="C109" s="139"/>
      <c r="D109" s="140"/>
      <c r="E109" s="124"/>
      <c r="F109" s="6"/>
      <c r="G109" s="6"/>
      <c r="H109" s="125"/>
      <c r="I109" s="141"/>
      <c r="J109" s="1"/>
      <c r="K109" s="6"/>
      <c r="L109" s="6"/>
      <c r="M109" s="6"/>
      <c r="N109" s="1"/>
      <c r="O109" s="1"/>
      <c r="Q109" s="1"/>
      <c r="R109" s="6"/>
      <c r="S109" s="1"/>
      <c r="T109" s="1"/>
      <c r="U109" s="1"/>
      <c r="V109" s="1"/>
      <c r="W109" s="1"/>
      <c r="X109" s="6"/>
      <c r="Y109" s="1"/>
      <c r="Z109" s="1"/>
      <c r="AA109" s="1"/>
      <c r="AB109" s="1"/>
      <c r="AC109" s="1"/>
      <c r="AD109" s="6"/>
      <c r="AE109" s="1"/>
      <c r="AF109" s="1"/>
      <c r="AG109" s="1"/>
      <c r="AH109" s="1"/>
      <c r="AI109" s="1"/>
      <c r="AJ109" s="6"/>
      <c r="AK109" s="1"/>
    </row>
    <row r="110" spans="1:38" s="198" customFormat="1" ht="38.25">
      <c r="A110" s="93" t="s">
        <v>16</v>
      </c>
      <c r="B110" s="94" t="s">
        <v>512</v>
      </c>
      <c r="C110" s="94"/>
      <c r="D110" s="95" t="s">
        <v>523</v>
      </c>
      <c r="E110" s="94" t="s">
        <v>524</v>
      </c>
      <c r="F110" s="94" t="s">
        <v>525</v>
      </c>
      <c r="G110" s="94" t="s">
        <v>526</v>
      </c>
      <c r="H110" s="94" t="s">
        <v>527</v>
      </c>
      <c r="I110" s="94" t="s">
        <v>528</v>
      </c>
      <c r="J110" s="93" t="s">
        <v>529</v>
      </c>
      <c r="K110" s="128" t="s">
        <v>546</v>
      </c>
      <c r="L110" s="129" t="s">
        <v>531</v>
      </c>
      <c r="M110" s="96" t="s">
        <v>532</v>
      </c>
      <c r="N110" s="94" t="s">
        <v>533</v>
      </c>
      <c r="O110" s="95" t="s">
        <v>534</v>
      </c>
      <c r="P110" s="94" t="s">
        <v>763</v>
      </c>
      <c r="Q110" s="197"/>
      <c r="R110" s="6"/>
      <c r="S110" s="197"/>
      <c r="T110" s="197"/>
      <c r="U110" s="197"/>
      <c r="V110" s="197"/>
      <c r="W110" s="197"/>
      <c r="X110" s="197"/>
      <c r="Y110" s="197"/>
      <c r="Z110" s="197"/>
      <c r="AA110" s="197"/>
      <c r="AB110" s="197"/>
      <c r="AC110" s="197"/>
      <c r="AD110" s="197"/>
      <c r="AE110" s="197"/>
      <c r="AF110" s="197"/>
      <c r="AG110" s="197"/>
      <c r="AH110" s="197"/>
      <c r="AI110" s="197"/>
      <c r="AJ110" s="197"/>
      <c r="AK110" s="197"/>
      <c r="AL110" s="197"/>
    </row>
    <row r="111" spans="1:38" ht="14.25" customHeight="1">
      <c r="A111" s="257">
        <v>1</v>
      </c>
      <c r="B111" s="258">
        <v>44840</v>
      </c>
      <c r="C111" s="255"/>
      <c r="D111" s="255" t="s">
        <v>835</v>
      </c>
      <c r="E111" s="256" t="s">
        <v>537</v>
      </c>
      <c r="F111" s="256" t="s">
        <v>836</v>
      </c>
      <c r="G111" s="256">
        <v>1220</v>
      </c>
      <c r="H111" s="256"/>
      <c r="I111" s="256" t="s">
        <v>837</v>
      </c>
      <c r="J111" s="226" t="s">
        <v>538</v>
      </c>
      <c r="K111" s="202"/>
      <c r="L111" s="218"/>
      <c r="M111" s="219"/>
      <c r="N111" s="202"/>
      <c r="O111" s="226"/>
      <c r="P111" s="199"/>
      <c r="Q111" s="197"/>
      <c r="R111" s="197" t="s">
        <v>536</v>
      </c>
      <c r="S111" s="41"/>
      <c r="T111" s="1"/>
      <c r="U111" s="1"/>
      <c r="V111" s="1"/>
      <c r="W111" s="1"/>
      <c r="X111" s="1"/>
      <c r="Y111" s="1"/>
      <c r="Z111" s="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</row>
    <row r="112" spans="1:38" ht="12.75" customHeight="1">
      <c r="A112" s="256"/>
      <c r="B112" s="254"/>
      <c r="C112" s="255"/>
      <c r="D112" s="255"/>
      <c r="E112" s="256"/>
      <c r="F112" s="256"/>
      <c r="G112" s="256"/>
      <c r="H112" s="256"/>
      <c r="I112" s="256"/>
      <c r="J112" s="226"/>
      <c r="K112" s="202"/>
      <c r="L112" s="218"/>
      <c r="M112" s="219"/>
      <c r="N112" s="202"/>
      <c r="O112" s="226"/>
      <c r="P112" s="199"/>
      <c r="R112" s="6"/>
      <c r="S112" s="1"/>
      <c r="T112" s="1"/>
      <c r="U112" s="1"/>
      <c r="V112" s="1"/>
      <c r="W112" s="1"/>
      <c r="X112" s="1"/>
      <c r="Y112" s="1"/>
    </row>
    <row r="113" spans="1:26" ht="12.75" customHeight="1">
      <c r="A113" s="109" t="s">
        <v>539</v>
      </c>
      <c r="B113" s="109"/>
      <c r="C113" s="109"/>
      <c r="D113" s="109"/>
      <c r="E113" s="41"/>
      <c r="F113" s="116" t="s">
        <v>541</v>
      </c>
      <c r="G113" s="54"/>
      <c r="H113" s="54"/>
      <c r="I113" s="54"/>
      <c r="J113" s="6"/>
      <c r="K113" s="132"/>
      <c r="L113" s="133"/>
      <c r="M113" s="6"/>
      <c r="N113" s="99"/>
      <c r="O113" s="142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15" t="s">
        <v>540</v>
      </c>
      <c r="B114" s="109"/>
      <c r="C114" s="109"/>
      <c r="D114" s="109"/>
      <c r="E114" s="6"/>
      <c r="F114" s="116" t="s">
        <v>543</v>
      </c>
      <c r="G114" s="6"/>
      <c r="H114" s="6" t="s">
        <v>759</v>
      </c>
      <c r="I114" s="6"/>
      <c r="J114" s="1"/>
      <c r="K114" s="6"/>
      <c r="L114" s="6"/>
      <c r="M114" s="6"/>
      <c r="N114" s="1"/>
      <c r="O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15"/>
      <c r="B115" s="109"/>
      <c r="C115" s="109"/>
      <c r="D115" s="109"/>
      <c r="E115" s="6"/>
      <c r="F115" s="116"/>
      <c r="G115" s="6"/>
      <c r="H115" s="6"/>
      <c r="I115" s="6"/>
      <c r="J115" s="1"/>
      <c r="K115" s="6"/>
      <c r="L115" s="6"/>
      <c r="M115" s="6"/>
      <c r="N115" s="1"/>
      <c r="O115" s="1"/>
      <c r="Q115" s="1"/>
      <c r="R115" s="54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15"/>
      <c r="B116" s="109"/>
      <c r="C116" s="109"/>
      <c r="D116" s="109"/>
      <c r="E116" s="6"/>
      <c r="F116" s="116"/>
      <c r="G116" s="54"/>
      <c r="H116" s="41"/>
      <c r="I116" s="54"/>
      <c r="J116" s="6"/>
      <c r="K116" s="132"/>
      <c r="L116" s="133"/>
      <c r="M116" s="6"/>
      <c r="N116" s="99"/>
      <c r="O116" s="134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54"/>
      <c r="B117" s="98"/>
      <c r="C117" s="98"/>
      <c r="D117" s="41"/>
      <c r="E117" s="54"/>
      <c r="F117" s="54"/>
      <c r="G117" s="54"/>
      <c r="H117" s="41"/>
      <c r="I117" s="54"/>
      <c r="J117" s="6"/>
      <c r="K117" s="132"/>
      <c r="L117" s="133"/>
      <c r="M117" s="6"/>
      <c r="N117" s="99"/>
      <c r="O117" s="134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38.25" customHeight="1">
      <c r="A118" s="41"/>
      <c r="B118" s="143" t="s">
        <v>560</v>
      </c>
      <c r="C118" s="143"/>
      <c r="D118" s="143"/>
      <c r="E118" s="143"/>
      <c r="F118" s="6"/>
      <c r="G118" s="6"/>
      <c r="H118" s="126"/>
      <c r="I118" s="6"/>
      <c r="J118" s="126"/>
      <c r="K118" s="127"/>
      <c r="L118" s="6"/>
      <c r="M118" s="6"/>
      <c r="N118" s="1"/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93" t="s">
        <v>16</v>
      </c>
      <c r="B119" s="94" t="s">
        <v>512</v>
      </c>
      <c r="C119" s="94"/>
      <c r="D119" s="95" t="s">
        <v>523</v>
      </c>
      <c r="E119" s="94" t="s">
        <v>524</v>
      </c>
      <c r="F119" s="94" t="s">
        <v>525</v>
      </c>
      <c r="G119" s="94" t="s">
        <v>561</v>
      </c>
      <c r="H119" s="94" t="s">
        <v>562</v>
      </c>
      <c r="I119" s="94" t="s">
        <v>528</v>
      </c>
      <c r="J119" s="144" t="s">
        <v>529</v>
      </c>
      <c r="K119" s="94" t="s">
        <v>530</v>
      </c>
      <c r="L119" s="94" t="s">
        <v>563</v>
      </c>
      <c r="M119" s="94" t="s">
        <v>533</v>
      </c>
      <c r="N119" s="95" t="s">
        <v>534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1</v>
      </c>
      <c r="B120" s="146">
        <v>41579</v>
      </c>
      <c r="C120" s="146"/>
      <c r="D120" s="147" t="s">
        <v>564</v>
      </c>
      <c r="E120" s="148" t="s">
        <v>565</v>
      </c>
      <c r="F120" s="149">
        <v>82</v>
      </c>
      <c r="G120" s="148" t="s">
        <v>566</v>
      </c>
      <c r="H120" s="148">
        <v>100</v>
      </c>
      <c r="I120" s="150">
        <v>100</v>
      </c>
      <c r="J120" s="151" t="s">
        <v>567</v>
      </c>
      <c r="K120" s="152">
        <f t="shared" ref="K120:K172" si="86">H120-F120</f>
        <v>18</v>
      </c>
      <c r="L120" s="153">
        <f t="shared" ref="L120:L172" si="87">K120/F120</f>
        <v>0.21951219512195122</v>
      </c>
      <c r="M120" s="148" t="s">
        <v>535</v>
      </c>
      <c r="N120" s="154">
        <v>42657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2</v>
      </c>
      <c r="B121" s="146">
        <v>41794</v>
      </c>
      <c r="C121" s="146"/>
      <c r="D121" s="147" t="s">
        <v>568</v>
      </c>
      <c r="E121" s="148" t="s">
        <v>537</v>
      </c>
      <c r="F121" s="149">
        <v>257</v>
      </c>
      <c r="G121" s="148" t="s">
        <v>566</v>
      </c>
      <c r="H121" s="148">
        <v>300</v>
      </c>
      <c r="I121" s="150">
        <v>300</v>
      </c>
      <c r="J121" s="151" t="s">
        <v>567</v>
      </c>
      <c r="K121" s="152">
        <f t="shared" si="86"/>
        <v>43</v>
      </c>
      <c r="L121" s="153">
        <f t="shared" si="87"/>
        <v>0.16731517509727625</v>
      </c>
      <c r="M121" s="148" t="s">
        <v>535</v>
      </c>
      <c r="N121" s="154">
        <v>41822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3</v>
      </c>
      <c r="B122" s="146">
        <v>41828</v>
      </c>
      <c r="C122" s="146"/>
      <c r="D122" s="147" t="s">
        <v>569</v>
      </c>
      <c r="E122" s="148" t="s">
        <v>537</v>
      </c>
      <c r="F122" s="149">
        <v>393</v>
      </c>
      <c r="G122" s="148" t="s">
        <v>566</v>
      </c>
      <c r="H122" s="148">
        <v>468</v>
      </c>
      <c r="I122" s="150">
        <v>468</v>
      </c>
      <c r="J122" s="151" t="s">
        <v>567</v>
      </c>
      <c r="K122" s="152">
        <f t="shared" si="86"/>
        <v>75</v>
      </c>
      <c r="L122" s="153">
        <f t="shared" si="87"/>
        <v>0.19083969465648856</v>
      </c>
      <c r="M122" s="148" t="s">
        <v>535</v>
      </c>
      <c r="N122" s="154">
        <v>41863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4</v>
      </c>
      <c r="B123" s="146">
        <v>41857</v>
      </c>
      <c r="C123" s="146"/>
      <c r="D123" s="147" t="s">
        <v>570</v>
      </c>
      <c r="E123" s="148" t="s">
        <v>537</v>
      </c>
      <c r="F123" s="149">
        <v>205</v>
      </c>
      <c r="G123" s="148" t="s">
        <v>566</v>
      </c>
      <c r="H123" s="148">
        <v>275</v>
      </c>
      <c r="I123" s="150">
        <v>250</v>
      </c>
      <c r="J123" s="151" t="s">
        <v>567</v>
      </c>
      <c r="K123" s="152">
        <f t="shared" si="86"/>
        <v>70</v>
      </c>
      <c r="L123" s="153">
        <f t="shared" si="87"/>
        <v>0.34146341463414637</v>
      </c>
      <c r="M123" s="148" t="s">
        <v>535</v>
      </c>
      <c r="N123" s="154">
        <v>41962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5</v>
      </c>
      <c r="B124" s="146">
        <v>41886</v>
      </c>
      <c r="C124" s="146"/>
      <c r="D124" s="147" t="s">
        <v>571</v>
      </c>
      <c r="E124" s="148" t="s">
        <v>537</v>
      </c>
      <c r="F124" s="149">
        <v>162</v>
      </c>
      <c r="G124" s="148" t="s">
        <v>566</v>
      </c>
      <c r="H124" s="148">
        <v>190</v>
      </c>
      <c r="I124" s="150">
        <v>190</v>
      </c>
      <c r="J124" s="151" t="s">
        <v>567</v>
      </c>
      <c r="K124" s="152">
        <f t="shared" si="86"/>
        <v>28</v>
      </c>
      <c r="L124" s="153">
        <f t="shared" si="87"/>
        <v>0.1728395061728395</v>
      </c>
      <c r="M124" s="148" t="s">
        <v>535</v>
      </c>
      <c r="N124" s="154">
        <v>42006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6</v>
      </c>
      <c r="B125" s="146">
        <v>41886</v>
      </c>
      <c r="C125" s="146"/>
      <c r="D125" s="147" t="s">
        <v>572</v>
      </c>
      <c r="E125" s="148" t="s">
        <v>537</v>
      </c>
      <c r="F125" s="149">
        <v>75</v>
      </c>
      <c r="G125" s="148" t="s">
        <v>566</v>
      </c>
      <c r="H125" s="148">
        <v>91.5</v>
      </c>
      <c r="I125" s="150" t="s">
        <v>573</v>
      </c>
      <c r="J125" s="151" t="s">
        <v>574</v>
      </c>
      <c r="K125" s="152">
        <f t="shared" si="86"/>
        <v>16.5</v>
      </c>
      <c r="L125" s="153">
        <f t="shared" si="87"/>
        <v>0.22</v>
      </c>
      <c r="M125" s="148" t="s">
        <v>535</v>
      </c>
      <c r="N125" s="154">
        <v>41954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7</v>
      </c>
      <c r="B126" s="146">
        <v>41913</v>
      </c>
      <c r="C126" s="146"/>
      <c r="D126" s="147" t="s">
        <v>575</v>
      </c>
      <c r="E126" s="148" t="s">
        <v>537</v>
      </c>
      <c r="F126" s="149">
        <v>850</v>
      </c>
      <c r="G126" s="148" t="s">
        <v>566</v>
      </c>
      <c r="H126" s="148">
        <v>982.5</v>
      </c>
      <c r="I126" s="150">
        <v>1050</v>
      </c>
      <c r="J126" s="151" t="s">
        <v>576</v>
      </c>
      <c r="K126" s="152">
        <f t="shared" si="86"/>
        <v>132.5</v>
      </c>
      <c r="L126" s="153">
        <f t="shared" si="87"/>
        <v>0.15588235294117647</v>
      </c>
      <c r="M126" s="148" t="s">
        <v>535</v>
      </c>
      <c r="N126" s="154">
        <v>42039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8</v>
      </c>
      <c r="B127" s="146">
        <v>41913</v>
      </c>
      <c r="C127" s="146"/>
      <c r="D127" s="147" t="s">
        <v>577</v>
      </c>
      <c r="E127" s="148" t="s">
        <v>537</v>
      </c>
      <c r="F127" s="149">
        <v>475</v>
      </c>
      <c r="G127" s="148" t="s">
        <v>566</v>
      </c>
      <c r="H127" s="148">
        <v>515</v>
      </c>
      <c r="I127" s="150">
        <v>600</v>
      </c>
      <c r="J127" s="151" t="s">
        <v>578</v>
      </c>
      <c r="K127" s="152">
        <f t="shared" si="86"/>
        <v>40</v>
      </c>
      <c r="L127" s="153">
        <f t="shared" si="87"/>
        <v>8.4210526315789472E-2</v>
      </c>
      <c r="M127" s="148" t="s">
        <v>535</v>
      </c>
      <c r="N127" s="154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9</v>
      </c>
      <c r="B128" s="146">
        <v>41913</v>
      </c>
      <c r="C128" s="146"/>
      <c r="D128" s="147" t="s">
        <v>579</v>
      </c>
      <c r="E128" s="148" t="s">
        <v>537</v>
      </c>
      <c r="F128" s="149">
        <v>86</v>
      </c>
      <c r="G128" s="148" t="s">
        <v>566</v>
      </c>
      <c r="H128" s="148">
        <v>99</v>
      </c>
      <c r="I128" s="150">
        <v>140</v>
      </c>
      <c r="J128" s="151" t="s">
        <v>580</v>
      </c>
      <c r="K128" s="152">
        <f t="shared" si="86"/>
        <v>13</v>
      </c>
      <c r="L128" s="153">
        <f t="shared" si="87"/>
        <v>0.15116279069767441</v>
      </c>
      <c r="M128" s="148" t="s">
        <v>535</v>
      </c>
      <c r="N128" s="154">
        <v>41939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10</v>
      </c>
      <c r="B129" s="146">
        <v>41926</v>
      </c>
      <c r="C129" s="146"/>
      <c r="D129" s="147" t="s">
        <v>581</v>
      </c>
      <c r="E129" s="148" t="s">
        <v>537</v>
      </c>
      <c r="F129" s="149">
        <v>496.6</v>
      </c>
      <c r="G129" s="148" t="s">
        <v>566</v>
      </c>
      <c r="H129" s="148">
        <v>621</v>
      </c>
      <c r="I129" s="150">
        <v>580</v>
      </c>
      <c r="J129" s="151" t="s">
        <v>567</v>
      </c>
      <c r="K129" s="152">
        <f t="shared" si="86"/>
        <v>124.39999999999998</v>
      </c>
      <c r="L129" s="153">
        <f t="shared" si="87"/>
        <v>0.25050342327829234</v>
      </c>
      <c r="M129" s="148" t="s">
        <v>535</v>
      </c>
      <c r="N129" s="154">
        <v>42605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11</v>
      </c>
      <c r="B130" s="146">
        <v>41926</v>
      </c>
      <c r="C130" s="146"/>
      <c r="D130" s="147" t="s">
        <v>582</v>
      </c>
      <c r="E130" s="148" t="s">
        <v>537</v>
      </c>
      <c r="F130" s="149">
        <v>2481.9</v>
      </c>
      <c r="G130" s="148" t="s">
        <v>566</v>
      </c>
      <c r="H130" s="148">
        <v>2840</v>
      </c>
      <c r="I130" s="150">
        <v>2870</v>
      </c>
      <c r="J130" s="151" t="s">
        <v>583</v>
      </c>
      <c r="K130" s="152">
        <f t="shared" si="86"/>
        <v>358.09999999999991</v>
      </c>
      <c r="L130" s="153">
        <f t="shared" si="87"/>
        <v>0.14428462065353154</v>
      </c>
      <c r="M130" s="148" t="s">
        <v>535</v>
      </c>
      <c r="N130" s="154">
        <v>42017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12</v>
      </c>
      <c r="B131" s="146">
        <v>41928</v>
      </c>
      <c r="C131" s="146"/>
      <c r="D131" s="147" t="s">
        <v>584</v>
      </c>
      <c r="E131" s="148" t="s">
        <v>537</v>
      </c>
      <c r="F131" s="149">
        <v>84.5</v>
      </c>
      <c r="G131" s="148" t="s">
        <v>566</v>
      </c>
      <c r="H131" s="148">
        <v>93</v>
      </c>
      <c r="I131" s="150">
        <v>110</v>
      </c>
      <c r="J131" s="151" t="s">
        <v>585</v>
      </c>
      <c r="K131" s="152">
        <f t="shared" si="86"/>
        <v>8.5</v>
      </c>
      <c r="L131" s="153">
        <f t="shared" si="87"/>
        <v>0.10059171597633136</v>
      </c>
      <c r="M131" s="148" t="s">
        <v>535</v>
      </c>
      <c r="N131" s="154">
        <v>41939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13</v>
      </c>
      <c r="B132" s="146">
        <v>41928</v>
      </c>
      <c r="C132" s="146"/>
      <c r="D132" s="147" t="s">
        <v>586</v>
      </c>
      <c r="E132" s="148" t="s">
        <v>537</v>
      </c>
      <c r="F132" s="149">
        <v>401</v>
      </c>
      <c r="G132" s="148" t="s">
        <v>566</v>
      </c>
      <c r="H132" s="148">
        <v>428</v>
      </c>
      <c r="I132" s="150">
        <v>450</v>
      </c>
      <c r="J132" s="151" t="s">
        <v>587</v>
      </c>
      <c r="K132" s="152">
        <f t="shared" si="86"/>
        <v>27</v>
      </c>
      <c r="L132" s="153">
        <f t="shared" si="87"/>
        <v>6.7331670822942641E-2</v>
      </c>
      <c r="M132" s="148" t="s">
        <v>535</v>
      </c>
      <c r="N132" s="154">
        <v>42020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14</v>
      </c>
      <c r="B133" s="146">
        <v>41928</v>
      </c>
      <c r="C133" s="146"/>
      <c r="D133" s="147" t="s">
        <v>588</v>
      </c>
      <c r="E133" s="148" t="s">
        <v>537</v>
      </c>
      <c r="F133" s="149">
        <v>101</v>
      </c>
      <c r="G133" s="148" t="s">
        <v>566</v>
      </c>
      <c r="H133" s="148">
        <v>112</v>
      </c>
      <c r="I133" s="150">
        <v>120</v>
      </c>
      <c r="J133" s="151" t="s">
        <v>589</v>
      </c>
      <c r="K133" s="152">
        <f t="shared" si="86"/>
        <v>11</v>
      </c>
      <c r="L133" s="153">
        <f t="shared" si="87"/>
        <v>0.10891089108910891</v>
      </c>
      <c r="M133" s="148" t="s">
        <v>535</v>
      </c>
      <c r="N133" s="154">
        <v>41939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15</v>
      </c>
      <c r="B134" s="146">
        <v>41954</v>
      </c>
      <c r="C134" s="146"/>
      <c r="D134" s="147" t="s">
        <v>590</v>
      </c>
      <c r="E134" s="148" t="s">
        <v>537</v>
      </c>
      <c r="F134" s="149">
        <v>59</v>
      </c>
      <c r="G134" s="148" t="s">
        <v>566</v>
      </c>
      <c r="H134" s="148">
        <v>76</v>
      </c>
      <c r="I134" s="150">
        <v>76</v>
      </c>
      <c r="J134" s="151" t="s">
        <v>567</v>
      </c>
      <c r="K134" s="152">
        <f t="shared" si="86"/>
        <v>17</v>
      </c>
      <c r="L134" s="153">
        <f t="shared" si="87"/>
        <v>0.28813559322033899</v>
      </c>
      <c r="M134" s="148" t="s">
        <v>535</v>
      </c>
      <c r="N134" s="154">
        <v>43032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16</v>
      </c>
      <c r="B135" s="146">
        <v>41954</v>
      </c>
      <c r="C135" s="146"/>
      <c r="D135" s="147" t="s">
        <v>579</v>
      </c>
      <c r="E135" s="148" t="s">
        <v>537</v>
      </c>
      <c r="F135" s="149">
        <v>99</v>
      </c>
      <c r="G135" s="148" t="s">
        <v>566</v>
      </c>
      <c r="H135" s="148">
        <v>120</v>
      </c>
      <c r="I135" s="150">
        <v>120</v>
      </c>
      <c r="J135" s="151" t="s">
        <v>548</v>
      </c>
      <c r="K135" s="152">
        <f t="shared" si="86"/>
        <v>21</v>
      </c>
      <c r="L135" s="153">
        <f t="shared" si="87"/>
        <v>0.21212121212121213</v>
      </c>
      <c r="M135" s="148" t="s">
        <v>535</v>
      </c>
      <c r="N135" s="154">
        <v>41960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17</v>
      </c>
      <c r="B136" s="146">
        <v>41956</v>
      </c>
      <c r="C136" s="146"/>
      <c r="D136" s="147" t="s">
        <v>591</v>
      </c>
      <c r="E136" s="148" t="s">
        <v>537</v>
      </c>
      <c r="F136" s="149">
        <v>22</v>
      </c>
      <c r="G136" s="148" t="s">
        <v>566</v>
      </c>
      <c r="H136" s="148">
        <v>33.549999999999997</v>
      </c>
      <c r="I136" s="150">
        <v>32</v>
      </c>
      <c r="J136" s="151" t="s">
        <v>592</v>
      </c>
      <c r="K136" s="152">
        <f t="shared" si="86"/>
        <v>11.549999999999997</v>
      </c>
      <c r="L136" s="153">
        <f t="shared" si="87"/>
        <v>0.52499999999999991</v>
      </c>
      <c r="M136" s="148" t="s">
        <v>535</v>
      </c>
      <c r="N136" s="154">
        <v>42188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18</v>
      </c>
      <c r="B137" s="146">
        <v>41976</v>
      </c>
      <c r="C137" s="146"/>
      <c r="D137" s="147" t="s">
        <v>593</v>
      </c>
      <c r="E137" s="148" t="s">
        <v>537</v>
      </c>
      <c r="F137" s="149">
        <v>440</v>
      </c>
      <c r="G137" s="148" t="s">
        <v>566</v>
      </c>
      <c r="H137" s="148">
        <v>520</v>
      </c>
      <c r="I137" s="150">
        <v>520</v>
      </c>
      <c r="J137" s="151" t="s">
        <v>594</v>
      </c>
      <c r="K137" s="152">
        <f t="shared" si="86"/>
        <v>80</v>
      </c>
      <c r="L137" s="153">
        <f t="shared" si="87"/>
        <v>0.18181818181818182</v>
      </c>
      <c r="M137" s="148" t="s">
        <v>535</v>
      </c>
      <c r="N137" s="154">
        <v>42208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19</v>
      </c>
      <c r="B138" s="146">
        <v>41976</v>
      </c>
      <c r="C138" s="146"/>
      <c r="D138" s="147" t="s">
        <v>595</v>
      </c>
      <c r="E138" s="148" t="s">
        <v>537</v>
      </c>
      <c r="F138" s="149">
        <v>360</v>
      </c>
      <c r="G138" s="148" t="s">
        <v>566</v>
      </c>
      <c r="H138" s="148">
        <v>427</v>
      </c>
      <c r="I138" s="150">
        <v>425</v>
      </c>
      <c r="J138" s="151" t="s">
        <v>596</v>
      </c>
      <c r="K138" s="152">
        <f t="shared" si="86"/>
        <v>67</v>
      </c>
      <c r="L138" s="153">
        <f t="shared" si="87"/>
        <v>0.18611111111111112</v>
      </c>
      <c r="M138" s="148" t="s">
        <v>535</v>
      </c>
      <c r="N138" s="154">
        <v>42058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20</v>
      </c>
      <c r="B139" s="146">
        <v>42012</v>
      </c>
      <c r="C139" s="146"/>
      <c r="D139" s="147" t="s">
        <v>597</v>
      </c>
      <c r="E139" s="148" t="s">
        <v>537</v>
      </c>
      <c r="F139" s="149">
        <v>360</v>
      </c>
      <c r="G139" s="148" t="s">
        <v>566</v>
      </c>
      <c r="H139" s="148">
        <v>455</v>
      </c>
      <c r="I139" s="150">
        <v>420</v>
      </c>
      <c r="J139" s="151" t="s">
        <v>598</v>
      </c>
      <c r="K139" s="152">
        <f t="shared" si="86"/>
        <v>95</v>
      </c>
      <c r="L139" s="153">
        <f t="shared" si="87"/>
        <v>0.2638888888888889</v>
      </c>
      <c r="M139" s="148" t="s">
        <v>535</v>
      </c>
      <c r="N139" s="154">
        <v>42024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21</v>
      </c>
      <c r="B140" s="146">
        <v>42012</v>
      </c>
      <c r="C140" s="146"/>
      <c r="D140" s="147" t="s">
        <v>599</v>
      </c>
      <c r="E140" s="148" t="s">
        <v>537</v>
      </c>
      <c r="F140" s="149">
        <v>130</v>
      </c>
      <c r="G140" s="148"/>
      <c r="H140" s="148">
        <v>175.5</v>
      </c>
      <c r="I140" s="150">
        <v>165</v>
      </c>
      <c r="J140" s="151" t="s">
        <v>600</v>
      </c>
      <c r="K140" s="152">
        <f t="shared" si="86"/>
        <v>45.5</v>
      </c>
      <c r="L140" s="153">
        <f t="shared" si="87"/>
        <v>0.35</v>
      </c>
      <c r="M140" s="148" t="s">
        <v>535</v>
      </c>
      <c r="N140" s="154">
        <v>43088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22</v>
      </c>
      <c r="B141" s="146">
        <v>42040</v>
      </c>
      <c r="C141" s="146"/>
      <c r="D141" s="147" t="s">
        <v>365</v>
      </c>
      <c r="E141" s="148" t="s">
        <v>565</v>
      </c>
      <c r="F141" s="149">
        <v>98</v>
      </c>
      <c r="G141" s="148"/>
      <c r="H141" s="148">
        <v>120</v>
      </c>
      <c r="I141" s="150">
        <v>120</v>
      </c>
      <c r="J141" s="151" t="s">
        <v>567</v>
      </c>
      <c r="K141" s="152">
        <f t="shared" si="86"/>
        <v>22</v>
      </c>
      <c r="L141" s="153">
        <f t="shared" si="87"/>
        <v>0.22448979591836735</v>
      </c>
      <c r="M141" s="148" t="s">
        <v>535</v>
      </c>
      <c r="N141" s="154">
        <v>42753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23</v>
      </c>
      <c r="B142" s="146">
        <v>42040</v>
      </c>
      <c r="C142" s="146"/>
      <c r="D142" s="147" t="s">
        <v>601</v>
      </c>
      <c r="E142" s="148" t="s">
        <v>565</v>
      </c>
      <c r="F142" s="149">
        <v>196</v>
      </c>
      <c r="G142" s="148"/>
      <c r="H142" s="148">
        <v>262</v>
      </c>
      <c r="I142" s="150">
        <v>255</v>
      </c>
      <c r="J142" s="151" t="s">
        <v>567</v>
      </c>
      <c r="K142" s="152">
        <f t="shared" si="86"/>
        <v>66</v>
      </c>
      <c r="L142" s="153">
        <f t="shared" si="87"/>
        <v>0.33673469387755101</v>
      </c>
      <c r="M142" s="148" t="s">
        <v>535</v>
      </c>
      <c r="N142" s="154">
        <v>42599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5">
        <v>24</v>
      </c>
      <c r="B143" s="156">
        <v>42067</v>
      </c>
      <c r="C143" s="156"/>
      <c r="D143" s="157" t="s">
        <v>364</v>
      </c>
      <c r="E143" s="158" t="s">
        <v>565</v>
      </c>
      <c r="F143" s="159">
        <v>235</v>
      </c>
      <c r="G143" s="159"/>
      <c r="H143" s="160">
        <v>77</v>
      </c>
      <c r="I143" s="160" t="s">
        <v>602</v>
      </c>
      <c r="J143" s="161" t="s">
        <v>603</v>
      </c>
      <c r="K143" s="162">
        <f t="shared" si="86"/>
        <v>-158</v>
      </c>
      <c r="L143" s="163">
        <f t="shared" si="87"/>
        <v>-0.67234042553191486</v>
      </c>
      <c r="M143" s="159" t="s">
        <v>547</v>
      </c>
      <c r="N143" s="156">
        <v>43522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25</v>
      </c>
      <c r="B144" s="146">
        <v>42067</v>
      </c>
      <c r="C144" s="146"/>
      <c r="D144" s="147" t="s">
        <v>604</v>
      </c>
      <c r="E144" s="148" t="s">
        <v>565</v>
      </c>
      <c r="F144" s="149">
        <v>185</v>
      </c>
      <c r="G144" s="148"/>
      <c r="H144" s="148">
        <v>224</v>
      </c>
      <c r="I144" s="150" t="s">
        <v>605</v>
      </c>
      <c r="J144" s="151" t="s">
        <v>567</v>
      </c>
      <c r="K144" s="152">
        <f t="shared" si="86"/>
        <v>39</v>
      </c>
      <c r="L144" s="153">
        <f t="shared" si="87"/>
        <v>0.21081081081081082</v>
      </c>
      <c r="M144" s="148" t="s">
        <v>535</v>
      </c>
      <c r="N144" s="154">
        <v>42647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5">
        <v>26</v>
      </c>
      <c r="B145" s="156">
        <v>42090</v>
      </c>
      <c r="C145" s="156"/>
      <c r="D145" s="164" t="s">
        <v>606</v>
      </c>
      <c r="E145" s="159" t="s">
        <v>565</v>
      </c>
      <c r="F145" s="159">
        <v>49.5</v>
      </c>
      <c r="G145" s="160"/>
      <c r="H145" s="160">
        <v>15.85</v>
      </c>
      <c r="I145" s="160">
        <v>67</v>
      </c>
      <c r="J145" s="161" t="s">
        <v>607</v>
      </c>
      <c r="K145" s="160">
        <f t="shared" si="86"/>
        <v>-33.65</v>
      </c>
      <c r="L145" s="165">
        <f t="shared" si="87"/>
        <v>-0.67979797979797973</v>
      </c>
      <c r="M145" s="159" t="s">
        <v>547</v>
      </c>
      <c r="N145" s="166">
        <v>43627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27</v>
      </c>
      <c r="B146" s="146">
        <v>42093</v>
      </c>
      <c r="C146" s="146"/>
      <c r="D146" s="147" t="s">
        <v>608</v>
      </c>
      <c r="E146" s="148" t="s">
        <v>565</v>
      </c>
      <c r="F146" s="149">
        <v>183.5</v>
      </c>
      <c r="G146" s="148"/>
      <c r="H146" s="148">
        <v>219</v>
      </c>
      <c r="I146" s="150">
        <v>218</v>
      </c>
      <c r="J146" s="151" t="s">
        <v>609</v>
      </c>
      <c r="K146" s="152">
        <f t="shared" si="86"/>
        <v>35.5</v>
      </c>
      <c r="L146" s="153">
        <f t="shared" si="87"/>
        <v>0.19346049046321526</v>
      </c>
      <c r="M146" s="148" t="s">
        <v>535</v>
      </c>
      <c r="N146" s="154">
        <v>42103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28</v>
      </c>
      <c r="B147" s="146">
        <v>42114</v>
      </c>
      <c r="C147" s="146"/>
      <c r="D147" s="147" t="s">
        <v>610</v>
      </c>
      <c r="E147" s="148" t="s">
        <v>565</v>
      </c>
      <c r="F147" s="149">
        <f>(227+237)/2</f>
        <v>232</v>
      </c>
      <c r="G147" s="148"/>
      <c r="H147" s="148">
        <v>298</v>
      </c>
      <c r="I147" s="150">
        <v>298</v>
      </c>
      <c r="J147" s="151" t="s">
        <v>567</v>
      </c>
      <c r="K147" s="152">
        <f t="shared" si="86"/>
        <v>66</v>
      </c>
      <c r="L147" s="153">
        <f t="shared" si="87"/>
        <v>0.28448275862068967</v>
      </c>
      <c r="M147" s="148" t="s">
        <v>535</v>
      </c>
      <c r="N147" s="154">
        <v>42823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29</v>
      </c>
      <c r="B148" s="146">
        <v>42128</v>
      </c>
      <c r="C148" s="146"/>
      <c r="D148" s="147" t="s">
        <v>611</v>
      </c>
      <c r="E148" s="148" t="s">
        <v>537</v>
      </c>
      <c r="F148" s="149">
        <v>385</v>
      </c>
      <c r="G148" s="148"/>
      <c r="H148" s="148">
        <f>212.5+331</f>
        <v>543.5</v>
      </c>
      <c r="I148" s="150">
        <v>510</v>
      </c>
      <c r="J148" s="151" t="s">
        <v>612</v>
      </c>
      <c r="K148" s="152">
        <f t="shared" si="86"/>
        <v>158.5</v>
      </c>
      <c r="L148" s="153">
        <f t="shared" si="87"/>
        <v>0.41168831168831171</v>
      </c>
      <c r="M148" s="148" t="s">
        <v>535</v>
      </c>
      <c r="N148" s="154">
        <v>42235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30</v>
      </c>
      <c r="B149" s="146">
        <v>42128</v>
      </c>
      <c r="C149" s="146"/>
      <c r="D149" s="147" t="s">
        <v>613</v>
      </c>
      <c r="E149" s="148" t="s">
        <v>537</v>
      </c>
      <c r="F149" s="149">
        <v>115.5</v>
      </c>
      <c r="G149" s="148"/>
      <c r="H149" s="148">
        <v>146</v>
      </c>
      <c r="I149" s="150">
        <v>142</v>
      </c>
      <c r="J149" s="151" t="s">
        <v>614</v>
      </c>
      <c r="K149" s="152">
        <f t="shared" si="86"/>
        <v>30.5</v>
      </c>
      <c r="L149" s="153">
        <f t="shared" si="87"/>
        <v>0.26406926406926406</v>
      </c>
      <c r="M149" s="148" t="s">
        <v>535</v>
      </c>
      <c r="N149" s="154">
        <v>42202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31</v>
      </c>
      <c r="B150" s="146">
        <v>42151</v>
      </c>
      <c r="C150" s="146"/>
      <c r="D150" s="147" t="s">
        <v>615</v>
      </c>
      <c r="E150" s="148" t="s">
        <v>537</v>
      </c>
      <c r="F150" s="149">
        <v>237.5</v>
      </c>
      <c r="G150" s="148"/>
      <c r="H150" s="148">
        <v>279.5</v>
      </c>
      <c r="I150" s="150">
        <v>278</v>
      </c>
      <c r="J150" s="151" t="s">
        <v>567</v>
      </c>
      <c r="K150" s="152">
        <f t="shared" si="86"/>
        <v>42</v>
      </c>
      <c r="L150" s="153">
        <f t="shared" si="87"/>
        <v>0.17684210526315788</v>
      </c>
      <c r="M150" s="148" t="s">
        <v>535</v>
      </c>
      <c r="N150" s="154">
        <v>42222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32</v>
      </c>
      <c r="B151" s="146">
        <v>42174</v>
      </c>
      <c r="C151" s="146"/>
      <c r="D151" s="147" t="s">
        <v>586</v>
      </c>
      <c r="E151" s="148" t="s">
        <v>565</v>
      </c>
      <c r="F151" s="149">
        <v>340</v>
      </c>
      <c r="G151" s="148"/>
      <c r="H151" s="148">
        <v>448</v>
      </c>
      <c r="I151" s="150">
        <v>448</v>
      </c>
      <c r="J151" s="151" t="s">
        <v>567</v>
      </c>
      <c r="K151" s="152">
        <f t="shared" si="86"/>
        <v>108</v>
      </c>
      <c r="L151" s="153">
        <f t="shared" si="87"/>
        <v>0.31764705882352939</v>
      </c>
      <c r="M151" s="148" t="s">
        <v>535</v>
      </c>
      <c r="N151" s="154">
        <v>43018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33</v>
      </c>
      <c r="B152" s="146">
        <v>42191</v>
      </c>
      <c r="C152" s="146"/>
      <c r="D152" s="147" t="s">
        <v>616</v>
      </c>
      <c r="E152" s="148" t="s">
        <v>565</v>
      </c>
      <c r="F152" s="149">
        <v>390</v>
      </c>
      <c r="G152" s="148"/>
      <c r="H152" s="148">
        <v>460</v>
      </c>
      <c r="I152" s="150">
        <v>460</v>
      </c>
      <c r="J152" s="151" t="s">
        <v>567</v>
      </c>
      <c r="K152" s="152">
        <f t="shared" si="86"/>
        <v>70</v>
      </c>
      <c r="L152" s="153">
        <f t="shared" si="87"/>
        <v>0.17948717948717949</v>
      </c>
      <c r="M152" s="148" t="s">
        <v>535</v>
      </c>
      <c r="N152" s="154">
        <v>42478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5">
        <v>34</v>
      </c>
      <c r="B153" s="156">
        <v>42195</v>
      </c>
      <c r="C153" s="156"/>
      <c r="D153" s="157" t="s">
        <v>617</v>
      </c>
      <c r="E153" s="158" t="s">
        <v>565</v>
      </c>
      <c r="F153" s="159">
        <v>122.5</v>
      </c>
      <c r="G153" s="159"/>
      <c r="H153" s="160">
        <v>61</v>
      </c>
      <c r="I153" s="160">
        <v>172</v>
      </c>
      <c r="J153" s="161" t="s">
        <v>618</v>
      </c>
      <c r="K153" s="162">
        <f t="shared" si="86"/>
        <v>-61.5</v>
      </c>
      <c r="L153" s="163">
        <f t="shared" si="87"/>
        <v>-0.50204081632653064</v>
      </c>
      <c r="M153" s="159" t="s">
        <v>547</v>
      </c>
      <c r="N153" s="156">
        <v>43333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35</v>
      </c>
      <c r="B154" s="146">
        <v>42219</v>
      </c>
      <c r="C154" s="146"/>
      <c r="D154" s="147" t="s">
        <v>619</v>
      </c>
      <c r="E154" s="148" t="s">
        <v>565</v>
      </c>
      <c r="F154" s="149">
        <v>297.5</v>
      </c>
      <c r="G154" s="148"/>
      <c r="H154" s="148">
        <v>350</v>
      </c>
      <c r="I154" s="150">
        <v>360</v>
      </c>
      <c r="J154" s="151" t="s">
        <v>620</v>
      </c>
      <c r="K154" s="152">
        <f t="shared" si="86"/>
        <v>52.5</v>
      </c>
      <c r="L154" s="153">
        <f t="shared" si="87"/>
        <v>0.17647058823529413</v>
      </c>
      <c r="M154" s="148" t="s">
        <v>535</v>
      </c>
      <c r="N154" s="154">
        <v>42232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36</v>
      </c>
      <c r="B155" s="146">
        <v>42219</v>
      </c>
      <c r="C155" s="146"/>
      <c r="D155" s="147" t="s">
        <v>621</v>
      </c>
      <c r="E155" s="148" t="s">
        <v>565</v>
      </c>
      <c r="F155" s="149">
        <v>115.5</v>
      </c>
      <c r="G155" s="148"/>
      <c r="H155" s="148">
        <v>149</v>
      </c>
      <c r="I155" s="150">
        <v>140</v>
      </c>
      <c r="J155" s="151" t="s">
        <v>622</v>
      </c>
      <c r="K155" s="152">
        <f t="shared" si="86"/>
        <v>33.5</v>
      </c>
      <c r="L155" s="153">
        <f t="shared" si="87"/>
        <v>0.29004329004329005</v>
      </c>
      <c r="M155" s="148" t="s">
        <v>535</v>
      </c>
      <c r="N155" s="154">
        <v>42740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37</v>
      </c>
      <c r="B156" s="146">
        <v>42251</v>
      </c>
      <c r="C156" s="146"/>
      <c r="D156" s="147" t="s">
        <v>615</v>
      </c>
      <c r="E156" s="148" t="s">
        <v>565</v>
      </c>
      <c r="F156" s="149">
        <v>226</v>
      </c>
      <c r="G156" s="148"/>
      <c r="H156" s="148">
        <v>292</v>
      </c>
      <c r="I156" s="150">
        <v>292</v>
      </c>
      <c r="J156" s="151" t="s">
        <v>623</v>
      </c>
      <c r="K156" s="152">
        <f t="shared" si="86"/>
        <v>66</v>
      </c>
      <c r="L156" s="153">
        <f t="shared" si="87"/>
        <v>0.29203539823008851</v>
      </c>
      <c r="M156" s="148" t="s">
        <v>535</v>
      </c>
      <c r="N156" s="154">
        <v>42286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38</v>
      </c>
      <c r="B157" s="146">
        <v>42254</v>
      </c>
      <c r="C157" s="146"/>
      <c r="D157" s="147" t="s">
        <v>610</v>
      </c>
      <c r="E157" s="148" t="s">
        <v>565</v>
      </c>
      <c r="F157" s="149">
        <v>232.5</v>
      </c>
      <c r="G157" s="148"/>
      <c r="H157" s="148">
        <v>312.5</v>
      </c>
      <c r="I157" s="150">
        <v>310</v>
      </c>
      <c r="J157" s="151" t="s">
        <v>567</v>
      </c>
      <c r="K157" s="152">
        <f t="shared" si="86"/>
        <v>80</v>
      </c>
      <c r="L157" s="153">
        <f t="shared" si="87"/>
        <v>0.34408602150537637</v>
      </c>
      <c r="M157" s="148" t="s">
        <v>535</v>
      </c>
      <c r="N157" s="154">
        <v>42823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39</v>
      </c>
      <c r="B158" s="146">
        <v>42268</v>
      </c>
      <c r="C158" s="146"/>
      <c r="D158" s="147" t="s">
        <v>624</v>
      </c>
      <c r="E158" s="148" t="s">
        <v>565</v>
      </c>
      <c r="F158" s="149">
        <v>196.5</v>
      </c>
      <c r="G158" s="148"/>
      <c r="H158" s="148">
        <v>238</v>
      </c>
      <c r="I158" s="150">
        <v>238</v>
      </c>
      <c r="J158" s="151" t="s">
        <v>623</v>
      </c>
      <c r="K158" s="152">
        <f t="shared" si="86"/>
        <v>41.5</v>
      </c>
      <c r="L158" s="153">
        <f t="shared" si="87"/>
        <v>0.21119592875318066</v>
      </c>
      <c r="M158" s="148" t="s">
        <v>535</v>
      </c>
      <c r="N158" s="154">
        <v>42291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40</v>
      </c>
      <c r="B159" s="146">
        <v>42271</v>
      </c>
      <c r="C159" s="146"/>
      <c r="D159" s="147" t="s">
        <v>564</v>
      </c>
      <c r="E159" s="148" t="s">
        <v>565</v>
      </c>
      <c r="F159" s="149">
        <v>65</v>
      </c>
      <c r="G159" s="148"/>
      <c r="H159" s="148">
        <v>82</v>
      </c>
      <c r="I159" s="150">
        <v>82</v>
      </c>
      <c r="J159" s="151" t="s">
        <v>623</v>
      </c>
      <c r="K159" s="152">
        <f t="shared" si="86"/>
        <v>17</v>
      </c>
      <c r="L159" s="153">
        <f t="shared" si="87"/>
        <v>0.26153846153846155</v>
      </c>
      <c r="M159" s="148" t="s">
        <v>535</v>
      </c>
      <c r="N159" s="154">
        <v>42578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41</v>
      </c>
      <c r="B160" s="146">
        <v>42291</v>
      </c>
      <c r="C160" s="146"/>
      <c r="D160" s="147" t="s">
        <v>625</v>
      </c>
      <c r="E160" s="148" t="s">
        <v>565</v>
      </c>
      <c r="F160" s="149">
        <v>144</v>
      </c>
      <c r="G160" s="148"/>
      <c r="H160" s="148">
        <v>182.5</v>
      </c>
      <c r="I160" s="150">
        <v>181</v>
      </c>
      <c r="J160" s="151" t="s">
        <v>623</v>
      </c>
      <c r="K160" s="152">
        <f t="shared" si="86"/>
        <v>38.5</v>
      </c>
      <c r="L160" s="153">
        <f t="shared" si="87"/>
        <v>0.2673611111111111</v>
      </c>
      <c r="M160" s="148" t="s">
        <v>535</v>
      </c>
      <c r="N160" s="154">
        <v>42817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42</v>
      </c>
      <c r="B161" s="146">
        <v>42291</v>
      </c>
      <c r="C161" s="146"/>
      <c r="D161" s="147" t="s">
        <v>626</v>
      </c>
      <c r="E161" s="148" t="s">
        <v>565</v>
      </c>
      <c r="F161" s="149">
        <v>264</v>
      </c>
      <c r="G161" s="148"/>
      <c r="H161" s="148">
        <v>311</v>
      </c>
      <c r="I161" s="150">
        <v>311</v>
      </c>
      <c r="J161" s="151" t="s">
        <v>623</v>
      </c>
      <c r="K161" s="152">
        <f t="shared" si="86"/>
        <v>47</v>
      </c>
      <c r="L161" s="153">
        <f t="shared" si="87"/>
        <v>0.17803030303030304</v>
      </c>
      <c r="M161" s="148" t="s">
        <v>535</v>
      </c>
      <c r="N161" s="154">
        <v>42604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43</v>
      </c>
      <c r="B162" s="146">
        <v>42318</v>
      </c>
      <c r="C162" s="146"/>
      <c r="D162" s="147" t="s">
        <v>627</v>
      </c>
      <c r="E162" s="148" t="s">
        <v>537</v>
      </c>
      <c r="F162" s="149">
        <v>549.5</v>
      </c>
      <c r="G162" s="148"/>
      <c r="H162" s="148">
        <v>630</v>
      </c>
      <c r="I162" s="150">
        <v>630</v>
      </c>
      <c r="J162" s="151" t="s">
        <v>623</v>
      </c>
      <c r="K162" s="152">
        <f t="shared" si="86"/>
        <v>80.5</v>
      </c>
      <c r="L162" s="153">
        <f t="shared" si="87"/>
        <v>0.1464968152866242</v>
      </c>
      <c r="M162" s="148" t="s">
        <v>535</v>
      </c>
      <c r="N162" s="154">
        <v>42419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44</v>
      </c>
      <c r="B163" s="146">
        <v>42342</v>
      </c>
      <c r="C163" s="146"/>
      <c r="D163" s="147" t="s">
        <v>628</v>
      </c>
      <c r="E163" s="148" t="s">
        <v>565</v>
      </c>
      <c r="F163" s="149">
        <v>1027.5</v>
      </c>
      <c r="G163" s="148"/>
      <c r="H163" s="148">
        <v>1315</v>
      </c>
      <c r="I163" s="150">
        <v>1250</v>
      </c>
      <c r="J163" s="151" t="s">
        <v>623</v>
      </c>
      <c r="K163" s="152">
        <f t="shared" si="86"/>
        <v>287.5</v>
      </c>
      <c r="L163" s="153">
        <f t="shared" si="87"/>
        <v>0.27980535279805352</v>
      </c>
      <c r="M163" s="148" t="s">
        <v>535</v>
      </c>
      <c r="N163" s="154">
        <v>43244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45</v>
      </c>
      <c r="B164" s="146">
        <v>42367</v>
      </c>
      <c r="C164" s="146"/>
      <c r="D164" s="147" t="s">
        <v>629</v>
      </c>
      <c r="E164" s="148" t="s">
        <v>565</v>
      </c>
      <c r="F164" s="149">
        <v>465</v>
      </c>
      <c r="G164" s="148"/>
      <c r="H164" s="148">
        <v>540</v>
      </c>
      <c r="I164" s="150">
        <v>540</v>
      </c>
      <c r="J164" s="151" t="s">
        <v>623</v>
      </c>
      <c r="K164" s="152">
        <f t="shared" si="86"/>
        <v>75</v>
      </c>
      <c r="L164" s="153">
        <f t="shared" si="87"/>
        <v>0.16129032258064516</v>
      </c>
      <c r="M164" s="148" t="s">
        <v>535</v>
      </c>
      <c r="N164" s="154">
        <v>42530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46</v>
      </c>
      <c r="B165" s="146">
        <v>42380</v>
      </c>
      <c r="C165" s="146"/>
      <c r="D165" s="147" t="s">
        <v>365</v>
      </c>
      <c r="E165" s="148" t="s">
        <v>537</v>
      </c>
      <c r="F165" s="149">
        <v>81</v>
      </c>
      <c r="G165" s="148"/>
      <c r="H165" s="148">
        <v>110</v>
      </c>
      <c r="I165" s="150">
        <v>110</v>
      </c>
      <c r="J165" s="151" t="s">
        <v>623</v>
      </c>
      <c r="K165" s="152">
        <f t="shared" si="86"/>
        <v>29</v>
      </c>
      <c r="L165" s="153">
        <f t="shared" si="87"/>
        <v>0.35802469135802467</v>
      </c>
      <c r="M165" s="148" t="s">
        <v>535</v>
      </c>
      <c r="N165" s="154">
        <v>42745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47</v>
      </c>
      <c r="B166" s="146">
        <v>42382</v>
      </c>
      <c r="C166" s="146"/>
      <c r="D166" s="147" t="s">
        <v>630</v>
      </c>
      <c r="E166" s="148" t="s">
        <v>537</v>
      </c>
      <c r="F166" s="149">
        <v>417.5</v>
      </c>
      <c r="G166" s="148"/>
      <c r="H166" s="148">
        <v>547</v>
      </c>
      <c r="I166" s="150">
        <v>535</v>
      </c>
      <c r="J166" s="151" t="s">
        <v>623</v>
      </c>
      <c r="K166" s="152">
        <f t="shared" si="86"/>
        <v>129.5</v>
      </c>
      <c r="L166" s="153">
        <f t="shared" si="87"/>
        <v>0.31017964071856285</v>
      </c>
      <c r="M166" s="148" t="s">
        <v>535</v>
      </c>
      <c r="N166" s="154">
        <v>42578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48</v>
      </c>
      <c r="B167" s="146">
        <v>42408</v>
      </c>
      <c r="C167" s="146"/>
      <c r="D167" s="147" t="s">
        <v>631</v>
      </c>
      <c r="E167" s="148" t="s">
        <v>565</v>
      </c>
      <c r="F167" s="149">
        <v>650</v>
      </c>
      <c r="G167" s="148"/>
      <c r="H167" s="148">
        <v>800</v>
      </c>
      <c r="I167" s="150">
        <v>800</v>
      </c>
      <c r="J167" s="151" t="s">
        <v>623</v>
      </c>
      <c r="K167" s="152">
        <f t="shared" si="86"/>
        <v>150</v>
      </c>
      <c r="L167" s="153">
        <f t="shared" si="87"/>
        <v>0.23076923076923078</v>
      </c>
      <c r="M167" s="148" t="s">
        <v>535</v>
      </c>
      <c r="N167" s="154">
        <v>43154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49</v>
      </c>
      <c r="B168" s="146">
        <v>42433</v>
      </c>
      <c r="C168" s="146"/>
      <c r="D168" s="147" t="s">
        <v>206</v>
      </c>
      <c r="E168" s="148" t="s">
        <v>565</v>
      </c>
      <c r="F168" s="149">
        <v>437.5</v>
      </c>
      <c r="G168" s="148"/>
      <c r="H168" s="148">
        <v>504.5</v>
      </c>
      <c r="I168" s="150">
        <v>522</v>
      </c>
      <c r="J168" s="151" t="s">
        <v>632</v>
      </c>
      <c r="K168" s="152">
        <f t="shared" si="86"/>
        <v>67</v>
      </c>
      <c r="L168" s="153">
        <f t="shared" si="87"/>
        <v>0.15314285714285714</v>
      </c>
      <c r="M168" s="148" t="s">
        <v>535</v>
      </c>
      <c r="N168" s="154">
        <v>42480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50</v>
      </c>
      <c r="B169" s="146">
        <v>42438</v>
      </c>
      <c r="C169" s="146"/>
      <c r="D169" s="147" t="s">
        <v>633</v>
      </c>
      <c r="E169" s="148" t="s">
        <v>565</v>
      </c>
      <c r="F169" s="149">
        <v>189.5</v>
      </c>
      <c r="G169" s="148"/>
      <c r="H169" s="148">
        <v>218</v>
      </c>
      <c r="I169" s="150">
        <v>218</v>
      </c>
      <c r="J169" s="151" t="s">
        <v>623</v>
      </c>
      <c r="K169" s="152">
        <f t="shared" si="86"/>
        <v>28.5</v>
      </c>
      <c r="L169" s="153">
        <f t="shared" si="87"/>
        <v>0.15039577836411611</v>
      </c>
      <c r="M169" s="148" t="s">
        <v>535</v>
      </c>
      <c r="N169" s="154">
        <v>43034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5">
        <v>51</v>
      </c>
      <c r="B170" s="156">
        <v>42471</v>
      </c>
      <c r="C170" s="156"/>
      <c r="D170" s="164" t="s">
        <v>634</v>
      </c>
      <c r="E170" s="159" t="s">
        <v>565</v>
      </c>
      <c r="F170" s="159">
        <v>36.5</v>
      </c>
      <c r="G170" s="160"/>
      <c r="H170" s="160">
        <v>15.85</v>
      </c>
      <c r="I170" s="160">
        <v>60</v>
      </c>
      <c r="J170" s="161" t="s">
        <v>635</v>
      </c>
      <c r="K170" s="162">
        <f t="shared" si="86"/>
        <v>-20.65</v>
      </c>
      <c r="L170" s="163">
        <f t="shared" si="87"/>
        <v>-0.5657534246575342</v>
      </c>
      <c r="M170" s="159" t="s">
        <v>547</v>
      </c>
      <c r="N170" s="167">
        <v>43627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52</v>
      </c>
      <c r="B171" s="146">
        <v>42472</v>
      </c>
      <c r="C171" s="146"/>
      <c r="D171" s="147" t="s">
        <v>636</v>
      </c>
      <c r="E171" s="148" t="s">
        <v>565</v>
      </c>
      <c r="F171" s="149">
        <v>93</v>
      </c>
      <c r="G171" s="148"/>
      <c r="H171" s="148">
        <v>149</v>
      </c>
      <c r="I171" s="150">
        <v>140</v>
      </c>
      <c r="J171" s="151" t="s">
        <v>637</v>
      </c>
      <c r="K171" s="152">
        <f t="shared" si="86"/>
        <v>56</v>
      </c>
      <c r="L171" s="153">
        <f t="shared" si="87"/>
        <v>0.60215053763440862</v>
      </c>
      <c r="M171" s="148" t="s">
        <v>535</v>
      </c>
      <c r="N171" s="154">
        <v>42740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53</v>
      </c>
      <c r="B172" s="146">
        <v>42472</v>
      </c>
      <c r="C172" s="146"/>
      <c r="D172" s="147" t="s">
        <v>638</v>
      </c>
      <c r="E172" s="148" t="s">
        <v>565</v>
      </c>
      <c r="F172" s="149">
        <v>130</v>
      </c>
      <c r="G172" s="148"/>
      <c r="H172" s="148">
        <v>150</v>
      </c>
      <c r="I172" s="150" t="s">
        <v>639</v>
      </c>
      <c r="J172" s="151" t="s">
        <v>623</v>
      </c>
      <c r="K172" s="152">
        <f t="shared" si="86"/>
        <v>20</v>
      </c>
      <c r="L172" s="153">
        <f t="shared" si="87"/>
        <v>0.15384615384615385</v>
      </c>
      <c r="M172" s="148" t="s">
        <v>535</v>
      </c>
      <c r="N172" s="154">
        <v>42564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54</v>
      </c>
      <c r="B173" s="146">
        <v>42473</v>
      </c>
      <c r="C173" s="146"/>
      <c r="D173" s="147" t="s">
        <v>640</v>
      </c>
      <c r="E173" s="148" t="s">
        <v>565</v>
      </c>
      <c r="F173" s="149">
        <v>196</v>
      </c>
      <c r="G173" s="148"/>
      <c r="H173" s="148">
        <v>299</v>
      </c>
      <c r="I173" s="150">
        <v>299</v>
      </c>
      <c r="J173" s="151" t="s">
        <v>623</v>
      </c>
      <c r="K173" s="152">
        <v>103</v>
      </c>
      <c r="L173" s="153">
        <v>0.52551020408163296</v>
      </c>
      <c r="M173" s="148" t="s">
        <v>535</v>
      </c>
      <c r="N173" s="154">
        <v>42620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55</v>
      </c>
      <c r="B174" s="146">
        <v>42473</v>
      </c>
      <c r="C174" s="146"/>
      <c r="D174" s="147" t="s">
        <v>641</v>
      </c>
      <c r="E174" s="148" t="s">
        <v>565</v>
      </c>
      <c r="F174" s="149">
        <v>88</v>
      </c>
      <c r="G174" s="148"/>
      <c r="H174" s="148">
        <v>103</v>
      </c>
      <c r="I174" s="150">
        <v>103</v>
      </c>
      <c r="J174" s="151" t="s">
        <v>623</v>
      </c>
      <c r="K174" s="152">
        <v>15</v>
      </c>
      <c r="L174" s="153">
        <v>0.170454545454545</v>
      </c>
      <c r="M174" s="148" t="s">
        <v>535</v>
      </c>
      <c r="N174" s="154">
        <v>42530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56</v>
      </c>
      <c r="B175" s="146">
        <v>42492</v>
      </c>
      <c r="C175" s="146"/>
      <c r="D175" s="147" t="s">
        <v>642</v>
      </c>
      <c r="E175" s="148" t="s">
        <v>565</v>
      </c>
      <c r="F175" s="149">
        <v>127.5</v>
      </c>
      <c r="G175" s="148"/>
      <c r="H175" s="148">
        <v>148</v>
      </c>
      <c r="I175" s="150" t="s">
        <v>643</v>
      </c>
      <c r="J175" s="151" t="s">
        <v>623</v>
      </c>
      <c r="K175" s="152">
        <f>H175-F175</f>
        <v>20.5</v>
      </c>
      <c r="L175" s="153">
        <f>K175/F175</f>
        <v>0.16078431372549021</v>
      </c>
      <c r="M175" s="148" t="s">
        <v>535</v>
      </c>
      <c r="N175" s="154">
        <v>42564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57</v>
      </c>
      <c r="B176" s="146">
        <v>42493</v>
      </c>
      <c r="C176" s="146"/>
      <c r="D176" s="147" t="s">
        <v>644</v>
      </c>
      <c r="E176" s="148" t="s">
        <v>565</v>
      </c>
      <c r="F176" s="149">
        <v>675</v>
      </c>
      <c r="G176" s="148"/>
      <c r="H176" s="148">
        <v>815</v>
      </c>
      <c r="I176" s="150" t="s">
        <v>645</v>
      </c>
      <c r="J176" s="151" t="s">
        <v>623</v>
      </c>
      <c r="K176" s="152">
        <f>H176-F176</f>
        <v>140</v>
      </c>
      <c r="L176" s="153">
        <f>K176/F176</f>
        <v>0.2074074074074074</v>
      </c>
      <c r="M176" s="148" t="s">
        <v>535</v>
      </c>
      <c r="N176" s="154">
        <v>43154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5">
        <v>58</v>
      </c>
      <c r="B177" s="156">
        <v>42522</v>
      </c>
      <c r="C177" s="156"/>
      <c r="D177" s="157" t="s">
        <v>646</v>
      </c>
      <c r="E177" s="158" t="s">
        <v>565</v>
      </c>
      <c r="F177" s="159">
        <v>500</v>
      </c>
      <c r="G177" s="159"/>
      <c r="H177" s="160">
        <v>232.5</v>
      </c>
      <c r="I177" s="160" t="s">
        <v>647</v>
      </c>
      <c r="J177" s="161" t="s">
        <v>648</v>
      </c>
      <c r="K177" s="162">
        <f>H177-F177</f>
        <v>-267.5</v>
      </c>
      <c r="L177" s="163">
        <f>K177/F177</f>
        <v>-0.53500000000000003</v>
      </c>
      <c r="M177" s="159" t="s">
        <v>547</v>
      </c>
      <c r="N177" s="156">
        <v>43735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59</v>
      </c>
      <c r="B178" s="146">
        <v>42527</v>
      </c>
      <c r="C178" s="146"/>
      <c r="D178" s="147" t="s">
        <v>493</v>
      </c>
      <c r="E178" s="148" t="s">
        <v>565</v>
      </c>
      <c r="F178" s="149">
        <v>110</v>
      </c>
      <c r="G178" s="148"/>
      <c r="H178" s="148">
        <v>126.5</v>
      </c>
      <c r="I178" s="150">
        <v>125</v>
      </c>
      <c r="J178" s="151" t="s">
        <v>574</v>
      </c>
      <c r="K178" s="152">
        <f>H178-F178</f>
        <v>16.5</v>
      </c>
      <c r="L178" s="153">
        <f>K178/F178</f>
        <v>0.15</v>
      </c>
      <c r="M178" s="148" t="s">
        <v>535</v>
      </c>
      <c r="N178" s="154">
        <v>42552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60</v>
      </c>
      <c r="B179" s="146">
        <v>42538</v>
      </c>
      <c r="C179" s="146"/>
      <c r="D179" s="147" t="s">
        <v>649</v>
      </c>
      <c r="E179" s="148" t="s">
        <v>565</v>
      </c>
      <c r="F179" s="149">
        <v>44</v>
      </c>
      <c r="G179" s="148"/>
      <c r="H179" s="148">
        <v>69.5</v>
      </c>
      <c r="I179" s="150">
        <v>69.5</v>
      </c>
      <c r="J179" s="151" t="s">
        <v>650</v>
      </c>
      <c r="K179" s="152">
        <f>H179-F179</f>
        <v>25.5</v>
      </c>
      <c r="L179" s="153">
        <f>K179/F179</f>
        <v>0.57954545454545459</v>
      </c>
      <c r="M179" s="148" t="s">
        <v>535</v>
      </c>
      <c r="N179" s="154">
        <v>42977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61</v>
      </c>
      <c r="B180" s="146">
        <v>42549</v>
      </c>
      <c r="C180" s="146"/>
      <c r="D180" s="147" t="s">
        <v>651</v>
      </c>
      <c r="E180" s="148" t="s">
        <v>565</v>
      </c>
      <c r="F180" s="149">
        <v>262.5</v>
      </c>
      <c r="G180" s="148"/>
      <c r="H180" s="148">
        <v>340</v>
      </c>
      <c r="I180" s="150">
        <v>333</v>
      </c>
      <c r="J180" s="151" t="s">
        <v>652</v>
      </c>
      <c r="K180" s="152">
        <v>77.5</v>
      </c>
      <c r="L180" s="153">
        <v>0.29523809523809502</v>
      </c>
      <c r="M180" s="148" t="s">
        <v>535</v>
      </c>
      <c r="N180" s="154">
        <v>43017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62</v>
      </c>
      <c r="B181" s="146">
        <v>42549</v>
      </c>
      <c r="C181" s="146"/>
      <c r="D181" s="147" t="s">
        <v>653</v>
      </c>
      <c r="E181" s="148" t="s">
        <v>565</v>
      </c>
      <c r="F181" s="149">
        <v>840</v>
      </c>
      <c r="G181" s="148"/>
      <c r="H181" s="148">
        <v>1230</v>
      </c>
      <c r="I181" s="150">
        <v>1230</v>
      </c>
      <c r="J181" s="151" t="s">
        <v>623</v>
      </c>
      <c r="K181" s="152">
        <v>390</v>
      </c>
      <c r="L181" s="153">
        <v>0.46428571428571402</v>
      </c>
      <c r="M181" s="148" t="s">
        <v>535</v>
      </c>
      <c r="N181" s="154">
        <v>42649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8">
        <v>63</v>
      </c>
      <c r="B182" s="169">
        <v>42556</v>
      </c>
      <c r="C182" s="169"/>
      <c r="D182" s="170" t="s">
        <v>654</v>
      </c>
      <c r="E182" s="171" t="s">
        <v>565</v>
      </c>
      <c r="F182" s="171">
        <v>395</v>
      </c>
      <c r="G182" s="172"/>
      <c r="H182" s="172">
        <f>(468.5+342.5)/2</f>
        <v>405.5</v>
      </c>
      <c r="I182" s="172">
        <v>510</v>
      </c>
      <c r="J182" s="173" t="s">
        <v>655</v>
      </c>
      <c r="K182" s="174">
        <f t="shared" ref="K182:K188" si="88">H182-F182</f>
        <v>10.5</v>
      </c>
      <c r="L182" s="175">
        <f t="shared" ref="L182:L188" si="89">K182/F182</f>
        <v>2.6582278481012658E-2</v>
      </c>
      <c r="M182" s="171" t="s">
        <v>656</v>
      </c>
      <c r="N182" s="169">
        <v>43606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5">
        <v>64</v>
      </c>
      <c r="B183" s="156">
        <v>42584</v>
      </c>
      <c r="C183" s="156"/>
      <c r="D183" s="157" t="s">
        <v>657</v>
      </c>
      <c r="E183" s="158" t="s">
        <v>537</v>
      </c>
      <c r="F183" s="159">
        <f>169.5-12.8</f>
        <v>156.69999999999999</v>
      </c>
      <c r="G183" s="159"/>
      <c r="H183" s="160">
        <v>77</v>
      </c>
      <c r="I183" s="160" t="s">
        <v>658</v>
      </c>
      <c r="J183" s="161" t="s">
        <v>659</v>
      </c>
      <c r="K183" s="162">
        <f t="shared" si="88"/>
        <v>-79.699999999999989</v>
      </c>
      <c r="L183" s="163">
        <f t="shared" si="89"/>
        <v>-0.50861518825781749</v>
      </c>
      <c r="M183" s="159" t="s">
        <v>547</v>
      </c>
      <c r="N183" s="156">
        <v>43522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5">
        <v>65</v>
      </c>
      <c r="B184" s="156">
        <v>42586</v>
      </c>
      <c r="C184" s="156"/>
      <c r="D184" s="157" t="s">
        <v>660</v>
      </c>
      <c r="E184" s="158" t="s">
        <v>565</v>
      </c>
      <c r="F184" s="159">
        <v>400</v>
      </c>
      <c r="G184" s="159"/>
      <c r="H184" s="160">
        <v>305</v>
      </c>
      <c r="I184" s="160">
        <v>475</v>
      </c>
      <c r="J184" s="161" t="s">
        <v>661</v>
      </c>
      <c r="K184" s="162">
        <f t="shared" si="88"/>
        <v>-95</v>
      </c>
      <c r="L184" s="163">
        <f t="shared" si="89"/>
        <v>-0.23749999999999999</v>
      </c>
      <c r="M184" s="159" t="s">
        <v>547</v>
      </c>
      <c r="N184" s="156">
        <v>43606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66</v>
      </c>
      <c r="B185" s="146">
        <v>42593</v>
      </c>
      <c r="C185" s="146"/>
      <c r="D185" s="147" t="s">
        <v>662</v>
      </c>
      <c r="E185" s="148" t="s">
        <v>565</v>
      </c>
      <c r="F185" s="149">
        <v>86.5</v>
      </c>
      <c r="G185" s="148"/>
      <c r="H185" s="148">
        <v>130</v>
      </c>
      <c r="I185" s="150">
        <v>130</v>
      </c>
      <c r="J185" s="151" t="s">
        <v>663</v>
      </c>
      <c r="K185" s="152">
        <f t="shared" si="88"/>
        <v>43.5</v>
      </c>
      <c r="L185" s="153">
        <f t="shared" si="89"/>
        <v>0.50289017341040465</v>
      </c>
      <c r="M185" s="148" t="s">
        <v>535</v>
      </c>
      <c r="N185" s="154">
        <v>43091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5">
        <v>67</v>
      </c>
      <c r="B186" s="156">
        <v>42600</v>
      </c>
      <c r="C186" s="156"/>
      <c r="D186" s="157" t="s">
        <v>109</v>
      </c>
      <c r="E186" s="158" t="s">
        <v>565</v>
      </c>
      <c r="F186" s="159">
        <v>133.5</v>
      </c>
      <c r="G186" s="159"/>
      <c r="H186" s="160">
        <v>126.5</v>
      </c>
      <c r="I186" s="160">
        <v>178</v>
      </c>
      <c r="J186" s="161" t="s">
        <v>664</v>
      </c>
      <c r="K186" s="162">
        <f t="shared" si="88"/>
        <v>-7</v>
      </c>
      <c r="L186" s="163">
        <f t="shared" si="89"/>
        <v>-5.2434456928838954E-2</v>
      </c>
      <c r="M186" s="159" t="s">
        <v>547</v>
      </c>
      <c r="N186" s="156">
        <v>42615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68</v>
      </c>
      <c r="B187" s="146">
        <v>42613</v>
      </c>
      <c r="C187" s="146"/>
      <c r="D187" s="147" t="s">
        <v>665</v>
      </c>
      <c r="E187" s="148" t="s">
        <v>565</v>
      </c>
      <c r="F187" s="149">
        <v>560</v>
      </c>
      <c r="G187" s="148"/>
      <c r="H187" s="148">
        <v>725</v>
      </c>
      <c r="I187" s="150">
        <v>725</v>
      </c>
      <c r="J187" s="151" t="s">
        <v>567</v>
      </c>
      <c r="K187" s="152">
        <f t="shared" si="88"/>
        <v>165</v>
      </c>
      <c r="L187" s="153">
        <f t="shared" si="89"/>
        <v>0.29464285714285715</v>
      </c>
      <c r="M187" s="148" t="s">
        <v>535</v>
      </c>
      <c r="N187" s="154">
        <v>42456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69</v>
      </c>
      <c r="B188" s="146">
        <v>42614</v>
      </c>
      <c r="C188" s="146"/>
      <c r="D188" s="147" t="s">
        <v>666</v>
      </c>
      <c r="E188" s="148" t="s">
        <v>565</v>
      </c>
      <c r="F188" s="149">
        <v>160.5</v>
      </c>
      <c r="G188" s="148"/>
      <c r="H188" s="148">
        <v>210</v>
      </c>
      <c r="I188" s="150">
        <v>210</v>
      </c>
      <c r="J188" s="151" t="s">
        <v>567</v>
      </c>
      <c r="K188" s="152">
        <f t="shared" si="88"/>
        <v>49.5</v>
      </c>
      <c r="L188" s="153">
        <f t="shared" si="89"/>
        <v>0.30841121495327101</v>
      </c>
      <c r="M188" s="148" t="s">
        <v>535</v>
      </c>
      <c r="N188" s="154">
        <v>42871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70</v>
      </c>
      <c r="B189" s="146">
        <v>42646</v>
      </c>
      <c r="C189" s="146"/>
      <c r="D189" s="147" t="s">
        <v>378</v>
      </c>
      <c r="E189" s="148" t="s">
        <v>565</v>
      </c>
      <c r="F189" s="149">
        <v>430</v>
      </c>
      <c r="G189" s="148"/>
      <c r="H189" s="148">
        <v>596</v>
      </c>
      <c r="I189" s="150">
        <v>575</v>
      </c>
      <c r="J189" s="151" t="s">
        <v>667</v>
      </c>
      <c r="K189" s="152">
        <v>166</v>
      </c>
      <c r="L189" s="153">
        <v>0.38604651162790699</v>
      </c>
      <c r="M189" s="148" t="s">
        <v>535</v>
      </c>
      <c r="N189" s="154">
        <v>42769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71</v>
      </c>
      <c r="B190" s="146">
        <v>42657</v>
      </c>
      <c r="C190" s="146"/>
      <c r="D190" s="147" t="s">
        <v>668</v>
      </c>
      <c r="E190" s="148" t="s">
        <v>565</v>
      </c>
      <c r="F190" s="149">
        <v>280</v>
      </c>
      <c r="G190" s="148"/>
      <c r="H190" s="148">
        <v>345</v>
      </c>
      <c r="I190" s="150">
        <v>345</v>
      </c>
      <c r="J190" s="151" t="s">
        <v>567</v>
      </c>
      <c r="K190" s="152">
        <f t="shared" ref="K190:K195" si="90">H190-F190</f>
        <v>65</v>
      </c>
      <c r="L190" s="153">
        <f>K190/F190</f>
        <v>0.23214285714285715</v>
      </c>
      <c r="M190" s="148" t="s">
        <v>535</v>
      </c>
      <c r="N190" s="154">
        <v>42814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72</v>
      </c>
      <c r="B191" s="146">
        <v>42657</v>
      </c>
      <c r="C191" s="146"/>
      <c r="D191" s="147" t="s">
        <v>669</v>
      </c>
      <c r="E191" s="148" t="s">
        <v>565</v>
      </c>
      <c r="F191" s="149">
        <v>245</v>
      </c>
      <c r="G191" s="148"/>
      <c r="H191" s="148">
        <v>325.5</v>
      </c>
      <c r="I191" s="150">
        <v>330</v>
      </c>
      <c r="J191" s="151" t="s">
        <v>670</v>
      </c>
      <c r="K191" s="152">
        <f t="shared" si="90"/>
        <v>80.5</v>
      </c>
      <c r="L191" s="153">
        <f>K191/F191</f>
        <v>0.32857142857142857</v>
      </c>
      <c r="M191" s="148" t="s">
        <v>535</v>
      </c>
      <c r="N191" s="154">
        <v>42769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73</v>
      </c>
      <c r="B192" s="146">
        <v>42660</v>
      </c>
      <c r="C192" s="146"/>
      <c r="D192" s="147" t="s">
        <v>334</v>
      </c>
      <c r="E192" s="148" t="s">
        <v>565</v>
      </c>
      <c r="F192" s="149">
        <v>125</v>
      </c>
      <c r="G192" s="148"/>
      <c r="H192" s="148">
        <v>160</v>
      </c>
      <c r="I192" s="150">
        <v>160</v>
      </c>
      <c r="J192" s="151" t="s">
        <v>623</v>
      </c>
      <c r="K192" s="152">
        <f t="shared" si="90"/>
        <v>35</v>
      </c>
      <c r="L192" s="153">
        <v>0.28000000000000003</v>
      </c>
      <c r="M192" s="148" t="s">
        <v>535</v>
      </c>
      <c r="N192" s="154">
        <v>42803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74</v>
      </c>
      <c r="B193" s="146">
        <v>42660</v>
      </c>
      <c r="C193" s="146"/>
      <c r="D193" s="147" t="s">
        <v>433</v>
      </c>
      <c r="E193" s="148" t="s">
        <v>565</v>
      </c>
      <c r="F193" s="149">
        <v>114</v>
      </c>
      <c r="G193" s="148"/>
      <c r="H193" s="148">
        <v>145</v>
      </c>
      <c r="I193" s="150">
        <v>145</v>
      </c>
      <c r="J193" s="151" t="s">
        <v>623</v>
      </c>
      <c r="K193" s="152">
        <f t="shared" si="90"/>
        <v>31</v>
      </c>
      <c r="L193" s="153">
        <f>K193/F193</f>
        <v>0.27192982456140352</v>
      </c>
      <c r="M193" s="148" t="s">
        <v>535</v>
      </c>
      <c r="N193" s="154">
        <v>42859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75</v>
      </c>
      <c r="B194" s="146">
        <v>42660</v>
      </c>
      <c r="C194" s="146"/>
      <c r="D194" s="147" t="s">
        <v>671</v>
      </c>
      <c r="E194" s="148" t="s">
        <v>565</v>
      </c>
      <c r="F194" s="149">
        <v>212</v>
      </c>
      <c r="G194" s="148"/>
      <c r="H194" s="148">
        <v>280</v>
      </c>
      <c r="I194" s="150">
        <v>276</v>
      </c>
      <c r="J194" s="151" t="s">
        <v>672</v>
      </c>
      <c r="K194" s="152">
        <f t="shared" si="90"/>
        <v>68</v>
      </c>
      <c r="L194" s="153">
        <f>K194/F194</f>
        <v>0.32075471698113206</v>
      </c>
      <c r="M194" s="148" t="s">
        <v>535</v>
      </c>
      <c r="N194" s="154">
        <v>42858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76</v>
      </c>
      <c r="B195" s="146">
        <v>42678</v>
      </c>
      <c r="C195" s="146"/>
      <c r="D195" s="147" t="s">
        <v>424</v>
      </c>
      <c r="E195" s="148" t="s">
        <v>565</v>
      </c>
      <c r="F195" s="149">
        <v>155</v>
      </c>
      <c r="G195" s="148"/>
      <c r="H195" s="148">
        <v>210</v>
      </c>
      <c r="I195" s="150">
        <v>210</v>
      </c>
      <c r="J195" s="151" t="s">
        <v>673</v>
      </c>
      <c r="K195" s="152">
        <f t="shared" si="90"/>
        <v>55</v>
      </c>
      <c r="L195" s="153">
        <f>K195/F195</f>
        <v>0.35483870967741937</v>
      </c>
      <c r="M195" s="148" t="s">
        <v>535</v>
      </c>
      <c r="N195" s="154">
        <v>42944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5">
        <v>77</v>
      </c>
      <c r="B196" s="156">
        <v>42710</v>
      </c>
      <c r="C196" s="156"/>
      <c r="D196" s="157" t="s">
        <v>674</v>
      </c>
      <c r="E196" s="158" t="s">
        <v>565</v>
      </c>
      <c r="F196" s="159">
        <v>150.5</v>
      </c>
      <c r="G196" s="159"/>
      <c r="H196" s="160">
        <v>72.5</v>
      </c>
      <c r="I196" s="160">
        <v>174</v>
      </c>
      <c r="J196" s="161" t="s">
        <v>675</v>
      </c>
      <c r="K196" s="162">
        <v>-78</v>
      </c>
      <c r="L196" s="163">
        <v>-0.51827242524916906</v>
      </c>
      <c r="M196" s="159" t="s">
        <v>547</v>
      </c>
      <c r="N196" s="156">
        <v>43333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78</v>
      </c>
      <c r="B197" s="146">
        <v>42712</v>
      </c>
      <c r="C197" s="146"/>
      <c r="D197" s="147" t="s">
        <v>676</v>
      </c>
      <c r="E197" s="148" t="s">
        <v>565</v>
      </c>
      <c r="F197" s="149">
        <v>380</v>
      </c>
      <c r="G197" s="148"/>
      <c r="H197" s="148">
        <v>478</v>
      </c>
      <c r="I197" s="150">
        <v>468</v>
      </c>
      <c r="J197" s="151" t="s">
        <v>623</v>
      </c>
      <c r="K197" s="152">
        <f>H197-F197</f>
        <v>98</v>
      </c>
      <c r="L197" s="153">
        <f>K197/F197</f>
        <v>0.25789473684210529</v>
      </c>
      <c r="M197" s="148" t="s">
        <v>535</v>
      </c>
      <c r="N197" s="154">
        <v>43025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79</v>
      </c>
      <c r="B198" s="146">
        <v>42734</v>
      </c>
      <c r="C198" s="146"/>
      <c r="D198" s="147" t="s">
        <v>108</v>
      </c>
      <c r="E198" s="148" t="s">
        <v>565</v>
      </c>
      <c r="F198" s="149">
        <v>305</v>
      </c>
      <c r="G198" s="148"/>
      <c r="H198" s="148">
        <v>375</v>
      </c>
      <c r="I198" s="150">
        <v>375</v>
      </c>
      <c r="J198" s="151" t="s">
        <v>623</v>
      </c>
      <c r="K198" s="152">
        <f>H198-F198</f>
        <v>70</v>
      </c>
      <c r="L198" s="153">
        <f>K198/F198</f>
        <v>0.22950819672131148</v>
      </c>
      <c r="M198" s="148" t="s">
        <v>535</v>
      </c>
      <c r="N198" s="154">
        <v>42768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80</v>
      </c>
      <c r="B199" s="146">
        <v>42739</v>
      </c>
      <c r="C199" s="146"/>
      <c r="D199" s="147" t="s">
        <v>94</v>
      </c>
      <c r="E199" s="148" t="s">
        <v>565</v>
      </c>
      <c r="F199" s="149">
        <v>99.5</v>
      </c>
      <c r="G199" s="148"/>
      <c r="H199" s="148">
        <v>158</v>
      </c>
      <c r="I199" s="150">
        <v>158</v>
      </c>
      <c r="J199" s="151" t="s">
        <v>623</v>
      </c>
      <c r="K199" s="152">
        <f>H199-F199</f>
        <v>58.5</v>
      </c>
      <c r="L199" s="153">
        <f>K199/F199</f>
        <v>0.5879396984924623</v>
      </c>
      <c r="M199" s="148" t="s">
        <v>535</v>
      </c>
      <c r="N199" s="154">
        <v>42898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81</v>
      </c>
      <c r="B200" s="146">
        <v>42739</v>
      </c>
      <c r="C200" s="146"/>
      <c r="D200" s="147" t="s">
        <v>94</v>
      </c>
      <c r="E200" s="148" t="s">
        <v>565</v>
      </c>
      <c r="F200" s="149">
        <v>99.5</v>
      </c>
      <c r="G200" s="148"/>
      <c r="H200" s="148">
        <v>158</v>
      </c>
      <c r="I200" s="150">
        <v>158</v>
      </c>
      <c r="J200" s="151" t="s">
        <v>623</v>
      </c>
      <c r="K200" s="152">
        <v>58.5</v>
      </c>
      <c r="L200" s="153">
        <v>0.58793969849246197</v>
      </c>
      <c r="M200" s="148" t="s">
        <v>535</v>
      </c>
      <c r="N200" s="154">
        <v>42898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82</v>
      </c>
      <c r="B201" s="146">
        <v>42786</v>
      </c>
      <c r="C201" s="146"/>
      <c r="D201" s="147" t="s">
        <v>182</v>
      </c>
      <c r="E201" s="148" t="s">
        <v>565</v>
      </c>
      <c r="F201" s="149">
        <v>140.5</v>
      </c>
      <c r="G201" s="148"/>
      <c r="H201" s="148">
        <v>220</v>
      </c>
      <c r="I201" s="150">
        <v>220</v>
      </c>
      <c r="J201" s="151" t="s">
        <v>623</v>
      </c>
      <c r="K201" s="152">
        <f>H201-F201</f>
        <v>79.5</v>
      </c>
      <c r="L201" s="153">
        <f>K201/F201</f>
        <v>0.5658362989323843</v>
      </c>
      <c r="M201" s="148" t="s">
        <v>535</v>
      </c>
      <c r="N201" s="154">
        <v>42864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83</v>
      </c>
      <c r="B202" s="146">
        <v>42786</v>
      </c>
      <c r="C202" s="146"/>
      <c r="D202" s="147" t="s">
        <v>677</v>
      </c>
      <c r="E202" s="148" t="s">
        <v>565</v>
      </c>
      <c r="F202" s="149">
        <v>202.5</v>
      </c>
      <c r="G202" s="148"/>
      <c r="H202" s="148">
        <v>234</v>
      </c>
      <c r="I202" s="150">
        <v>234</v>
      </c>
      <c r="J202" s="151" t="s">
        <v>623</v>
      </c>
      <c r="K202" s="152">
        <v>31.5</v>
      </c>
      <c r="L202" s="153">
        <v>0.155555555555556</v>
      </c>
      <c r="M202" s="148" t="s">
        <v>535</v>
      </c>
      <c r="N202" s="154">
        <v>42836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84</v>
      </c>
      <c r="B203" s="146">
        <v>42818</v>
      </c>
      <c r="C203" s="146"/>
      <c r="D203" s="147" t="s">
        <v>678</v>
      </c>
      <c r="E203" s="148" t="s">
        <v>565</v>
      </c>
      <c r="F203" s="149">
        <v>300.5</v>
      </c>
      <c r="G203" s="148"/>
      <c r="H203" s="148">
        <v>417.5</v>
      </c>
      <c r="I203" s="150">
        <v>420</v>
      </c>
      <c r="J203" s="151" t="s">
        <v>679</v>
      </c>
      <c r="K203" s="152">
        <f>H203-F203</f>
        <v>117</v>
      </c>
      <c r="L203" s="153">
        <f>K203/F203</f>
        <v>0.38935108153078202</v>
      </c>
      <c r="M203" s="148" t="s">
        <v>535</v>
      </c>
      <c r="N203" s="154">
        <v>43070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85</v>
      </c>
      <c r="B204" s="146">
        <v>42818</v>
      </c>
      <c r="C204" s="146"/>
      <c r="D204" s="147" t="s">
        <v>653</v>
      </c>
      <c r="E204" s="148" t="s">
        <v>565</v>
      </c>
      <c r="F204" s="149">
        <v>850</v>
      </c>
      <c r="G204" s="148"/>
      <c r="H204" s="148">
        <v>1042.5</v>
      </c>
      <c r="I204" s="150">
        <v>1023</v>
      </c>
      <c r="J204" s="151" t="s">
        <v>680</v>
      </c>
      <c r="K204" s="152">
        <v>192.5</v>
      </c>
      <c r="L204" s="153">
        <v>0.22647058823529401</v>
      </c>
      <c r="M204" s="148" t="s">
        <v>535</v>
      </c>
      <c r="N204" s="154">
        <v>42830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86</v>
      </c>
      <c r="B205" s="146">
        <v>42830</v>
      </c>
      <c r="C205" s="146"/>
      <c r="D205" s="147" t="s">
        <v>452</v>
      </c>
      <c r="E205" s="148" t="s">
        <v>565</v>
      </c>
      <c r="F205" s="149">
        <v>785</v>
      </c>
      <c r="G205" s="148"/>
      <c r="H205" s="148">
        <v>930</v>
      </c>
      <c r="I205" s="150">
        <v>920</v>
      </c>
      <c r="J205" s="151" t="s">
        <v>681</v>
      </c>
      <c r="K205" s="152">
        <f>H205-F205</f>
        <v>145</v>
      </c>
      <c r="L205" s="153">
        <f>K205/F205</f>
        <v>0.18471337579617833</v>
      </c>
      <c r="M205" s="148" t="s">
        <v>535</v>
      </c>
      <c r="N205" s="154">
        <v>42976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5">
        <v>87</v>
      </c>
      <c r="B206" s="156">
        <v>42831</v>
      </c>
      <c r="C206" s="156"/>
      <c r="D206" s="157" t="s">
        <v>682</v>
      </c>
      <c r="E206" s="158" t="s">
        <v>565</v>
      </c>
      <c r="F206" s="159">
        <v>40</v>
      </c>
      <c r="G206" s="159"/>
      <c r="H206" s="160">
        <v>13.1</v>
      </c>
      <c r="I206" s="160">
        <v>60</v>
      </c>
      <c r="J206" s="161" t="s">
        <v>683</v>
      </c>
      <c r="K206" s="162">
        <v>-26.9</v>
      </c>
      <c r="L206" s="163">
        <v>-0.67249999999999999</v>
      </c>
      <c r="M206" s="159" t="s">
        <v>547</v>
      </c>
      <c r="N206" s="156">
        <v>43138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88</v>
      </c>
      <c r="B207" s="146">
        <v>42837</v>
      </c>
      <c r="C207" s="146"/>
      <c r="D207" s="147" t="s">
        <v>93</v>
      </c>
      <c r="E207" s="148" t="s">
        <v>565</v>
      </c>
      <c r="F207" s="149">
        <v>289.5</v>
      </c>
      <c r="G207" s="148"/>
      <c r="H207" s="148">
        <v>354</v>
      </c>
      <c r="I207" s="150">
        <v>360</v>
      </c>
      <c r="J207" s="151" t="s">
        <v>684</v>
      </c>
      <c r="K207" s="152">
        <f t="shared" ref="K207:K215" si="91">H207-F207</f>
        <v>64.5</v>
      </c>
      <c r="L207" s="153">
        <f t="shared" ref="L207:L215" si="92">K207/F207</f>
        <v>0.22279792746113988</v>
      </c>
      <c r="M207" s="148" t="s">
        <v>535</v>
      </c>
      <c r="N207" s="154">
        <v>43040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89</v>
      </c>
      <c r="B208" s="146">
        <v>42845</v>
      </c>
      <c r="C208" s="146"/>
      <c r="D208" s="147" t="s">
        <v>400</v>
      </c>
      <c r="E208" s="148" t="s">
        <v>565</v>
      </c>
      <c r="F208" s="149">
        <v>700</v>
      </c>
      <c r="G208" s="148"/>
      <c r="H208" s="148">
        <v>840</v>
      </c>
      <c r="I208" s="150">
        <v>840</v>
      </c>
      <c r="J208" s="151" t="s">
        <v>685</v>
      </c>
      <c r="K208" s="152">
        <f t="shared" si="91"/>
        <v>140</v>
      </c>
      <c r="L208" s="153">
        <f t="shared" si="92"/>
        <v>0.2</v>
      </c>
      <c r="M208" s="148" t="s">
        <v>535</v>
      </c>
      <c r="N208" s="154">
        <v>42893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90</v>
      </c>
      <c r="B209" s="146">
        <v>42887</v>
      </c>
      <c r="C209" s="146"/>
      <c r="D209" s="147" t="s">
        <v>686</v>
      </c>
      <c r="E209" s="148" t="s">
        <v>565</v>
      </c>
      <c r="F209" s="149">
        <v>130</v>
      </c>
      <c r="G209" s="148"/>
      <c r="H209" s="148">
        <v>144.25</v>
      </c>
      <c r="I209" s="150">
        <v>170</v>
      </c>
      <c r="J209" s="151" t="s">
        <v>687</v>
      </c>
      <c r="K209" s="152">
        <f t="shared" si="91"/>
        <v>14.25</v>
      </c>
      <c r="L209" s="153">
        <f t="shared" si="92"/>
        <v>0.10961538461538461</v>
      </c>
      <c r="M209" s="148" t="s">
        <v>535</v>
      </c>
      <c r="N209" s="154">
        <v>43675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91</v>
      </c>
      <c r="B210" s="146">
        <v>42901</v>
      </c>
      <c r="C210" s="146"/>
      <c r="D210" s="147" t="s">
        <v>688</v>
      </c>
      <c r="E210" s="148" t="s">
        <v>565</v>
      </c>
      <c r="F210" s="149">
        <v>214.5</v>
      </c>
      <c r="G210" s="148"/>
      <c r="H210" s="148">
        <v>262</v>
      </c>
      <c r="I210" s="150">
        <v>262</v>
      </c>
      <c r="J210" s="151" t="s">
        <v>689</v>
      </c>
      <c r="K210" s="152">
        <f t="shared" si="91"/>
        <v>47.5</v>
      </c>
      <c r="L210" s="153">
        <f t="shared" si="92"/>
        <v>0.22144522144522144</v>
      </c>
      <c r="M210" s="148" t="s">
        <v>535</v>
      </c>
      <c r="N210" s="154">
        <v>42977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92</v>
      </c>
      <c r="B211" s="177">
        <v>42933</v>
      </c>
      <c r="C211" s="177"/>
      <c r="D211" s="178" t="s">
        <v>690</v>
      </c>
      <c r="E211" s="179" t="s">
        <v>565</v>
      </c>
      <c r="F211" s="180">
        <v>370</v>
      </c>
      <c r="G211" s="179"/>
      <c r="H211" s="179">
        <v>447.5</v>
      </c>
      <c r="I211" s="181">
        <v>450</v>
      </c>
      <c r="J211" s="182" t="s">
        <v>623</v>
      </c>
      <c r="K211" s="152">
        <f t="shared" si="91"/>
        <v>77.5</v>
      </c>
      <c r="L211" s="183">
        <f t="shared" si="92"/>
        <v>0.20945945945945946</v>
      </c>
      <c r="M211" s="179" t="s">
        <v>535</v>
      </c>
      <c r="N211" s="184">
        <v>43035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93</v>
      </c>
      <c r="B212" s="177">
        <v>42943</v>
      </c>
      <c r="C212" s="177"/>
      <c r="D212" s="178" t="s">
        <v>180</v>
      </c>
      <c r="E212" s="179" t="s">
        <v>565</v>
      </c>
      <c r="F212" s="180">
        <v>657.5</v>
      </c>
      <c r="G212" s="179"/>
      <c r="H212" s="179">
        <v>825</v>
      </c>
      <c r="I212" s="181">
        <v>820</v>
      </c>
      <c r="J212" s="182" t="s">
        <v>623</v>
      </c>
      <c r="K212" s="152">
        <f t="shared" si="91"/>
        <v>167.5</v>
      </c>
      <c r="L212" s="183">
        <f t="shared" si="92"/>
        <v>0.25475285171102663</v>
      </c>
      <c r="M212" s="179" t="s">
        <v>535</v>
      </c>
      <c r="N212" s="184">
        <v>43090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94</v>
      </c>
      <c r="B213" s="146">
        <v>42964</v>
      </c>
      <c r="C213" s="146"/>
      <c r="D213" s="147" t="s">
        <v>347</v>
      </c>
      <c r="E213" s="148" t="s">
        <v>565</v>
      </c>
      <c r="F213" s="149">
        <v>605</v>
      </c>
      <c r="G213" s="148"/>
      <c r="H213" s="148">
        <v>750</v>
      </c>
      <c r="I213" s="150">
        <v>750</v>
      </c>
      <c r="J213" s="151" t="s">
        <v>681</v>
      </c>
      <c r="K213" s="152">
        <f t="shared" si="91"/>
        <v>145</v>
      </c>
      <c r="L213" s="153">
        <f t="shared" si="92"/>
        <v>0.23966942148760331</v>
      </c>
      <c r="M213" s="148" t="s">
        <v>535</v>
      </c>
      <c r="N213" s="154">
        <v>43027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5">
        <v>95</v>
      </c>
      <c r="B214" s="156">
        <v>42979</v>
      </c>
      <c r="C214" s="156"/>
      <c r="D214" s="164" t="s">
        <v>691</v>
      </c>
      <c r="E214" s="159" t="s">
        <v>565</v>
      </c>
      <c r="F214" s="159">
        <v>255</v>
      </c>
      <c r="G214" s="160"/>
      <c r="H214" s="160">
        <v>217.25</v>
      </c>
      <c r="I214" s="160">
        <v>320</v>
      </c>
      <c r="J214" s="161" t="s">
        <v>692</v>
      </c>
      <c r="K214" s="162">
        <f t="shared" si="91"/>
        <v>-37.75</v>
      </c>
      <c r="L214" s="165">
        <f t="shared" si="92"/>
        <v>-0.14803921568627451</v>
      </c>
      <c r="M214" s="159" t="s">
        <v>547</v>
      </c>
      <c r="N214" s="156">
        <v>43661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96</v>
      </c>
      <c r="B215" s="146">
        <v>42997</v>
      </c>
      <c r="C215" s="146"/>
      <c r="D215" s="147" t="s">
        <v>693</v>
      </c>
      <c r="E215" s="148" t="s">
        <v>565</v>
      </c>
      <c r="F215" s="149">
        <v>215</v>
      </c>
      <c r="G215" s="148"/>
      <c r="H215" s="148">
        <v>258</v>
      </c>
      <c r="I215" s="150">
        <v>258</v>
      </c>
      <c r="J215" s="151" t="s">
        <v>623</v>
      </c>
      <c r="K215" s="152">
        <f t="shared" si="91"/>
        <v>43</v>
      </c>
      <c r="L215" s="153">
        <f t="shared" si="92"/>
        <v>0.2</v>
      </c>
      <c r="M215" s="148" t="s">
        <v>535</v>
      </c>
      <c r="N215" s="154">
        <v>43040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97</v>
      </c>
      <c r="B216" s="146">
        <v>42997</v>
      </c>
      <c r="C216" s="146"/>
      <c r="D216" s="147" t="s">
        <v>693</v>
      </c>
      <c r="E216" s="148" t="s">
        <v>565</v>
      </c>
      <c r="F216" s="149">
        <v>215</v>
      </c>
      <c r="G216" s="148"/>
      <c r="H216" s="148">
        <v>258</v>
      </c>
      <c r="I216" s="150">
        <v>258</v>
      </c>
      <c r="J216" s="182" t="s">
        <v>623</v>
      </c>
      <c r="K216" s="152">
        <v>43</v>
      </c>
      <c r="L216" s="153">
        <v>0.2</v>
      </c>
      <c r="M216" s="148" t="s">
        <v>535</v>
      </c>
      <c r="N216" s="154">
        <v>43040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98</v>
      </c>
      <c r="B217" s="177">
        <v>42998</v>
      </c>
      <c r="C217" s="177"/>
      <c r="D217" s="178" t="s">
        <v>694</v>
      </c>
      <c r="E217" s="179" t="s">
        <v>565</v>
      </c>
      <c r="F217" s="149">
        <v>75</v>
      </c>
      <c r="G217" s="179"/>
      <c r="H217" s="179">
        <v>90</v>
      </c>
      <c r="I217" s="181">
        <v>90</v>
      </c>
      <c r="J217" s="151" t="s">
        <v>695</v>
      </c>
      <c r="K217" s="152">
        <f t="shared" ref="K217:K222" si="93">H217-F217</f>
        <v>15</v>
      </c>
      <c r="L217" s="153">
        <f t="shared" ref="L217:L222" si="94">K217/F217</f>
        <v>0.2</v>
      </c>
      <c r="M217" s="148" t="s">
        <v>535</v>
      </c>
      <c r="N217" s="154">
        <v>43019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99</v>
      </c>
      <c r="B218" s="177">
        <v>43011</v>
      </c>
      <c r="C218" s="177"/>
      <c r="D218" s="178" t="s">
        <v>549</v>
      </c>
      <c r="E218" s="179" t="s">
        <v>565</v>
      </c>
      <c r="F218" s="180">
        <v>315</v>
      </c>
      <c r="G218" s="179"/>
      <c r="H218" s="179">
        <v>392</v>
      </c>
      <c r="I218" s="181">
        <v>384</v>
      </c>
      <c r="J218" s="182" t="s">
        <v>696</v>
      </c>
      <c r="K218" s="152">
        <f t="shared" si="93"/>
        <v>77</v>
      </c>
      <c r="L218" s="183">
        <f t="shared" si="94"/>
        <v>0.24444444444444444</v>
      </c>
      <c r="M218" s="179" t="s">
        <v>535</v>
      </c>
      <c r="N218" s="184">
        <v>43017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100</v>
      </c>
      <c r="B219" s="177">
        <v>43013</v>
      </c>
      <c r="C219" s="177"/>
      <c r="D219" s="178" t="s">
        <v>428</v>
      </c>
      <c r="E219" s="179" t="s">
        <v>565</v>
      </c>
      <c r="F219" s="180">
        <v>145</v>
      </c>
      <c r="G219" s="179"/>
      <c r="H219" s="179">
        <v>179</v>
      </c>
      <c r="I219" s="181">
        <v>180</v>
      </c>
      <c r="J219" s="182" t="s">
        <v>697</v>
      </c>
      <c r="K219" s="152">
        <f t="shared" si="93"/>
        <v>34</v>
      </c>
      <c r="L219" s="183">
        <f t="shared" si="94"/>
        <v>0.23448275862068965</v>
      </c>
      <c r="M219" s="179" t="s">
        <v>535</v>
      </c>
      <c r="N219" s="184">
        <v>43025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101</v>
      </c>
      <c r="B220" s="177">
        <v>43014</v>
      </c>
      <c r="C220" s="177"/>
      <c r="D220" s="178" t="s">
        <v>324</v>
      </c>
      <c r="E220" s="179" t="s">
        <v>565</v>
      </c>
      <c r="F220" s="180">
        <v>256</v>
      </c>
      <c r="G220" s="179"/>
      <c r="H220" s="179">
        <v>323</v>
      </c>
      <c r="I220" s="181">
        <v>320</v>
      </c>
      <c r="J220" s="182" t="s">
        <v>623</v>
      </c>
      <c r="K220" s="152">
        <f t="shared" si="93"/>
        <v>67</v>
      </c>
      <c r="L220" s="183">
        <f t="shared" si="94"/>
        <v>0.26171875</v>
      </c>
      <c r="M220" s="179" t="s">
        <v>535</v>
      </c>
      <c r="N220" s="184">
        <v>43067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102</v>
      </c>
      <c r="B221" s="177">
        <v>43017</v>
      </c>
      <c r="C221" s="177"/>
      <c r="D221" s="178" t="s">
        <v>339</v>
      </c>
      <c r="E221" s="179" t="s">
        <v>565</v>
      </c>
      <c r="F221" s="180">
        <v>137.5</v>
      </c>
      <c r="G221" s="179"/>
      <c r="H221" s="179">
        <v>184</v>
      </c>
      <c r="I221" s="181">
        <v>183</v>
      </c>
      <c r="J221" s="182" t="s">
        <v>698</v>
      </c>
      <c r="K221" s="152">
        <f t="shared" si="93"/>
        <v>46.5</v>
      </c>
      <c r="L221" s="183">
        <f t="shared" si="94"/>
        <v>0.33818181818181819</v>
      </c>
      <c r="M221" s="179" t="s">
        <v>535</v>
      </c>
      <c r="N221" s="184">
        <v>43108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103</v>
      </c>
      <c r="B222" s="177">
        <v>43018</v>
      </c>
      <c r="C222" s="177"/>
      <c r="D222" s="178" t="s">
        <v>699</v>
      </c>
      <c r="E222" s="179" t="s">
        <v>565</v>
      </c>
      <c r="F222" s="180">
        <v>125.5</v>
      </c>
      <c r="G222" s="179"/>
      <c r="H222" s="179">
        <v>158</v>
      </c>
      <c r="I222" s="181">
        <v>155</v>
      </c>
      <c r="J222" s="182" t="s">
        <v>700</v>
      </c>
      <c r="K222" s="152">
        <f t="shared" si="93"/>
        <v>32.5</v>
      </c>
      <c r="L222" s="183">
        <f t="shared" si="94"/>
        <v>0.25896414342629481</v>
      </c>
      <c r="M222" s="179" t="s">
        <v>535</v>
      </c>
      <c r="N222" s="184">
        <v>43067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104</v>
      </c>
      <c r="B223" s="177">
        <v>43018</v>
      </c>
      <c r="C223" s="177"/>
      <c r="D223" s="178" t="s">
        <v>701</v>
      </c>
      <c r="E223" s="179" t="s">
        <v>565</v>
      </c>
      <c r="F223" s="180">
        <v>895</v>
      </c>
      <c r="G223" s="179"/>
      <c r="H223" s="179">
        <v>1122.5</v>
      </c>
      <c r="I223" s="181">
        <v>1078</v>
      </c>
      <c r="J223" s="182" t="s">
        <v>702</v>
      </c>
      <c r="K223" s="152">
        <v>227.5</v>
      </c>
      <c r="L223" s="183">
        <v>0.25418994413407803</v>
      </c>
      <c r="M223" s="179" t="s">
        <v>535</v>
      </c>
      <c r="N223" s="184">
        <v>43117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105</v>
      </c>
      <c r="B224" s="177">
        <v>43020</v>
      </c>
      <c r="C224" s="177"/>
      <c r="D224" s="178" t="s">
        <v>333</v>
      </c>
      <c r="E224" s="179" t="s">
        <v>565</v>
      </c>
      <c r="F224" s="180">
        <v>525</v>
      </c>
      <c r="G224" s="179"/>
      <c r="H224" s="179">
        <v>629</v>
      </c>
      <c r="I224" s="181">
        <v>629</v>
      </c>
      <c r="J224" s="182" t="s">
        <v>623</v>
      </c>
      <c r="K224" s="152">
        <v>104</v>
      </c>
      <c r="L224" s="183">
        <v>0.19809523809523799</v>
      </c>
      <c r="M224" s="179" t="s">
        <v>535</v>
      </c>
      <c r="N224" s="184">
        <v>43119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106</v>
      </c>
      <c r="B225" s="177">
        <v>43046</v>
      </c>
      <c r="C225" s="177"/>
      <c r="D225" s="178" t="s">
        <v>370</v>
      </c>
      <c r="E225" s="179" t="s">
        <v>565</v>
      </c>
      <c r="F225" s="180">
        <v>740</v>
      </c>
      <c r="G225" s="179"/>
      <c r="H225" s="179">
        <v>892.5</v>
      </c>
      <c r="I225" s="181">
        <v>900</v>
      </c>
      <c r="J225" s="182" t="s">
        <v>703</v>
      </c>
      <c r="K225" s="152">
        <f>H225-F225</f>
        <v>152.5</v>
      </c>
      <c r="L225" s="183">
        <f>K225/F225</f>
        <v>0.20608108108108109</v>
      </c>
      <c r="M225" s="179" t="s">
        <v>535</v>
      </c>
      <c r="N225" s="184">
        <v>43052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107</v>
      </c>
      <c r="B226" s="146">
        <v>43073</v>
      </c>
      <c r="C226" s="146"/>
      <c r="D226" s="147" t="s">
        <v>704</v>
      </c>
      <c r="E226" s="148" t="s">
        <v>565</v>
      </c>
      <c r="F226" s="149">
        <v>118.5</v>
      </c>
      <c r="G226" s="148"/>
      <c r="H226" s="148">
        <v>143.5</v>
      </c>
      <c r="I226" s="150">
        <v>145</v>
      </c>
      <c r="J226" s="151" t="s">
        <v>556</v>
      </c>
      <c r="K226" s="152">
        <f>H226-F226</f>
        <v>25</v>
      </c>
      <c r="L226" s="153">
        <f>K226/F226</f>
        <v>0.2109704641350211</v>
      </c>
      <c r="M226" s="148" t="s">
        <v>535</v>
      </c>
      <c r="N226" s="154">
        <v>43097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5">
        <v>108</v>
      </c>
      <c r="B227" s="156">
        <v>43090</v>
      </c>
      <c r="C227" s="156"/>
      <c r="D227" s="157" t="s">
        <v>405</v>
      </c>
      <c r="E227" s="158" t="s">
        <v>565</v>
      </c>
      <c r="F227" s="159">
        <v>715</v>
      </c>
      <c r="G227" s="159"/>
      <c r="H227" s="160">
        <v>500</v>
      </c>
      <c r="I227" s="160">
        <v>872</v>
      </c>
      <c r="J227" s="161" t="s">
        <v>705</v>
      </c>
      <c r="K227" s="162">
        <f>H227-F227</f>
        <v>-215</v>
      </c>
      <c r="L227" s="163">
        <f>K227/F227</f>
        <v>-0.30069930069930068</v>
      </c>
      <c r="M227" s="159" t="s">
        <v>547</v>
      </c>
      <c r="N227" s="156">
        <v>43670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109</v>
      </c>
      <c r="B228" s="146">
        <v>43098</v>
      </c>
      <c r="C228" s="146"/>
      <c r="D228" s="147" t="s">
        <v>549</v>
      </c>
      <c r="E228" s="148" t="s">
        <v>565</v>
      </c>
      <c r="F228" s="149">
        <v>435</v>
      </c>
      <c r="G228" s="148"/>
      <c r="H228" s="148">
        <v>542.5</v>
      </c>
      <c r="I228" s="150">
        <v>539</v>
      </c>
      <c r="J228" s="151" t="s">
        <v>623</v>
      </c>
      <c r="K228" s="152">
        <v>107.5</v>
      </c>
      <c r="L228" s="153">
        <v>0.247126436781609</v>
      </c>
      <c r="M228" s="148" t="s">
        <v>535</v>
      </c>
      <c r="N228" s="154">
        <v>43206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45">
        <v>110</v>
      </c>
      <c r="B229" s="146">
        <v>43098</v>
      </c>
      <c r="C229" s="146"/>
      <c r="D229" s="147" t="s">
        <v>507</v>
      </c>
      <c r="E229" s="148" t="s">
        <v>565</v>
      </c>
      <c r="F229" s="149">
        <v>885</v>
      </c>
      <c r="G229" s="148"/>
      <c r="H229" s="148">
        <v>1090</v>
      </c>
      <c r="I229" s="150">
        <v>1084</v>
      </c>
      <c r="J229" s="151" t="s">
        <v>623</v>
      </c>
      <c r="K229" s="152">
        <v>205</v>
      </c>
      <c r="L229" s="153">
        <v>0.23163841807909599</v>
      </c>
      <c r="M229" s="148" t="s">
        <v>535</v>
      </c>
      <c r="N229" s="154">
        <v>43213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111</v>
      </c>
      <c r="B230" s="186">
        <v>43192</v>
      </c>
      <c r="C230" s="186"/>
      <c r="D230" s="164" t="s">
        <v>706</v>
      </c>
      <c r="E230" s="159" t="s">
        <v>565</v>
      </c>
      <c r="F230" s="187">
        <v>478.5</v>
      </c>
      <c r="G230" s="159"/>
      <c r="H230" s="159">
        <v>442</v>
      </c>
      <c r="I230" s="160">
        <v>613</v>
      </c>
      <c r="J230" s="161" t="s">
        <v>707</v>
      </c>
      <c r="K230" s="162">
        <f>H230-F230</f>
        <v>-36.5</v>
      </c>
      <c r="L230" s="163">
        <f>K230/F230</f>
        <v>-7.6280041797283177E-2</v>
      </c>
      <c r="M230" s="159" t="s">
        <v>547</v>
      </c>
      <c r="N230" s="156">
        <v>43762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5">
        <v>112</v>
      </c>
      <c r="B231" s="156">
        <v>43194</v>
      </c>
      <c r="C231" s="156"/>
      <c r="D231" s="157" t="s">
        <v>708</v>
      </c>
      <c r="E231" s="158" t="s">
        <v>565</v>
      </c>
      <c r="F231" s="159">
        <f>141.5-7.3</f>
        <v>134.19999999999999</v>
      </c>
      <c r="G231" s="159"/>
      <c r="H231" s="160">
        <v>77</v>
      </c>
      <c r="I231" s="160">
        <v>180</v>
      </c>
      <c r="J231" s="161" t="s">
        <v>709</v>
      </c>
      <c r="K231" s="162">
        <f>H231-F231</f>
        <v>-57.199999999999989</v>
      </c>
      <c r="L231" s="163">
        <f>K231/F231</f>
        <v>-0.42622950819672129</v>
      </c>
      <c r="M231" s="159" t="s">
        <v>547</v>
      </c>
      <c r="N231" s="156">
        <v>43522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5">
        <v>113</v>
      </c>
      <c r="B232" s="156">
        <v>43209</v>
      </c>
      <c r="C232" s="156"/>
      <c r="D232" s="157" t="s">
        <v>710</v>
      </c>
      <c r="E232" s="158" t="s">
        <v>565</v>
      </c>
      <c r="F232" s="159">
        <v>430</v>
      </c>
      <c r="G232" s="159"/>
      <c r="H232" s="160">
        <v>220</v>
      </c>
      <c r="I232" s="160">
        <v>537</v>
      </c>
      <c r="J232" s="161" t="s">
        <v>711</v>
      </c>
      <c r="K232" s="162">
        <f>H232-F232</f>
        <v>-210</v>
      </c>
      <c r="L232" s="163">
        <f>K232/F232</f>
        <v>-0.48837209302325579</v>
      </c>
      <c r="M232" s="159" t="s">
        <v>547</v>
      </c>
      <c r="N232" s="156">
        <v>43252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114</v>
      </c>
      <c r="B233" s="177">
        <v>43220</v>
      </c>
      <c r="C233" s="177"/>
      <c r="D233" s="178" t="s">
        <v>371</v>
      </c>
      <c r="E233" s="179" t="s">
        <v>565</v>
      </c>
      <c r="F233" s="179">
        <v>153.5</v>
      </c>
      <c r="G233" s="179"/>
      <c r="H233" s="179">
        <v>196</v>
      </c>
      <c r="I233" s="181">
        <v>196</v>
      </c>
      <c r="J233" s="151" t="s">
        <v>712</v>
      </c>
      <c r="K233" s="152">
        <f>H233-F233</f>
        <v>42.5</v>
      </c>
      <c r="L233" s="153">
        <f>K233/F233</f>
        <v>0.27687296416938112</v>
      </c>
      <c r="M233" s="148" t="s">
        <v>535</v>
      </c>
      <c r="N233" s="154">
        <v>43605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5">
        <v>115</v>
      </c>
      <c r="B234" s="156">
        <v>43306</v>
      </c>
      <c r="C234" s="156"/>
      <c r="D234" s="157" t="s">
        <v>682</v>
      </c>
      <c r="E234" s="158" t="s">
        <v>565</v>
      </c>
      <c r="F234" s="159">
        <v>27.5</v>
      </c>
      <c r="G234" s="159"/>
      <c r="H234" s="160">
        <v>13.1</v>
      </c>
      <c r="I234" s="160">
        <v>60</v>
      </c>
      <c r="J234" s="161" t="s">
        <v>713</v>
      </c>
      <c r="K234" s="162">
        <v>-14.4</v>
      </c>
      <c r="L234" s="163">
        <v>-0.52363636363636401</v>
      </c>
      <c r="M234" s="159" t="s">
        <v>547</v>
      </c>
      <c r="N234" s="156">
        <v>43138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116</v>
      </c>
      <c r="B235" s="186">
        <v>43318</v>
      </c>
      <c r="C235" s="186"/>
      <c r="D235" s="164" t="s">
        <v>714</v>
      </c>
      <c r="E235" s="159" t="s">
        <v>565</v>
      </c>
      <c r="F235" s="159">
        <v>148.5</v>
      </c>
      <c r="G235" s="159"/>
      <c r="H235" s="159">
        <v>102</v>
      </c>
      <c r="I235" s="160">
        <v>182</v>
      </c>
      <c r="J235" s="161" t="s">
        <v>715</v>
      </c>
      <c r="K235" s="162">
        <f>H235-F235</f>
        <v>-46.5</v>
      </c>
      <c r="L235" s="163">
        <f>K235/F235</f>
        <v>-0.31313131313131315</v>
      </c>
      <c r="M235" s="159" t="s">
        <v>547</v>
      </c>
      <c r="N235" s="156">
        <v>43661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45">
        <v>117</v>
      </c>
      <c r="B236" s="146">
        <v>43335</v>
      </c>
      <c r="C236" s="146"/>
      <c r="D236" s="147" t="s">
        <v>716</v>
      </c>
      <c r="E236" s="148" t="s">
        <v>565</v>
      </c>
      <c r="F236" s="179">
        <v>285</v>
      </c>
      <c r="G236" s="148"/>
      <c r="H236" s="148">
        <v>355</v>
      </c>
      <c r="I236" s="150">
        <v>364</v>
      </c>
      <c r="J236" s="151" t="s">
        <v>717</v>
      </c>
      <c r="K236" s="152">
        <v>70</v>
      </c>
      <c r="L236" s="153">
        <v>0.24561403508771901</v>
      </c>
      <c r="M236" s="148" t="s">
        <v>535</v>
      </c>
      <c r="N236" s="154">
        <v>43455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45">
        <v>118</v>
      </c>
      <c r="B237" s="146">
        <v>43341</v>
      </c>
      <c r="C237" s="146"/>
      <c r="D237" s="147" t="s">
        <v>359</v>
      </c>
      <c r="E237" s="148" t="s">
        <v>565</v>
      </c>
      <c r="F237" s="179">
        <v>525</v>
      </c>
      <c r="G237" s="148"/>
      <c r="H237" s="148">
        <v>585</v>
      </c>
      <c r="I237" s="150">
        <v>635</v>
      </c>
      <c r="J237" s="151" t="s">
        <v>718</v>
      </c>
      <c r="K237" s="152">
        <f t="shared" ref="K237:K254" si="95">H237-F237</f>
        <v>60</v>
      </c>
      <c r="L237" s="153">
        <f t="shared" ref="L237:L254" si="96">K237/F237</f>
        <v>0.11428571428571428</v>
      </c>
      <c r="M237" s="148" t="s">
        <v>535</v>
      </c>
      <c r="N237" s="154">
        <v>43662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45">
        <v>119</v>
      </c>
      <c r="B238" s="146">
        <v>43395</v>
      </c>
      <c r="C238" s="146"/>
      <c r="D238" s="147" t="s">
        <v>347</v>
      </c>
      <c r="E238" s="148" t="s">
        <v>565</v>
      </c>
      <c r="F238" s="179">
        <v>475</v>
      </c>
      <c r="G238" s="148"/>
      <c r="H238" s="148">
        <v>574</v>
      </c>
      <c r="I238" s="150">
        <v>570</v>
      </c>
      <c r="J238" s="151" t="s">
        <v>623</v>
      </c>
      <c r="K238" s="152">
        <f t="shared" si="95"/>
        <v>99</v>
      </c>
      <c r="L238" s="153">
        <f t="shared" si="96"/>
        <v>0.20842105263157895</v>
      </c>
      <c r="M238" s="148" t="s">
        <v>535</v>
      </c>
      <c r="N238" s="154">
        <v>43403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120</v>
      </c>
      <c r="B239" s="177">
        <v>43397</v>
      </c>
      <c r="C239" s="177"/>
      <c r="D239" s="178" t="s">
        <v>366</v>
      </c>
      <c r="E239" s="179" t="s">
        <v>565</v>
      </c>
      <c r="F239" s="179">
        <v>707.5</v>
      </c>
      <c r="G239" s="179"/>
      <c r="H239" s="179">
        <v>872</v>
      </c>
      <c r="I239" s="181">
        <v>872</v>
      </c>
      <c r="J239" s="182" t="s">
        <v>623</v>
      </c>
      <c r="K239" s="152">
        <f t="shared" si="95"/>
        <v>164.5</v>
      </c>
      <c r="L239" s="183">
        <f t="shared" si="96"/>
        <v>0.23250883392226149</v>
      </c>
      <c r="M239" s="179" t="s">
        <v>535</v>
      </c>
      <c r="N239" s="184">
        <v>43482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121</v>
      </c>
      <c r="B240" s="177">
        <v>43398</v>
      </c>
      <c r="C240" s="177"/>
      <c r="D240" s="178" t="s">
        <v>719</v>
      </c>
      <c r="E240" s="179" t="s">
        <v>565</v>
      </c>
      <c r="F240" s="179">
        <v>162</v>
      </c>
      <c r="G240" s="179"/>
      <c r="H240" s="179">
        <v>204</v>
      </c>
      <c r="I240" s="181">
        <v>209</v>
      </c>
      <c r="J240" s="182" t="s">
        <v>720</v>
      </c>
      <c r="K240" s="152">
        <f t="shared" si="95"/>
        <v>42</v>
      </c>
      <c r="L240" s="183">
        <f t="shared" si="96"/>
        <v>0.25925925925925924</v>
      </c>
      <c r="M240" s="179" t="s">
        <v>535</v>
      </c>
      <c r="N240" s="184">
        <v>43539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122</v>
      </c>
      <c r="B241" s="177">
        <v>43399</v>
      </c>
      <c r="C241" s="177"/>
      <c r="D241" s="178" t="s">
        <v>445</v>
      </c>
      <c r="E241" s="179" t="s">
        <v>565</v>
      </c>
      <c r="F241" s="179">
        <v>240</v>
      </c>
      <c r="G241" s="179"/>
      <c r="H241" s="179">
        <v>297</v>
      </c>
      <c r="I241" s="181">
        <v>297</v>
      </c>
      <c r="J241" s="182" t="s">
        <v>623</v>
      </c>
      <c r="K241" s="188">
        <f t="shared" si="95"/>
        <v>57</v>
      </c>
      <c r="L241" s="183">
        <f t="shared" si="96"/>
        <v>0.23749999999999999</v>
      </c>
      <c r="M241" s="179" t="s">
        <v>535</v>
      </c>
      <c r="N241" s="184">
        <v>43417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45">
        <v>123</v>
      </c>
      <c r="B242" s="146">
        <v>43439</v>
      </c>
      <c r="C242" s="146"/>
      <c r="D242" s="147" t="s">
        <v>721</v>
      </c>
      <c r="E242" s="148" t="s">
        <v>565</v>
      </c>
      <c r="F242" s="148">
        <v>202.5</v>
      </c>
      <c r="G242" s="148"/>
      <c r="H242" s="148">
        <v>255</v>
      </c>
      <c r="I242" s="150">
        <v>252</v>
      </c>
      <c r="J242" s="151" t="s">
        <v>623</v>
      </c>
      <c r="K242" s="152">
        <f t="shared" si="95"/>
        <v>52.5</v>
      </c>
      <c r="L242" s="153">
        <f t="shared" si="96"/>
        <v>0.25925925925925924</v>
      </c>
      <c r="M242" s="148" t="s">
        <v>535</v>
      </c>
      <c r="N242" s="154">
        <v>43542</v>
      </c>
      <c r="O242" s="1"/>
      <c r="P242" s="1"/>
      <c r="Q242" s="1"/>
      <c r="R242" s="6" t="s">
        <v>722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124</v>
      </c>
      <c r="B243" s="177">
        <v>43465</v>
      </c>
      <c r="C243" s="146"/>
      <c r="D243" s="178" t="s">
        <v>392</v>
      </c>
      <c r="E243" s="179" t="s">
        <v>565</v>
      </c>
      <c r="F243" s="179">
        <v>710</v>
      </c>
      <c r="G243" s="179"/>
      <c r="H243" s="179">
        <v>866</v>
      </c>
      <c r="I243" s="181">
        <v>866</v>
      </c>
      <c r="J243" s="182" t="s">
        <v>623</v>
      </c>
      <c r="K243" s="152">
        <f t="shared" si="95"/>
        <v>156</v>
      </c>
      <c r="L243" s="153">
        <f t="shared" si="96"/>
        <v>0.21971830985915494</v>
      </c>
      <c r="M243" s="148" t="s">
        <v>535</v>
      </c>
      <c r="N243" s="154">
        <v>43553</v>
      </c>
      <c r="O243" s="1"/>
      <c r="P243" s="1"/>
      <c r="Q243" s="1"/>
      <c r="R243" s="6" t="s">
        <v>722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125</v>
      </c>
      <c r="B244" s="177">
        <v>43522</v>
      </c>
      <c r="C244" s="177"/>
      <c r="D244" s="178" t="s">
        <v>151</v>
      </c>
      <c r="E244" s="179" t="s">
        <v>565</v>
      </c>
      <c r="F244" s="179">
        <v>337.25</v>
      </c>
      <c r="G244" s="179"/>
      <c r="H244" s="179">
        <v>398.5</v>
      </c>
      <c r="I244" s="181">
        <v>411</v>
      </c>
      <c r="J244" s="151" t="s">
        <v>723</v>
      </c>
      <c r="K244" s="152">
        <f t="shared" si="95"/>
        <v>61.25</v>
      </c>
      <c r="L244" s="153">
        <f t="shared" si="96"/>
        <v>0.1816160118606375</v>
      </c>
      <c r="M244" s="148" t="s">
        <v>535</v>
      </c>
      <c r="N244" s="154">
        <v>43760</v>
      </c>
      <c r="O244" s="1"/>
      <c r="P244" s="1"/>
      <c r="Q244" s="1"/>
      <c r="R244" s="6" t="s">
        <v>722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126</v>
      </c>
      <c r="B245" s="190">
        <v>43559</v>
      </c>
      <c r="C245" s="190"/>
      <c r="D245" s="191" t="s">
        <v>724</v>
      </c>
      <c r="E245" s="192" t="s">
        <v>565</v>
      </c>
      <c r="F245" s="192">
        <v>130</v>
      </c>
      <c r="G245" s="192"/>
      <c r="H245" s="192">
        <v>65</v>
      </c>
      <c r="I245" s="193">
        <v>158</v>
      </c>
      <c r="J245" s="161" t="s">
        <v>725</v>
      </c>
      <c r="K245" s="162">
        <f t="shared" si="95"/>
        <v>-65</v>
      </c>
      <c r="L245" s="163">
        <f t="shared" si="96"/>
        <v>-0.5</v>
      </c>
      <c r="M245" s="159" t="s">
        <v>547</v>
      </c>
      <c r="N245" s="156">
        <v>43726</v>
      </c>
      <c r="O245" s="1"/>
      <c r="P245" s="1"/>
      <c r="Q245" s="1"/>
      <c r="R245" s="6" t="s">
        <v>726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127</v>
      </c>
      <c r="B246" s="177">
        <v>43017</v>
      </c>
      <c r="C246" s="177"/>
      <c r="D246" s="178" t="s">
        <v>182</v>
      </c>
      <c r="E246" s="179" t="s">
        <v>565</v>
      </c>
      <c r="F246" s="179">
        <v>141.5</v>
      </c>
      <c r="G246" s="179"/>
      <c r="H246" s="179">
        <v>183.5</v>
      </c>
      <c r="I246" s="181">
        <v>210</v>
      </c>
      <c r="J246" s="151" t="s">
        <v>720</v>
      </c>
      <c r="K246" s="152">
        <f t="shared" si="95"/>
        <v>42</v>
      </c>
      <c r="L246" s="153">
        <f t="shared" si="96"/>
        <v>0.29681978798586572</v>
      </c>
      <c r="M246" s="148" t="s">
        <v>535</v>
      </c>
      <c r="N246" s="154">
        <v>43042</v>
      </c>
      <c r="O246" s="1"/>
      <c r="P246" s="1"/>
      <c r="Q246" s="1"/>
      <c r="R246" s="6" t="s">
        <v>726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128</v>
      </c>
      <c r="B247" s="190">
        <v>43074</v>
      </c>
      <c r="C247" s="190"/>
      <c r="D247" s="191" t="s">
        <v>727</v>
      </c>
      <c r="E247" s="192" t="s">
        <v>565</v>
      </c>
      <c r="F247" s="187">
        <v>172</v>
      </c>
      <c r="G247" s="192"/>
      <c r="H247" s="192">
        <v>155.25</v>
      </c>
      <c r="I247" s="193">
        <v>230</v>
      </c>
      <c r="J247" s="161" t="s">
        <v>728</v>
      </c>
      <c r="K247" s="162">
        <f t="shared" si="95"/>
        <v>-16.75</v>
      </c>
      <c r="L247" s="163">
        <f t="shared" si="96"/>
        <v>-9.7383720930232565E-2</v>
      </c>
      <c r="M247" s="159" t="s">
        <v>547</v>
      </c>
      <c r="N247" s="156">
        <v>43787</v>
      </c>
      <c r="O247" s="1"/>
      <c r="P247" s="1"/>
      <c r="Q247" s="1"/>
      <c r="R247" s="6" t="s">
        <v>726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129</v>
      </c>
      <c r="B248" s="177">
        <v>43398</v>
      </c>
      <c r="C248" s="177"/>
      <c r="D248" s="178" t="s">
        <v>107</v>
      </c>
      <c r="E248" s="179" t="s">
        <v>565</v>
      </c>
      <c r="F248" s="179">
        <v>698.5</v>
      </c>
      <c r="G248" s="179"/>
      <c r="H248" s="179">
        <v>890</v>
      </c>
      <c r="I248" s="181">
        <v>890</v>
      </c>
      <c r="J248" s="151" t="s">
        <v>788</v>
      </c>
      <c r="K248" s="152">
        <f t="shared" si="95"/>
        <v>191.5</v>
      </c>
      <c r="L248" s="153">
        <f t="shared" si="96"/>
        <v>0.27415891195418757</v>
      </c>
      <c r="M248" s="148" t="s">
        <v>535</v>
      </c>
      <c r="N248" s="154">
        <v>44328</v>
      </c>
      <c r="O248" s="1"/>
      <c r="P248" s="1"/>
      <c r="Q248" s="1"/>
      <c r="R248" s="6" t="s">
        <v>722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130</v>
      </c>
      <c r="B249" s="177">
        <v>42877</v>
      </c>
      <c r="C249" s="177"/>
      <c r="D249" s="178" t="s">
        <v>358</v>
      </c>
      <c r="E249" s="179" t="s">
        <v>565</v>
      </c>
      <c r="F249" s="179">
        <v>127.6</v>
      </c>
      <c r="G249" s="179"/>
      <c r="H249" s="179">
        <v>138</v>
      </c>
      <c r="I249" s="181">
        <v>190</v>
      </c>
      <c r="J249" s="151" t="s">
        <v>729</v>
      </c>
      <c r="K249" s="152">
        <f t="shared" si="95"/>
        <v>10.400000000000006</v>
      </c>
      <c r="L249" s="153">
        <f t="shared" si="96"/>
        <v>8.1504702194357417E-2</v>
      </c>
      <c r="M249" s="148" t="s">
        <v>535</v>
      </c>
      <c r="N249" s="154">
        <v>43774</v>
      </c>
      <c r="O249" s="1"/>
      <c r="P249" s="1"/>
      <c r="Q249" s="1"/>
      <c r="R249" s="6" t="s">
        <v>726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131</v>
      </c>
      <c r="B250" s="177">
        <v>43158</v>
      </c>
      <c r="C250" s="177"/>
      <c r="D250" s="178" t="s">
        <v>730</v>
      </c>
      <c r="E250" s="179" t="s">
        <v>565</v>
      </c>
      <c r="F250" s="179">
        <v>317</v>
      </c>
      <c r="G250" s="179"/>
      <c r="H250" s="179">
        <v>382.5</v>
      </c>
      <c r="I250" s="181">
        <v>398</v>
      </c>
      <c r="J250" s="151" t="s">
        <v>731</v>
      </c>
      <c r="K250" s="152">
        <f t="shared" si="95"/>
        <v>65.5</v>
      </c>
      <c r="L250" s="153">
        <f t="shared" si="96"/>
        <v>0.20662460567823343</v>
      </c>
      <c r="M250" s="148" t="s">
        <v>535</v>
      </c>
      <c r="N250" s="154">
        <v>44238</v>
      </c>
      <c r="O250" s="1"/>
      <c r="P250" s="1"/>
      <c r="Q250" s="1"/>
      <c r="R250" s="6" t="s">
        <v>726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132</v>
      </c>
      <c r="B251" s="190">
        <v>43164</v>
      </c>
      <c r="C251" s="190"/>
      <c r="D251" s="191" t="s">
        <v>144</v>
      </c>
      <c r="E251" s="192" t="s">
        <v>565</v>
      </c>
      <c r="F251" s="187">
        <f>510-14.4</f>
        <v>495.6</v>
      </c>
      <c r="G251" s="192"/>
      <c r="H251" s="192">
        <v>350</v>
      </c>
      <c r="I251" s="193">
        <v>672</v>
      </c>
      <c r="J251" s="161" t="s">
        <v>732</v>
      </c>
      <c r="K251" s="162">
        <f t="shared" si="95"/>
        <v>-145.60000000000002</v>
      </c>
      <c r="L251" s="163">
        <f t="shared" si="96"/>
        <v>-0.29378531073446329</v>
      </c>
      <c r="M251" s="159" t="s">
        <v>547</v>
      </c>
      <c r="N251" s="156">
        <v>43887</v>
      </c>
      <c r="O251" s="1"/>
      <c r="P251" s="1"/>
      <c r="Q251" s="1"/>
      <c r="R251" s="6" t="s">
        <v>722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133</v>
      </c>
      <c r="B252" s="190">
        <v>43237</v>
      </c>
      <c r="C252" s="190"/>
      <c r="D252" s="191" t="s">
        <v>437</v>
      </c>
      <c r="E252" s="192" t="s">
        <v>565</v>
      </c>
      <c r="F252" s="187">
        <v>230.3</v>
      </c>
      <c r="G252" s="192"/>
      <c r="H252" s="192">
        <v>102.5</v>
      </c>
      <c r="I252" s="193">
        <v>348</v>
      </c>
      <c r="J252" s="161" t="s">
        <v>733</v>
      </c>
      <c r="K252" s="162">
        <f t="shared" si="95"/>
        <v>-127.80000000000001</v>
      </c>
      <c r="L252" s="163">
        <f t="shared" si="96"/>
        <v>-0.55492835432045162</v>
      </c>
      <c r="M252" s="159" t="s">
        <v>547</v>
      </c>
      <c r="N252" s="156">
        <v>43896</v>
      </c>
      <c r="O252" s="1"/>
      <c r="P252" s="1"/>
      <c r="Q252" s="1"/>
      <c r="R252" s="6" t="s">
        <v>722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134</v>
      </c>
      <c r="B253" s="177">
        <v>43258</v>
      </c>
      <c r="C253" s="177"/>
      <c r="D253" s="178" t="s">
        <v>409</v>
      </c>
      <c r="E253" s="179" t="s">
        <v>565</v>
      </c>
      <c r="F253" s="179">
        <f>342.5-5.1</f>
        <v>337.4</v>
      </c>
      <c r="G253" s="179"/>
      <c r="H253" s="179">
        <v>412.5</v>
      </c>
      <c r="I253" s="181">
        <v>439</v>
      </c>
      <c r="J253" s="151" t="s">
        <v>734</v>
      </c>
      <c r="K253" s="152">
        <f t="shared" si="95"/>
        <v>75.100000000000023</v>
      </c>
      <c r="L253" s="153">
        <f t="shared" si="96"/>
        <v>0.22258446947243635</v>
      </c>
      <c r="M253" s="148" t="s">
        <v>535</v>
      </c>
      <c r="N253" s="154">
        <v>44230</v>
      </c>
      <c r="O253" s="1"/>
      <c r="P253" s="1"/>
      <c r="Q253" s="1"/>
      <c r="R253" s="6" t="s">
        <v>726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0">
        <v>135</v>
      </c>
      <c r="B254" s="169">
        <v>43285</v>
      </c>
      <c r="C254" s="169"/>
      <c r="D254" s="170" t="s">
        <v>55</v>
      </c>
      <c r="E254" s="171" t="s">
        <v>565</v>
      </c>
      <c r="F254" s="171">
        <f>127.5-5.53</f>
        <v>121.97</v>
      </c>
      <c r="G254" s="172"/>
      <c r="H254" s="172">
        <v>122.5</v>
      </c>
      <c r="I254" s="172">
        <v>170</v>
      </c>
      <c r="J254" s="173" t="s">
        <v>761</v>
      </c>
      <c r="K254" s="174">
        <f t="shared" si="95"/>
        <v>0.53000000000000114</v>
      </c>
      <c r="L254" s="175">
        <f t="shared" si="96"/>
        <v>4.3453308190538747E-3</v>
      </c>
      <c r="M254" s="171" t="s">
        <v>656</v>
      </c>
      <c r="N254" s="169">
        <v>44431</v>
      </c>
      <c r="O254" s="1"/>
      <c r="P254" s="1"/>
      <c r="Q254" s="1"/>
      <c r="R254" s="6" t="s">
        <v>722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136</v>
      </c>
      <c r="B255" s="190">
        <v>43294</v>
      </c>
      <c r="C255" s="190"/>
      <c r="D255" s="191" t="s">
        <v>349</v>
      </c>
      <c r="E255" s="192" t="s">
        <v>565</v>
      </c>
      <c r="F255" s="187">
        <v>46.5</v>
      </c>
      <c r="G255" s="192"/>
      <c r="H255" s="192">
        <v>17</v>
      </c>
      <c r="I255" s="193">
        <v>59</v>
      </c>
      <c r="J255" s="161" t="s">
        <v>735</v>
      </c>
      <c r="K255" s="162">
        <f t="shared" ref="K255:K263" si="97">H255-F255</f>
        <v>-29.5</v>
      </c>
      <c r="L255" s="163">
        <f t="shared" ref="L255:L263" si="98">K255/F255</f>
        <v>-0.63440860215053763</v>
      </c>
      <c r="M255" s="159" t="s">
        <v>547</v>
      </c>
      <c r="N255" s="156">
        <v>43887</v>
      </c>
      <c r="O255" s="1"/>
      <c r="P255" s="1"/>
      <c r="Q255" s="1"/>
      <c r="R255" s="6" t="s">
        <v>722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137</v>
      </c>
      <c r="B256" s="177">
        <v>43396</v>
      </c>
      <c r="C256" s="177"/>
      <c r="D256" s="178" t="s">
        <v>394</v>
      </c>
      <c r="E256" s="179" t="s">
        <v>565</v>
      </c>
      <c r="F256" s="179">
        <v>156.5</v>
      </c>
      <c r="G256" s="179"/>
      <c r="H256" s="179">
        <v>207.5</v>
      </c>
      <c r="I256" s="181">
        <v>191</v>
      </c>
      <c r="J256" s="151" t="s">
        <v>623</v>
      </c>
      <c r="K256" s="152">
        <f t="shared" si="97"/>
        <v>51</v>
      </c>
      <c r="L256" s="153">
        <f t="shared" si="98"/>
        <v>0.32587859424920129</v>
      </c>
      <c r="M256" s="148" t="s">
        <v>535</v>
      </c>
      <c r="N256" s="154">
        <v>44369</v>
      </c>
      <c r="O256" s="1"/>
      <c r="P256" s="1"/>
      <c r="Q256" s="1"/>
      <c r="R256" s="6" t="s">
        <v>722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138</v>
      </c>
      <c r="B257" s="177">
        <v>43439</v>
      </c>
      <c r="C257" s="177"/>
      <c r="D257" s="178" t="s">
        <v>314</v>
      </c>
      <c r="E257" s="179" t="s">
        <v>565</v>
      </c>
      <c r="F257" s="179">
        <v>259.5</v>
      </c>
      <c r="G257" s="179"/>
      <c r="H257" s="179">
        <v>320</v>
      </c>
      <c r="I257" s="181">
        <v>320</v>
      </c>
      <c r="J257" s="151" t="s">
        <v>623</v>
      </c>
      <c r="K257" s="152">
        <f t="shared" si="97"/>
        <v>60.5</v>
      </c>
      <c r="L257" s="153">
        <f t="shared" si="98"/>
        <v>0.23314065510597304</v>
      </c>
      <c r="M257" s="148" t="s">
        <v>535</v>
      </c>
      <c r="N257" s="154">
        <v>44323</v>
      </c>
      <c r="O257" s="1"/>
      <c r="P257" s="1"/>
      <c r="Q257" s="1"/>
      <c r="R257" s="6" t="s">
        <v>722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139</v>
      </c>
      <c r="B258" s="190">
        <v>43439</v>
      </c>
      <c r="C258" s="190"/>
      <c r="D258" s="191" t="s">
        <v>736</v>
      </c>
      <c r="E258" s="192" t="s">
        <v>565</v>
      </c>
      <c r="F258" s="192">
        <v>715</v>
      </c>
      <c r="G258" s="192"/>
      <c r="H258" s="192">
        <v>445</v>
      </c>
      <c r="I258" s="193">
        <v>840</v>
      </c>
      <c r="J258" s="161" t="s">
        <v>737</v>
      </c>
      <c r="K258" s="162">
        <f t="shared" si="97"/>
        <v>-270</v>
      </c>
      <c r="L258" s="163">
        <f t="shared" si="98"/>
        <v>-0.3776223776223776</v>
      </c>
      <c r="M258" s="159" t="s">
        <v>547</v>
      </c>
      <c r="N258" s="156">
        <v>43800</v>
      </c>
      <c r="O258" s="1"/>
      <c r="P258" s="1"/>
      <c r="Q258" s="1"/>
      <c r="R258" s="6" t="s">
        <v>722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140</v>
      </c>
      <c r="B259" s="177">
        <v>43469</v>
      </c>
      <c r="C259" s="177"/>
      <c r="D259" s="178" t="s">
        <v>156</v>
      </c>
      <c r="E259" s="179" t="s">
        <v>565</v>
      </c>
      <c r="F259" s="179">
        <v>875</v>
      </c>
      <c r="G259" s="179"/>
      <c r="H259" s="179">
        <v>1165</v>
      </c>
      <c r="I259" s="181">
        <v>1185</v>
      </c>
      <c r="J259" s="151" t="s">
        <v>738</v>
      </c>
      <c r="K259" s="152">
        <f t="shared" si="97"/>
        <v>290</v>
      </c>
      <c r="L259" s="153">
        <f t="shared" si="98"/>
        <v>0.33142857142857141</v>
      </c>
      <c r="M259" s="148" t="s">
        <v>535</v>
      </c>
      <c r="N259" s="154">
        <v>43847</v>
      </c>
      <c r="O259" s="1"/>
      <c r="P259" s="1"/>
      <c r="Q259" s="1"/>
      <c r="R259" s="6" t="s">
        <v>722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141</v>
      </c>
      <c r="B260" s="177">
        <v>43559</v>
      </c>
      <c r="C260" s="177"/>
      <c r="D260" s="178" t="s">
        <v>330</v>
      </c>
      <c r="E260" s="179" t="s">
        <v>565</v>
      </c>
      <c r="F260" s="179">
        <f>387-14.63</f>
        <v>372.37</v>
      </c>
      <c r="G260" s="179"/>
      <c r="H260" s="179">
        <v>490</v>
      </c>
      <c r="I260" s="181">
        <v>490</v>
      </c>
      <c r="J260" s="151" t="s">
        <v>623</v>
      </c>
      <c r="K260" s="152">
        <f t="shared" si="97"/>
        <v>117.63</v>
      </c>
      <c r="L260" s="153">
        <f t="shared" si="98"/>
        <v>0.31589548030185027</v>
      </c>
      <c r="M260" s="148" t="s">
        <v>535</v>
      </c>
      <c r="N260" s="154">
        <v>43850</v>
      </c>
      <c r="O260" s="1"/>
      <c r="P260" s="1"/>
      <c r="Q260" s="1"/>
      <c r="R260" s="6" t="s">
        <v>722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142</v>
      </c>
      <c r="B261" s="190">
        <v>43578</v>
      </c>
      <c r="C261" s="190"/>
      <c r="D261" s="191" t="s">
        <v>739</v>
      </c>
      <c r="E261" s="192" t="s">
        <v>537</v>
      </c>
      <c r="F261" s="192">
        <v>220</v>
      </c>
      <c r="G261" s="192"/>
      <c r="H261" s="192">
        <v>127.5</v>
      </c>
      <c r="I261" s="193">
        <v>284</v>
      </c>
      <c r="J261" s="161" t="s">
        <v>740</v>
      </c>
      <c r="K261" s="162">
        <f t="shared" si="97"/>
        <v>-92.5</v>
      </c>
      <c r="L261" s="163">
        <f t="shared" si="98"/>
        <v>-0.42045454545454547</v>
      </c>
      <c r="M261" s="159" t="s">
        <v>547</v>
      </c>
      <c r="N261" s="156">
        <v>43896</v>
      </c>
      <c r="O261" s="1"/>
      <c r="P261" s="1"/>
      <c r="Q261" s="1"/>
      <c r="R261" s="6" t="s">
        <v>722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143</v>
      </c>
      <c r="B262" s="177">
        <v>43622</v>
      </c>
      <c r="C262" s="177"/>
      <c r="D262" s="178" t="s">
        <v>446</v>
      </c>
      <c r="E262" s="179" t="s">
        <v>537</v>
      </c>
      <c r="F262" s="179">
        <v>332.8</v>
      </c>
      <c r="G262" s="179"/>
      <c r="H262" s="179">
        <v>405</v>
      </c>
      <c r="I262" s="181">
        <v>419</v>
      </c>
      <c r="J262" s="151" t="s">
        <v>741</v>
      </c>
      <c r="K262" s="152">
        <f t="shared" si="97"/>
        <v>72.199999999999989</v>
      </c>
      <c r="L262" s="153">
        <f t="shared" si="98"/>
        <v>0.21694711538461534</v>
      </c>
      <c r="M262" s="148" t="s">
        <v>535</v>
      </c>
      <c r="N262" s="154">
        <v>43860</v>
      </c>
      <c r="O262" s="1"/>
      <c r="P262" s="1"/>
      <c r="Q262" s="1"/>
      <c r="R262" s="6" t="s">
        <v>726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0">
        <v>144</v>
      </c>
      <c r="B263" s="169">
        <v>43641</v>
      </c>
      <c r="C263" s="169"/>
      <c r="D263" s="170" t="s">
        <v>149</v>
      </c>
      <c r="E263" s="171" t="s">
        <v>565</v>
      </c>
      <c r="F263" s="171">
        <v>386</v>
      </c>
      <c r="G263" s="172"/>
      <c r="H263" s="172">
        <v>395</v>
      </c>
      <c r="I263" s="172">
        <v>452</v>
      </c>
      <c r="J263" s="173" t="s">
        <v>742</v>
      </c>
      <c r="K263" s="174">
        <f t="shared" si="97"/>
        <v>9</v>
      </c>
      <c r="L263" s="175">
        <f t="shared" si="98"/>
        <v>2.3316062176165803E-2</v>
      </c>
      <c r="M263" s="171" t="s">
        <v>656</v>
      </c>
      <c r="N263" s="169">
        <v>43868</v>
      </c>
      <c r="O263" s="1"/>
      <c r="P263" s="1"/>
      <c r="Q263" s="1"/>
      <c r="R263" s="6" t="s">
        <v>726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0">
        <v>145</v>
      </c>
      <c r="B264" s="169">
        <v>43707</v>
      </c>
      <c r="C264" s="169"/>
      <c r="D264" s="170" t="s">
        <v>130</v>
      </c>
      <c r="E264" s="171" t="s">
        <v>565</v>
      </c>
      <c r="F264" s="171">
        <v>137.5</v>
      </c>
      <c r="G264" s="172"/>
      <c r="H264" s="172">
        <v>138.5</v>
      </c>
      <c r="I264" s="172">
        <v>190</v>
      </c>
      <c r="J264" s="173" t="s">
        <v>760</v>
      </c>
      <c r="K264" s="174">
        <f>H264-F264</f>
        <v>1</v>
      </c>
      <c r="L264" s="175">
        <f>K264/F264</f>
        <v>7.2727272727272727E-3</v>
      </c>
      <c r="M264" s="171" t="s">
        <v>656</v>
      </c>
      <c r="N264" s="169">
        <v>44432</v>
      </c>
      <c r="O264" s="1"/>
      <c r="P264" s="1"/>
      <c r="Q264" s="1"/>
      <c r="R264" s="6" t="s">
        <v>722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146</v>
      </c>
      <c r="B265" s="177">
        <v>43731</v>
      </c>
      <c r="C265" s="177"/>
      <c r="D265" s="178" t="s">
        <v>402</v>
      </c>
      <c r="E265" s="179" t="s">
        <v>565</v>
      </c>
      <c r="F265" s="179">
        <v>235</v>
      </c>
      <c r="G265" s="179"/>
      <c r="H265" s="179">
        <v>295</v>
      </c>
      <c r="I265" s="181">
        <v>296</v>
      </c>
      <c r="J265" s="151" t="s">
        <v>743</v>
      </c>
      <c r="K265" s="152">
        <f t="shared" ref="K265:K271" si="99">H265-F265</f>
        <v>60</v>
      </c>
      <c r="L265" s="153">
        <f t="shared" ref="L265:L271" si="100">K265/F265</f>
        <v>0.25531914893617019</v>
      </c>
      <c r="M265" s="148" t="s">
        <v>535</v>
      </c>
      <c r="N265" s="154">
        <v>43844</v>
      </c>
      <c r="O265" s="1"/>
      <c r="P265" s="1"/>
      <c r="Q265" s="1"/>
      <c r="R265" s="6" t="s">
        <v>726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147</v>
      </c>
      <c r="B266" s="177">
        <v>43752</v>
      </c>
      <c r="C266" s="177"/>
      <c r="D266" s="178" t="s">
        <v>744</v>
      </c>
      <c r="E266" s="179" t="s">
        <v>565</v>
      </c>
      <c r="F266" s="179">
        <v>277.5</v>
      </c>
      <c r="G266" s="179"/>
      <c r="H266" s="179">
        <v>333</v>
      </c>
      <c r="I266" s="181">
        <v>333</v>
      </c>
      <c r="J266" s="151" t="s">
        <v>745</v>
      </c>
      <c r="K266" s="152">
        <f t="shared" si="99"/>
        <v>55.5</v>
      </c>
      <c r="L266" s="153">
        <f t="shared" si="100"/>
        <v>0.2</v>
      </c>
      <c r="M266" s="148" t="s">
        <v>535</v>
      </c>
      <c r="N266" s="154">
        <v>43846</v>
      </c>
      <c r="O266" s="1"/>
      <c r="P266" s="1"/>
      <c r="Q266" s="1"/>
      <c r="R266" s="6" t="s">
        <v>722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148</v>
      </c>
      <c r="B267" s="177">
        <v>43752</v>
      </c>
      <c r="C267" s="177"/>
      <c r="D267" s="178" t="s">
        <v>746</v>
      </c>
      <c r="E267" s="179" t="s">
        <v>565</v>
      </c>
      <c r="F267" s="179">
        <v>930</v>
      </c>
      <c r="G267" s="179"/>
      <c r="H267" s="179">
        <v>1165</v>
      </c>
      <c r="I267" s="181">
        <v>1200</v>
      </c>
      <c r="J267" s="151" t="s">
        <v>747</v>
      </c>
      <c r="K267" s="152">
        <f t="shared" si="99"/>
        <v>235</v>
      </c>
      <c r="L267" s="153">
        <f t="shared" si="100"/>
        <v>0.25268817204301075</v>
      </c>
      <c r="M267" s="148" t="s">
        <v>535</v>
      </c>
      <c r="N267" s="154">
        <v>43847</v>
      </c>
      <c r="O267" s="1"/>
      <c r="P267" s="1"/>
      <c r="Q267" s="1"/>
      <c r="R267" s="6" t="s">
        <v>726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149</v>
      </c>
      <c r="B268" s="177">
        <v>43753</v>
      </c>
      <c r="C268" s="177"/>
      <c r="D268" s="178" t="s">
        <v>748</v>
      </c>
      <c r="E268" s="179" t="s">
        <v>565</v>
      </c>
      <c r="F268" s="149">
        <v>111</v>
      </c>
      <c r="G268" s="179"/>
      <c r="H268" s="179">
        <v>141</v>
      </c>
      <c r="I268" s="181">
        <v>141</v>
      </c>
      <c r="J268" s="151" t="s">
        <v>550</v>
      </c>
      <c r="K268" s="152">
        <f t="shared" si="99"/>
        <v>30</v>
      </c>
      <c r="L268" s="153">
        <f t="shared" si="100"/>
        <v>0.27027027027027029</v>
      </c>
      <c r="M268" s="148" t="s">
        <v>535</v>
      </c>
      <c r="N268" s="154">
        <v>44328</v>
      </c>
      <c r="O268" s="1"/>
      <c r="P268" s="1"/>
      <c r="Q268" s="1"/>
      <c r="R268" s="6" t="s">
        <v>726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150</v>
      </c>
      <c r="B269" s="177">
        <v>43753</v>
      </c>
      <c r="C269" s="177"/>
      <c r="D269" s="178" t="s">
        <v>749</v>
      </c>
      <c r="E269" s="179" t="s">
        <v>565</v>
      </c>
      <c r="F269" s="149">
        <v>296</v>
      </c>
      <c r="G269" s="179"/>
      <c r="H269" s="179">
        <v>370</v>
      </c>
      <c r="I269" s="181">
        <v>370</v>
      </c>
      <c r="J269" s="151" t="s">
        <v>623</v>
      </c>
      <c r="K269" s="152">
        <f t="shared" si="99"/>
        <v>74</v>
      </c>
      <c r="L269" s="153">
        <f t="shared" si="100"/>
        <v>0.25</v>
      </c>
      <c r="M269" s="148" t="s">
        <v>535</v>
      </c>
      <c r="N269" s="154">
        <v>43853</v>
      </c>
      <c r="O269" s="1"/>
      <c r="P269" s="1"/>
      <c r="Q269" s="1"/>
      <c r="R269" s="6" t="s">
        <v>726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151</v>
      </c>
      <c r="B270" s="177">
        <v>43754</v>
      </c>
      <c r="C270" s="177"/>
      <c r="D270" s="178" t="s">
        <v>750</v>
      </c>
      <c r="E270" s="179" t="s">
        <v>565</v>
      </c>
      <c r="F270" s="149">
        <v>300</v>
      </c>
      <c r="G270" s="179"/>
      <c r="H270" s="179">
        <v>382.5</v>
      </c>
      <c r="I270" s="181">
        <v>344</v>
      </c>
      <c r="J270" s="151" t="s">
        <v>791</v>
      </c>
      <c r="K270" s="152">
        <f t="shared" si="99"/>
        <v>82.5</v>
      </c>
      <c r="L270" s="153">
        <f t="shared" si="100"/>
        <v>0.27500000000000002</v>
      </c>
      <c r="M270" s="148" t="s">
        <v>535</v>
      </c>
      <c r="N270" s="154">
        <v>44238</v>
      </c>
      <c r="O270" s="1"/>
      <c r="P270" s="1"/>
      <c r="Q270" s="1"/>
      <c r="R270" s="6" t="s">
        <v>726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152</v>
      </c>
      <c r="B271" s="177">
        <v>43832</v>
      </c>
      <c r="C271" s="177"/>
      <c r="D271" s="178" t="s">
        <v>751</v>
      </c>
      <c r="E271" s="179" t="s">
        <v>565</v>
      </c>
      <c r="F271" s="149">
        <v>495</v>
      </c>
      <c r="G271" s="179"/>
      <c r="H271" s="179">
        <v>595</v>
      </c>
      <c r="I271" s="181">
        <v>590</v>
      </c>
      <c r="J271" s="151" t="s">
        <v>790</v>
      </c>
      <c r="K271" s="152">
        <f t="shared" si="99"/>
        <v>100</v>
      </c>
      <c r="L271" s="153">
        <f t="shared" si="100"/>
        <v>0.20202020202020202</v>
      </c>
      <c r="M271" s="148" t="s">
        <v>535</v>
      </c>
      <c r="N271" s="154">
        <v>44589</v>
      </c>
      <c r="O271" s="1"/>
      <c r="P271" s="1"/>
      <c r="Q271" s="1"/>
      <c r="R271" s="6" t="s">
        <v>726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153</v>
      </c>
      <c r="B272" s="177">
        <v>43966</v>
      </c>
      <c r="C272" s="177"/>
      <c r="D272" s="178" t="s">
        <v>71</v>
      </c>
      <c r="E272" s="179" t="s">
        <v>565</v>
      </c>
      <c r="F272" s="149">
        <v>67.5</v>
      </c>
      <c r="G272" s="179"/>
      <c r="H272" s="179">
        <v>86</v>
      </c>
      <c r="I272" s="181">
        <v>86</v>
      </c>
      <c r="J272" s="151" t="s">
        <v>752</v>
      </c>
      <c r="K272" s="152">
        <f t="shared" ref="K272:K280" si="101">H272-F272</f>
        <v>18.5</v>
      </c>
      <c r="L272" s="153">
        <f t="shared" ref="L272:L280" si="102">K272/F272</f>
        <v>0.27407407407407408</v>
      </c>
      <c r="M272" s="148" t="s">
        <v>535</v>
      </c>
      <c r="N272" s="154">
        <v>44008</v>
      </c>
      <c r="O272" s="1"/>
      <c r="P272" s="1"/>
      <c r="Q272" s="1"/>
      <c r="R272" s="6" t="s">
        <v>726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154</v>
      </c>
      <c r="B273" s="177">
        <v>44035</v>
      </c>
      <c r="C273" s="177"/>
      <c r="D273" s="178" t="s">
        <v>445</v>
      </c>
      <c r="E273" s="179" t="s">
        <v>565</v>
      </c>
      <c r="F273" s="149">
        <v>231</v>
      </c>
      <c r="G273" s="179"/>
      <c r="H273" s="179">
        <v>281</v>
      </c>
      <c r="I273" s="181">
        <v>281</v>
      </c>
      <c r="J273" s="151" t="s">
        <v>623</v>
      </c>
      <c r="K273" s="152">
        <f t="shared" si="101"/>
        <v>50</v>
      </c>
      <c r="L273" s="153">
        <f t="shared" si="102"/>
        <v>0.21645021645021645</v>
      </c>
      <c r="M273" s="148" t="s">
        <v>535</v>
      </c>
      <c r="N273" s="154">
        <v>44358</v>
      </c>
      <c r="O273" s="1"/>
      <c r="P273" s="1"/>
      <c r="Q273" s="1"/>
      <c r="R273" s="6" t="s">
        <v>726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155</v>
      </c>
      <c r="B274" s="177">
        <v>44092</v>
      </c>
      <c r="C274" s="177"/>
      <c r="D274" s="178" t="s">
        <v>386</v>
      </c>
      <c r="E274" s="179" t="s">
        <v>565</v>
      </c>
      <c r="F274" s="179">
        <v>206</v>
      </c>
      <c r="G274" s="179"/>
      <c r="H274" s="179">
        <v>248</v>
      </c>
      <c r="I274" s="181">
        <v>248</v>
      </c>
      <c r="J274" s="151" t="s">
        <v>623</v>
      </c>
      <c r="K274" s="152">
        <f t="shared" si="101"/>
        <v>42</v>
      </c>
      <c r="L274" s="153">
        <f t="shared" si="102"/>
        <v>0.20388349514563106</v>
      </c>
      <c r="M274" s="148" t="s">
        <v>535</v>
      </c>
      <c r="N274" s="154">
        <v>44214</v>
      </c>
      <c r="O274" s="1"/>
      <c r="P274" s="1"/>
      <c r="Q274" s="1"/>
      <c r="R274" s="6" t="s">
        <v>726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156</v>
      </c>
      <c r="B275" s="177">
        <v>44140</v>
      </c>
      <c r="C275" s="177"/>
      <c r="D275" s="178" t="s">
        <v>386</v>
      </c>
      <c r="E275" s="179" t="s">
        <v>565</v>
      </c>
      <c r="F275" s="179">
        <v>182.5</v>
      </c>
      <c r="G275" s="179"/>
      <c r="H275" s="179">
        <v>248</v>
      </c>
      <c r="I275" s="181">
        <v>248</v>
      </c>
      <c r="J275" s="151" t="s">
        <v>623</v>
      </c>
      <c r="K275" s="152">
        <f t="shared" si="101"/>
        <v>65.5</v>
      </c>
      <c r="L275" s="153">
        <f t="shared" si="102"/>
        <v>0.35890410958904112</v>
      </c>
      <c r="M275" s="148" t="s">
        <v>535</v>
      </c>
      <c r="N275" s="154">
        <v>44214</v>
      </c>
      <c r="O275" s="1"/>
      <c r="P275" s="1"/>
      <c r="Q275" s="1"/>
      <c r="R275" s="6" t="s">
        <v>726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157</v>
      </c>
      <c r="B276" s="177">
        <v>44140</v>
      </c>
      <c r="C276" s="177"/>
      <c r="D276" s="178" t="s">
        <v>314</v>
      </c>
      <c r="E276" s="179" t="s">
        <v>565</v>
      </c>
      <c r="F276" s="179">
        <v>247.5</v>
      </c>
      <c r="G276" s="179"/>
      <c r="H276" s="179">
        <v>320</v>
      </c>
      <c r="I276" s="181">
        <v>320</v>
      </c>
      <c r="J276" s="151" t="s">
        <v>623</v>
      </c>
      <c r="K276" s="152">
        <f t="shared" si="101"/>
        <v>72.5</v>
      </c>
      <c r="L276" s="153">
        <f t="shared" si="102"/>
        <v>0.29292929292929293</v>
      </c>
      <c r="M276" s="148" t="s">
        <v>535</v>
      </c>
      <c r="N276" s="154">
        <v>44323</v>
      </c>
      <c r="O276" s="1"/>
      <c r="P276" s="1"/>
      <c r="Q276" s="1"/>
      <c r="R276" s="6" t="s">
        <v>726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6">
        <v>158</v>
      </c>
      <c r="B277" s="177">
        <v>44140</v>
      </c>
      <c r="C277" s="177"/>
      <c r="D277" s="178" t="s">
        <v>267</v>
      </c>
      <c r="E277" s="179" t="s">
        <v>565</v>
      </c>
      <c r="F277" s="149">
        <v>925</v>
      </c>
      <c r="G277" s="179"/>
      <c r="H277" s="179">
        <v>1095</v>
      </c>
      <c r="I277" s="181">
        <v>1093</v>
      </c>
      <c r="J277" s="151" t="s">
        <v>753</v>
      </c>
      <c r="K277" s="152">
        <f t="shared" si="101"/>
        <v>170</v>
      </c>
      <c r="L277" s="153">
        <f t="shared" si="102"/>
        <v>0.18378378378378379</v>
      </c>
      <c r="M277" s="148" t="s">
        <v>535</v>
      </c>
      <c r="N277" s="154">
        <v>44201</v>
      </c>
      <c r="O277" s="1"/>
      <c r="P277" s="1"/>
      <c r="Q277" s="1"/>
      <c r="R277" s="6" t="s">
        <v>726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6">
        <v>159</v>
      </c>
      <c r="B278" s="177">
        <v>44140</v>
      </c>
      <c r="C278" s="177"/>
      <c r="D278" s="178" t="s">
        <v>330</v>
      </c>
      <c r="E278" s="179" t="s">
        <v>565</v>
      </c>
      <c r="F278" s="149">
        <v>332.5</v>
      </c>
      <c r="G278" s="179"/>
      <c r="H278" s="179">
        <v>393</v>
      </c>
      <c r="I278" s="181">
        <v>406</v>
      </c>
      <c r="J278" s="151" t="s">
        <v>754</v>
      </c>
      <c r="K278" s="152">
        <f t="shared" si="101"/>
        <v>60.5</v>
      </c>
      <c r="L278" s="153">
        <f t="shared" si="102"/>
        <v>0.18195488721804512</v>
      </c>
      <c r="M278" s="148" t="s">
        <v>535</v>
      </c>
      <c r="N278" s="154">
        <v>44256</v>
      </c>
      <c r="O278" s="1"/>
      <c r="P278" s="1"/>
      <c r="Q278" s="1"/>
      <c r="R278" s="6" t="s">
        <v>726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160</v>
      </c>
      <c r="B279" s="177">
        <v>44141</v>
      </c>
      <c r="C279" s="177"/>
      <c r="D279" s="178" t="s">
        <v>445</v>
      </c>
      <c r="E279" s="179" t="s">
        <v>565</v>
      </c>
      <c r="F279" s="149">
        <v>231</v>
      </c>
      <c r="G279" s="179"/>
      <c r="H279" s="179">
        <v>281</v>
      </c>
      <c r="I279" s="181">
        <v>281</v>
      </c>
      <c r="J279" s="151" t="s">
        <v>623</v>
      </c>
      <c r="K279" s="152">
        <f t="shared" si="101"/>
        <v>50</v>
      </c>
      <c r="L279" s="153">
        <f t="shared" si="102"/>
        <v>0.21645021645021645</v>
      </c>
      <c r="M279" s="148" t="s">
        <v>535</v>
      </c>
      <c r="N279" s="154">
        <v>44358</v>
      </c>
      <c r="O279" s="1"/>
      <c r="P279" s="1"/>
      <c r="Q279" s="1"/>
      <c r="R279" s="6" t="s">
        <v>726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161</v>
      </c>
      <c r="B280" s="177">
        <v>44187</v>
      </c>
      <c r="C280" s="177"/>
      <c r="D280" s="178" t="s">
        <v>421</v>
      </c>
      <c r="E280" s="179" t="s">
        <v>565</v>
      </c>
      <c r="F280" s="149">
        <v>190</v>
      </c>
      <c r="G280" s="179"/>
      <c r="H280" s="179">
        <v>239</v>
      </c>
      <c r="I280" s="181">
        <v>239</v>
      </c>
      <c r="J280" s="151" t="s">
        <v>840</v>
      </c>
      <c r="K280" s="152">
        <f t="shared" si="101"/>
        <v>49</v>
      </c>
      <c r="L280" s="153">
        <f t="shared" si="102"/>
        <v>0.25789473684210529</v>
      </c>
      <c r="M280" s="148" t="s">
        <v>535</v>
      </c>
      <c r="N280" s="154">
        <v>44844</v>
      </c>
      <c r="O280" s="1"/>
      <c r="P280" s="1"/>
      <c r="Q280" s="1"/>
      <c r="R280" s="6" t="s">
        <v>726</v>
      </c>
    </row>
    <row r="281" spans="1:26" ht="12.75" customHeight="1">
      <c r="A281" s="176">
        <v>162</v>
      </c>
      <c r="B281" s="177">
        <v>44258</v>
      </c>
      <c r="C281" s="177"/>
      <c r="D281" s="178" t="s">
        <v>751</v>
      </c>
      <c r="E281" s="179" t="s">
        <v>565</v>
      </c>
      <c r="F281" s="149">
        <v>495</v>
      </c>
      <c r="G281" s="179"/>
      <c r="H281" s="179">
        <v>595</v>
      </c>
      <c r="I281" s="181">
        <v>590</v>
      </c>
      <c r="J281" s="151" t="s">
        <v>790</v>
      </c>
      <c r="K281" s="152">
        <f t="shared" ref="K281:K288" si="103">H281-F281</f>
        <v>100</v>
      </c>
      <c r="L281" s="153">
        <f t="shared" ref="L281:L288" si="104">K281/F281</f>
        <v>0.20202020202020202</v>
      </c>
      <c r="M281" s="148" t="s">
        <v>535</v>
      </c>
      <c r="N281" s="154">
        <v>44589</v>
      </c>
      <c r="O281" s="1"/>
      <c r="P281" s="1"/>
      <c r="R281" s="6" t="s">
        <v>726</v>
      </c>
    </row>
    <row r="282" spans="1:26" ht="12.75" customHeight="1">
      <c r="A282" s="176">
        <v>163</v>
      </c>
      <c r="B282" s="177">
        <v>44274</v>
      </c>
      <c r="C282" s="177"/>
      <c r="D282" s="178" t="s">
        <v>330</v>
      </c>
      <c r="E282" s="179" t="s">
        <v>565</v>
      </c>
      <c r="F282" s="149">
        <v>355</v>
      </c>
      <c r="G282" s="179"/>
      <c r="H282" s="179">
        <v>422.5</v>
      </c>
      <c r="I282" s="181">
        <v>420</v>
      </c>
      <c r="J282" s="151" t="s">
        <v>755</v>
      </c>
      <c r="K282" s="152">
        <f t="shared" si="103"/>
        <v>67.5</v>
      </c>
      <c r="L282" s="153">
        <f t="shared" si="104"/>
        <v>0.19014084507042253</v>
      </c>
      <c r="M282" s="148" t="s">
        <v>535</v>
      </c>
      <c r="N282" s="154">
        <v>44361</v>
      </c>
      <c r="O282" s="1"/>
      <c r="R282" s="194" t="s">
        <v>726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164</v>
      </c>
      <c r="B283" s="177">
        <v>44295</v>
      </c>
      <c r="C283" s="177"/>
      <c r="D283" s="178" t="s">
        <v>756</v>
      </c>
      <c r="E283" s="179" t="s">
        <v>565</v>
      </c>
      <c r="F283" s="149">
        <v>555</v>
      </c>
      <c r="G283" s="179"/>
      <c r="H283" s="179">
        <v>663</v>
      </c>
      <c r="I283" s="181">
        <v>663</v>
      </c>
      <c r="J283" s="151" t="s">
        <v>757</v>
      </c>
      <c r="K283" s="152">
        <f t="shared" si="103"/>
        <v>108</v>
      </c>
      <c r="L283" s="153">
        <f t="shared" si="104"/>
        <v>0.19459459459459461</v>
      </c>
      <c r="M283" s="148" t="s">
        <v>535</v>
      </c>
      <c r="N283" s="154">
        <v>44321</v>
      </c>
      <c r="O283" s="1"/>
      <c r="P283" s="1"/>
      <c r="Q283" s="1"/>
      <c r="R283" s="194" t="s">
        <v>726</v>
      </c>
    </row>
    <row r="284" spans="1:26" ht="12.75" customHeight="1">
      <c r="A284" s="176">
        <v>165</v>
      </c>
      <c r="B284" s="177">
        <v>44308</v>
      </c>
      <c r="C284" s="177"/>
      <c r="D284" s="178" t="s">
        <v>358</v>
      </c>
      <c r="E284" s="179" t="s">
        <v>565</v>
      </c>
      <c r="F284" s="149">
        <v>126.5</v>
      </c>
      <c r="G284" s="179"/>
      <c r="H284" s="179">
        <v>155</v>
      </c>
      <c r="I284" s="181">
        <v>155</v>
      </c>
      <c r="J284" s="151" t="s">
        <v>623</v>
      </c>
      <c r="K284" s="152">
        <f t="shared" si="103"/>
        <v>28.5</v>
      </c>
      <c r="L284" s="153">
        <f t="shared" si="104"/>
        <v>0.22529644268774704</v>
      </c>
      <c r="M284" s="148" t="s">
        <v>535</v>
      </c>
      <c r="N284" s="154">
        <v>44362</v>
      </c>
      <c r="O284" s="1"/>
      <c r="R284" s="194" t="s">
        <v>726</v>
      </c>
    </row>
    <row r="285" spans="1:26" ht="12.75" customHeight="1">
      <c r="A285" s="220">
        <v>166</v>
      </c>
      <c r="B285" s="221">
        <v>44368</v>
      </c>
      <c r="C285" s="221"/>
      <c r="D285" s="222" t="s">
        <v>375</v>
      </c>
      <c r="E285" s="223" t="s">
        <v>565</v>
      </c>
      <c r="F285" s="224">
        <v>287.5</v>
      </c>
      <c r="G285" s="223"/>
      <c r="H285" s="223">
        <v>245</v>
      </c>
      <c r="I285" s="225">
        <v>344</v>
      </c>
      <c r="J285" s="161" t="s">
        <v>786</v>
      </c>
      <c r="K285" s="162">
        <f t="shared" si="103"/>
        <v>-42.5</v>
      </c>
      <c r="L285" s="163">
        <f t="shared" si="104"/>
        <v>-0.14782608695652175</v>
      </c>
      <c r="M285" s="159" t="s">
        <v>547</v>
      </c>
      <c r="N285" s="156">
        <v>44508</v>
      </c>
      <c r="O285" s="1"/>
      <c r="R285" s="194" t="s">
        <v>726</v>
      </c>
    </row>
    <row r="286" spans="1:26" ht="12.75" customHeight="1">
      <c r="A286" s="176">
        <v>167</v>
      </c>
      <c r="B286" s="177">
        <v>44368</v>
      </c>
      <c r="C286" s="177"/>
      <c r="D286" s="178" t="s">
        <v>445</v>
      </c>
      <c r="E286" s="179" t="s">
        <v>565</v>
      </c>
      <c r="F286" s="149">
        <v>241</v>
      </c>
      <c r="G286" s="179"/>
      <c r="H286" s="179">
        <v>298</v>
      </c>
      <c r="I286" s="181">
        <v>320</v>
      </c>
      <c r="J286" s="151" t="s">
        <v>623</v>
      </c>
      <c r="K286" s="152">
        <f t="shared" si="103"/>
        <v>57</v>
      </c>
      <c r="L286" s="153">
        <f t="shared" si="104"/>
        <v>0.23651452282157676</v>
      </c>
      <c r="M286" s="148" t="s">
        <v>535</v>
      </c>
      <c r="N286" s="154">
        <v>44802</v>
      </c>
      <c r="O286" s="41"/>
      <c r="R286" s="194" t="s">
        <v>726</v>
      </c>
    </row>
    <row r="287" spans="1:26" ht="12.75" customHeight="1">
      <c r="A287" s="176">
        <v>168</v>
      </c>
      <c r="B287" s="177">
        <v>44406</v>
      </c>
      <c r="C287" s="177"/>
      <c r="D287" s="178" t="s">
        <v>358</v>
      </c>
      <c r="E287" s="179" t="s">
        <v>565</v>
      </c>
      <c r="F287" s="149">
        <v>162.5</v>
      </c>
      <c r="G287" s="179"/>
      <c r="H287" s="179">
        <v>200</v>
      </c>
      <c r="I287" s="181">
        <v>200</v>
      </c>
      <c r="J287" s="151" t="s">
        <v>623</v>
      </c>
      <c r="K287" s="152">
        <f t="shared" si="103"/>
        <v>37.5</v>
      </c>
      <c r="L287" s="153">
        <f t="shared" si="104"/>
        <v>0.23076923076923078</v>
      </c>
      <c r="M287" s="148" t="s">
        <v>535</v>
      </c>
      <c r="N287" s="154">
        <v>44802</v>
      </c>
      <c r="O287" s="1"/>
      <c r="R287" s="194" t="s">
        <v>726</v>
      </c>
    </row>
    <row r="288" spans="1:26" ht="12.75" customHeight="1">
      <c r="A288" s="176">
        <v>169</v>
      </c>
      <c r="B288" s="177">
        <v>44462</v>
      </c>
      <c r="C288" s="177"/>
      <c r="D288" s="178" t="s">
        <v>762</v>
      </c>
      <c r="E288" s="179" t="s">
        <v>565</v>
      </c>
      <c r="F288" s="149">
        <v>1235</v>
      </c>
      <c r="G288" s="179"/>
      <c r="H288" s="179">
        <v>1505</v>
      </c>
      <c r="I288" s="181">
        <v>1500</v>
      </c>
      <c r="J288" s="151" t="s">
        <v>623</v>
      </c>
      <c r="K288" s="152">
        <f t="shared" si="103"/>
        <v>270</v>
      </c>
      <c r="L288" s="153">
        <f t="shared" si="104"/>
        <v>0.21862348178137653</v>
      </c>
      <c r="M288" s="148" t="s">
        <v>535</v>
      </c>
      <c r="N288" s="154">
        <v>44564</v>
      </c>
      <c r="O288" s="1"/>
      <c r="R288" s="194" t="s">
        <v>726</v>
      </c>
    </row>
    <row r="289" spans="1:18" ht="12.75" customHeight="1">
      <c r="A289" s="206">
        <v>170</v>
      </c>
      <c r="B289" s="207">
        <v>44480</v>
      </c>
      <c r="C289" s="207"/>
      <c r="D289" s="208" t="s">
        <v>764</v>
      </c>
      <c r="E289" s="209" t="s">
        <v>565</v>
      </c>
      <c r="F289" s="54">
        <v>58.75</v>
      </c>
      <c r="G289" s="209"/>
      <c r="H289" s="209"/>
      <c r="I289" s="54">
        <v>72.5</v>
      </c>
      <c r="J289" s="210" t="s">
        <v>538</v>
      </c>
      <c r="K289" s="206"/>
      <c r="L289" s="207"/>
      <c r="M289" s="207"/>
      <c r="N289" s="208"/>
      <c r="O289" s="41"/>
      <c r="R289" s="194" t="s">
        <v>726</v>
      </c>
    </row>
    <row r="290" spans="1:18" ht="12.75" customHeight="1">
      <c r="A290" s="211">
        <v>171</v>
      </c>
      <c r="B290" s="212">
        <v>44481</v>
      </c>
      <c r="C290" s="212"/>
      <c r="D290" s="213" t="s">
        <v>256</v>
      </c>
      <c r="E290" s="214" t="s">
        <v>565</v>
      </c>
      <c r="F290" s="215" t="s">
        <v>766</v>
      </c>
      <c r="G290" s="214"/>
      <c r="H290" s="214"/>
      <c r="I290" s="214">
        <v>380</v>
      </c>
      <c r="J290" s="216" t="s">
        <v>538</v>
      </c>
      <c r="K290" s="211"/>
      <c r="L290" s="212"/>
      <c r="M290" s="212"/>
      <c r="N290" s="213"/>
      <c r="O290" s="41"/>
      <c r="R290" s="194" t="s">
        <v>726</v>
      </c>
    </row>
    <row r="291" spans="1:18" ht="12.75" customHeight="1">
      <c r="A291" s="176">
        <v>172</v>
      </c>
      <c r="B291" s="177">
        <v>44481</v>
      </c>
      <c r="C291" s="177"/>
      <c r="D291" s="178" t="s">
        <v>381</v>
      </c>
      <c r="E291" s="179" t="s">
        <v>565</v>
      </c>
      <c r="F291" s="149">
        <v>45.5</v>
      </c>
      <c r="G291" s="179"/>
      <c r="H291" s="179">
        <v>56.5</v>
      </c>
      <c r="I291" s="181">
        <v>56</v>
      </c>
      <c r="J291" s="151" t="s">
        <v>864</v>
      </c>
      <c r="K291" s="152">
        <f>H291-F291</f>
        <v>11</v>
      </c>
      <c r="L291" s="153">
        <f>K291/F291</f>
        <v>0.24175824175824176</v>
      </c>
      <c r="M291" s="148" t="s">
        <v>535</v>
      </c>
      <c r="N291" s="154">
        <v>44881</v>
      </c>
      <c r="O291" s="41"/>
      <c r="R291" s="194"/>
    </row>
    <row r="292" spans="1:18" ht="12.75" customHeight="1">
      <c r="A292" s="176">
        <v>173</v>
      </c>
      <c r="B292" s="177">
        <v>44551</v>
      </c>
      <c r="C292" s="177"/>
      <c r="D292" s="178" t="s">
        <v>118</v>
      </c>
      <c r="E292" s="179" t="s">
        <v>565</v>
      </c>
      <c r="F292" s="149">
        <v>2300</v>
      </c>
      <c r="G292" s="179"/>
      <c r="H292" s="179">
        <f>(2820+2200)/2</f>
        <v>2510</v>
      </c>
      <c r="I292" s="181">
        <v>3000</v>
      </c>
      <c r="J292" s="151" t="s">
        <v>798</v>
      </c>
      <c r="K292" s="152">
        <f>H292-F292</f>
        <v>210</v>
      </c>
      <c r="L292" s="153">
        <f>K292/F292</f>
        <v>9.1304347826086957E-2</v>
      </c>
      <c r="M292" s="148" t="s">
        <v>535</v>
      </c>
      <c r="N292" s="154">
        <v>44649</v>
      </c>
      <c r="O292" s="1"/>
      <c r="R292" s="194"/>
    </row>
    <row r="293" spans="1:18" ht="12.75" customHeight="1">
      <c r="A293" s="217">
        <v>174</v>
      </c>
      <c r="B293" s="212">
        <v>44606</v>
      </c>
      <c r="C293" s="217"/>
      <c r="D293" s="217" t="s">
        <v>400</v>
      </c>
      <c r="E293" s="214" t="s">
        <v>565</v>
      </c>
      <c r="F293" s="214" t="s">
        <v>793</v>
      </c>
      <c r="G293" s="214"/>
      <c r="H293" s="214"/>
      <c r="I293" s="214">
        <v>764</v>
      </c>
      <c r="J293" s="214" t="s">
        <v>538</v>
      </c>
      <c r="K293" s="214"/>
      <c r="L293" s="214"/>
      <c r="M293" s="214"/>
      <c r="N293" s="217"/>
      <c r="O293" s="41"/>
      <c r="R293" s="194"/>
    </row>
    <row r="294" spans="1:18" ht="12.75" customHeight="1">
      <c r="A294" s="176">
        <v>175</v>
      </c>
      <c r="B294" s="177">
        <v>44613</v>
      </c>
      <c r="C294" s="177"/>
      <c r="D294" s="178" t="s">
        <v>762</v>
      </c>
      <c r="E294" s="179" t="s">
        <v>565</v>
      </c>
      <c r="F294" s="149">
        <v>1255</v>
      </c>
      <c r="G294" s="179"/>
      <c r="H294" s="179">
        <v>1515</v>
      </c>
      <c r="I294" s="181">
        <v>1510</v>
      </c>
      <c r="J294" s="151" t="s">
        <v>623</v>
      </c>
      <c r="K294" s="152">
        <f>H294-F294</f>
        <v>260</v>
      </c>
      <c r="L294" s="153">
        <f>K294/F294</f>
        <v>0.20717131474103587</v>
      </c>
      <c r="M294" s="148" t="s">
        <v>535</v>
      </c>
      <c r="N294" s="154">
        <v>44834</v>
      </c>
      <c r="O294" s="41"/>
      <c r="R294" s="194"/>
    </row>
    <row r="295" spans="1:18" ht="12.75" customHeight="1">
      <c r="A295">
        <v>176</v>
      </c>
      <c r="B295" s="212">
        <v>44670</v>
      </c>
      <c r="C295" s="212"/>
      <c r="D295" s="217" t="s">
        <v>500</v>
      </c>
      <c r="E295" s="243" t="s">
        <v>565</v>
      </c>
      <c r="F295" s="214" t="s">
        <v>800</v>
      </c>
      <c r="G295" s="214"/>
      <c r="H295" s="214"/>
      <c r="I295" s="214">
        <v>553</v>
      </c>
      <c r="J295" s="214" t="s">
        <v>538</v>
      </c>
      <c r="K295" s="214"/>
      <c r="L295" s="214"/>
      <c r="M295" s="214"/>
      <c r="N295" s="214"/>
      <c r="O295" s="41"/>
      <c r="R295" s="194"/>
    </row>
    <row r="296" spans="1:18" ht="12.75" customHeight="1">
      <c r="A296" s="176">
        <v>177</v>
      </c>
      <c r="B296" s="177">
        <v>44746</v>
      </c>
      <c r="C296" s="177"/>
      <c r="D296" s="178" t="s">
        <v>833</v>
      </c>
      <c r="E296" s="179" t="s">
        <v>565</v>
      </c>
      <c r="F296" s="149">
        <v>207.5</v>
      </c>
      <c r="G296" s="179"/>
      <c r="H296" s="179">
        <v>254</v>
      </c>
      <c r="I296" s="181">
        <v>254</v>
      </c>
      <c r="J296" s="151" t="s">
        <v>623</v>
      </c>
      <c r="K296" s="152">
        <f>H296-F296</f>
        <v>46.5</v>
      </c>
      <c r="L296" s="153">
        <f>K296/F296</f>
        <v>0.22409638554216868</v>
      </c>
      <c r="M296" s="148" t="s">
        <v>535</v>
      </c>
      <c r="N296" s="154">
        <v>44792</v>
      </c>
      <c r="O296" s="1"/>
      <c r="R296" s="194"/>
    </row>
    <row r="297" spans="1:18" ht="12.75" customHeight="1">
      <c r="A297" s="176">
        <v>178</v>
      </c>
      <c r="B297" s="177">
        <v>44775</v>
      </c>
      <c r="C297" s="177"/>
      <c r="D297" s="178" t="s">
        <v>447</v>
      </c>
      <c r="E297" s="179" t="s">
        <v>565</v>
      </c>
      <c r="F297" s="149">
        <v>31.25</v>
      </c>
      <c r="G297" s="179"/>
      <c r="H297" s="179">
        <v>38.75</v>
      </c>
      <c r="I297" s="181">
        <v>38</v>
      </c>
      <c r="J297" s="151" t="s">
        <v>623</v>
      </c>
      <c r="K297" s="152">
        <f t="shared" ref="K297" si="105">H297-F297</f>
        <v>7.5</v>
      </c>
      <c r="L297" s="153">
        <f t="shared" ref="L297" si="106">K297/F297</f>
        <v>0.24</v>
      </c>
      <c r="M297" s="148" t="s">
        <v>535</v>
      </c>
      <c r="N297" s="154">
        <v>44844</v>
      </c>
      <c r="O297" s="41"/>
      <c r="R297" s="54"/>
    </row>
    <row r="298" spans="1:18" ht="12.75" customHeight="1">
      <c r="A298" s="211">
        <v>179</v>
      </c>
      <c r="B298" s="212">
        <v>44841</v>
      </c>
      <c r="C298" s="217"/>
      <c r="D298" s="217" t="s">
        <v>838</v>
      </c>
      <c r="E298" s="243" t="s">
        <v>565</v>
      </c>
      <c r="F298" s="214" t="s">
        <v>839</v>
      </c>
      <c r="G298" s="214"/>
      <c r="H298" s="214"/>
      <c r="I298" s="214">
        <v>840</v>
      </c>
      <c r="J298" s="214" t="s">
        <v>538</v>
      </c>
      <c r="K298" s="214"/>
      <c r="L298" s="214"/>
      <c r="M298" s="214"/>
      <c r="N298" s="214"/>
      <c r="O298" s="41"/>
      <c r="Q298" s="197"/>
      <c r="R298" s="54"/>
    </row>
    <row r="299" spans="1:18" ht="12.75" customHeight="1">
      <c r="A299" s="211">
        <v>180</v>
      </c>
      <c r="B299" s="212">
        <v>44844</v>
      </c>
      <c r="C299" s="217"/>
      <c r="D299" s="217" t="s">
        <v>402</v>
      </c>
      <c r="E299" s="243" t="s">
        <v>565</v>
      </c>
      <c r="F299" s="214" t="s">
        <v>841</v>
      </c>
      <c r="G299" s="214"/>
      <c r="H299" s="214"/>
      <c r="I299" s="214">
        <v>291</v>
      </c>
      <c r="J299" s="214" t="s">
        <v>538</v>
      </c>
      <c r="K299" s="214"/>
      <c r="L299" s="214"/>
      <c r="M299" s="214"/>
      <c r="N299" s="214"/>
      <c r="O299" s="41"/>
      <c r="Q299" s="197"/>
      <c r="R299" s="54"/>
    </row>
    <row r="300" spans="1:18" ht="12.75" customHeight="1">
      <c r="A300" s="211">
        <v>181</v>
      </c>
      <c r="B300" s="212">
        <v>44845</v>
      </c>
      <c r="C300" s="217"/>
      <c r="D300" s="217" t="s">
        <v>400</v>
      </c>
      <c r="E300" s="243" t="s">
        <v>565</v>
      </c>
      <c r="F300" s="214" t="s">
        <v>863</v>
      </c>
      <c r="G300" s="214"/>
      <c r="H300" s="214"/>
      <c r="I300" s="214">
        <v>765</v>
      </c>
      <c r="J300" s="214" t="s">
        <v>538</v>
      </c>
      <c r="K300" s="214"/>
      <c r="L300" s="214"/>
      <c r="M300" s="214"/>
      <c r="N300" s="214"/>
      <c r="O300" s="41"/>
      <c r="Q300" s="197"/>
      <c r="R300" s="54"/>
    </row>
    <row r="301" spans="1:18" ht="12.75" customHeight="1">
      <c r="A301" s="300">
        <v>182</v>
      </c>
      <c r="B301" s="212">
        <v>44981</v>
      </c>
      <c r="C301" s="212"/>
      <c r="D301" s="217" t="s">
        <v>819</v>
      </c>
      <c r="E301" s="243" t="s">
        <v>565</v>
      </c>
      <c r="F301" s="243" t="s">
        <v>900</v>
      </c>
      <c r="G301" s="214"/>
      <c r="H301" s="214"/>
      <c r="I301" s="214">
        <v>2080</v>
      </c>
      <c r="J301" s="214" t="s">
        <v>538</v>
      </c>
      <c r="K301" s="214"/>
      <c r="L301" s="214"/>
      <c r="M301" s="214"/>
      <c r="N301" s="21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B303" s="195" t="s">
        <v>758</v>
      </c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1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1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1:18" ht="12.75" customHeight="1">
      <c r="A307" s="196"/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1:18" ht="12.75" customHeight="1">
      <c r="A308" s="196"/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1:18" ht="12.75" customHeight="1">
      <c r="A309" s="53"/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1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</sheetData>
  <autoFilter ref="R1:R305" xr:uid="{00000000-0009-0000-0000-000005000000}"/>
  <mergeCells count="7">
    <mergeCell ref="B71:B72"/>
    <mergeCell ref="A71:A72"/>
    <mergeCell ref="J71:J72"/>
    <mergeCell ref="G60:G61"/>
    <mergeCell ref="J60:J61"/>
    <mergeCell ref="B60:B61"/>
    <mergeCell ref="A60:A61"/>
  </mergeCells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2023-03-15T17:03:58Z</dcterms:modified>
</cp:coreProperties>
</file>