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40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F&amp;O)'!$S$1:$S$293</definedName>
  </definedNames>
  <calcPr calcId="181029"/>
</workbook>
</file>

<file path=xl/calcChain.xml><?xml version="1.0" encoding="utf-8"?>
<calcChain xmlns="http://schemas.openxmlformats.org/spreadsheetml/2006/main">
  <c r="K67" i="6" l="1"/>
  <c r="M67" i="6" s="1"/>
  <c r="L15" i="6"/>
  <c r="K15" i="6"/>
  <c r="M15" i="6" s="1"/>
  <c r="L47" i="6"/>
  <c r="M47" i="6" s="1"/>
  <c r="K47" i="6"/>
  <c r="L45" i="6"/>
  <c r="K45" i="6"/>
  <c r="L48" i="6"/>
  <c r="K48" i="6"/>
  <c r="K63" i="6"/>
  <c r="K62" i="6"/>
  <c r="K64" i="6"/>
  <c r="M64" i="6" s="1"/>
  <c r="M45" i="6" l="1"/>
  <c r="M48" i="6"/>
  <c r="P25" i="6"/>
  <c r="L10" i="6"/>
  <c r="K10" i="6"/>
  <c r="M10" i="6" l="1"/>
  <c r="L46" i="6"/>
  <c r="K46" i="6"/>
  <c r="K61" i="6"/>
  <c r="M61" i="6" s="1"/>
  <c r="M46" i="6" l="1"/>
  <c r="P24" i="6"/>
  <c r="K60" i="6" l="1"/>
  <c r="M60" i="6" s="1"/>
  <c r="K59" i="6"/>
  <c r="M59" i="6" s="1"/>
  <c r="K58" i="6"/>
  <c r="M58" i="6" s="1"/>
  <c r="P23" i="6" l="1"/>
  <c r="P22" i="6"/>
  <c r="L18" i="6"/>
  <c r="K18" i="6"/>
  <c r="K259" i="6"/>
  <c r="L259" i="6" s="1"/>
  <c r="L42" i="6"/>
  <c r="K42" i="6"/>
  <c r="L43" i="6"/>
  <c r="K43" i="6"/>
  <c r="M18" i="6" l="1"/>
  <c r="M42" i="6"/>
  <c r="M43" i="6"/>
  <c r="K57" i="6"/>
  <c r="M57" i="6" s="1"/>
  <c r="L17" i="6" l="1"/>
  <c r="K17" i="6"/>
  <c r="M17" i="6" l="1"/>
  <c r="K56" i="6"/>
  <c r="K55" i="6"/>
  <c r="P21" i="6" l="1"/>
  <c r="P20" i="6"/>
  <c r="P19" i="6"/>
  <c r="K11" i="6"/>
  <c r="L11" i="6"/>
  <c r="L41" i="6"/>
  <c r="K41" i="6"/>
  <c r="L39" i="6"/>
  <c r="K39" i="6"/>
  <c r="L40" i="6"/>
  <c r="K40" i="6"/>
  <c r="M11" i="6" l="1"/>
  <c r="M41" i="6"/>
  <c r="M40" i="6"/>
  <c r="M39" i="6"/>
  <c r="L38" i="6"/>
  <c r="K38" i="6"/>
  <c r="L13" i="6"/>
  <c r="K13" i="6"/>
  <c r="M38" i="6" l="1"/>
  <c r="M13" i="6"/>
  <c r="P16" i="6" l="1"/>
  <c r="K285" i="6" l="1"/>
  <c r="L285" i="6" s="1"/>
  <c r="P14" i="6" l="1"/>
  <c r="P74" i="6" l="1"/>
  <c r="P73" i="6"/>
  <c r="P72" i="6"/>
  <c r="P12" i="6"/>
  <c r="K277" i="6" l="1"/>
  <c r="L277" i="6" s="1"/>
  <c r="K281" i="6" l="1"/>
  <c r="L281" i="6" s="1"/>
  <c r="K286" i="6" l="1"/>
  <c r="L286" i="6" s="1"/>
  <c r="K278" i="6" l="1"/>
  <c r="L278" i="6" s="1"/>
  <c r="K272" i="6"/>
  <c r="L272" i="6" s="1"/>
  <c r="K280" i="6" l="1"/>
  <c r="L280" i="6" s="1"/>
  <c r="K268" i="6" l="1"/>
  <c r="L268" i="6" s="1"/>
  <c r="K269" i="6" l="1"/>
  <c r="L269" i="6" s="1"/>
  <c r="K262" i="6"/>
  <c r="L262" i="6" s="1"/>
  <c r="K279" i="6" l="1"/>
  <c r="L279" i="6" s="1"/>
  <c r="K273" i="6"/>
  <c r="L273" i="6" s="1"/>
  <c r="K275" i="6" l="1"/>
  <c r="L275" i="6" s="1"/>
  <c r="L6" i="2" l="1"/>
  <c r="K6" i="3"/>
  <c r="D7" i="5" l="1"/>
  <c r="M7" i="6"/>
  <c r="K270" i="6" l="1"/>
  <c r="L270" i="6" s="1"/>
  <c r="K267" i="6" l="1"/>
  <c r="L267" i="6" s="1"/>
  <c r="K271" i="6" l="1"/>
  <c r="L271" i="6" s="1"/>
  <c r="K266" i="6"/>
  <c r="L266" i="6" s="1"/>
  <c r="K265" i="6"/>
  <c r="L265" i="6" s="1"/>
  <c r="K263" i="6"/>
  <c r="L263" i="6" s="1"/>
  <c r="H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6" i="4"/>
</calcChain>
</file>

<file path=xl/sharedStrings.xml><?xml version="1.0" encoding="utf-8"?>
<sst xmlns="http://schemas.openxmlformats.org/spreadsheetml/2006/main" count="3754" uniqueCount="1251">
  <si>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</si>
  <si>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</si>
  <si>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</si>
  <si>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</si>
  <si>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</si>
  <si>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</si>
  <si>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</si>
  <si>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</si>
  <si>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</si>
  <si>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</si>
  <si>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</si>
  <si>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</si>
  <si>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</si>
  <si>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</si>
  <si>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</si>
  <si>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</si>
  <si>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</si>
  <si>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</si>
  <si>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</si>
  <si>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</si>
  <si>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</si>
  <si>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</si>
  <si>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</si>
  <si>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</si>
  <si>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</si>
  <si>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</si>
  <si>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</si>
  <si>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</si>
  <si>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</si>
  <si>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</si>
  <si>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</si>
  <si>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</si>
  <si>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</si>
  <si>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</si>
  <si>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</si>
  <si>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</si>
  <si>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</si>
  <si>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</si>
  <si>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</si>
  <si>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</si>
  <si>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</si>
  <si>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</si>
  <si>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</si>
  <si>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</si>
  <si>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</si>
  <si>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</si>
  <si>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</si>
  <si>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</si>
  <si>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</si>
  <si>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</si>
  <si>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</si>
  <si>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</si>
  <si>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</si>
  <si>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</si>
  <si>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</si>
  <si>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</si>
  <si>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</si>
  <si>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</si>
  <si>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</si>
  <si>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</si>
  <si>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</si>
  <si>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</si>
  <si>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</si>
  <si>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</si>
  <si>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</si>
  <si>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</si>
  <si>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</si>
  <si>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</si>
  <si>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</si>
  <si>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</si>
  <si>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</si>
  <si>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</si>
  <si>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</si>
  <si>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</si>
  <si>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</si>
  <si>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</si>
  <si>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</si>
  <si>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</si>
  <si>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</si>
  <si>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</si>
  <si>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</si>
  <si>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</si>
  <si>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</si>
  <si>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</si>
  <si>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</si>
  <si>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</si>
  <si>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</si>
  <si>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</si>
  <si>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</si>
  <si>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</si>
  <si>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</si>
  <si>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</si>
  <si>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</si>
  <si>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</si>
  <si>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</si>
  <si>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</si>
  <si>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</si>
  <si>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</si>
  <si>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</si>
  <si>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</si>
  <si>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</si>
  <si>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</si>
  <si>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</si>
  <si>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</si>
  <si>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</si>
  <si>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</si>
  <si>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</si>
  <si>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</si>
  <si>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</si>
  <si>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</si>
  <si>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</si>
  <si>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</si>
  <si>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</si>
  <si>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</si>
  <si>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</si>
  <si>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</si>
  <si>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</si>
  <si>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</si>
  <si>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</si>
  <si>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</si>
  <si>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</si>
  <si>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</si>
  <si>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</si>
  <si>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</si>
  <si>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</si>
  <si>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</si>
  <si>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</si>
  <si>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</si>
  <si>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</si>
  <si>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</si>
  <si>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</si>
  <si>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</si>
  <si>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</si>
  <si>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</si>
  <si>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</si>
  <si>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</si>
  <si>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</si>
  <si>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</si>
  <si>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</si>
  <si>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</si>
  <si>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</si>
  <si>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</si>
  <si>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</si>
  <si>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</si>
  <si>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</si>
  <si>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</si>
  <si>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</si>
  <si>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</si>
  <si>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</si>
  <si>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</si>
  <si>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</si>
  <si>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</si>
  <si>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</si>
  <si>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</si>
  <si>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</si>
  <si>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</si>
  <si>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</si>
  <si>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</si>
  <si>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</si>
  <si>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</si>
  <si>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</si>
  <si>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</si>
  <si>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</si>
  <si>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</si>
  <si>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</si>
  <si>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</si>
  <si>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</si>
  <si>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</si>
  <si>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</si>
  <si>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</si>
  <si>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</si>
  <si>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</si>
  <si>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</si>
  <si>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</si>
  <si>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</si>
  <si>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</si>
  <si>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</si>
  <si>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</si>
  <si>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</si>
  <si>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</si>
  <si>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</si>
  <si>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</si>
  <si>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</si>
  <si>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</si>
  <si>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</si>
  <si>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</si>
  <si>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</si>
  <si>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</si>
  <si>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</si>
  <si>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</si>
  <si>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</si>
  <si>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</si>
  <si>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</si>
  <si>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</si>
  <si>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</si>
  <si>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</si>
  <si>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</si>
  <si>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</si>
  <si>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</si>
  <si>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</si>
  <si>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</si>
  <si>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</si>
  <si>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</si>
  <si>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</si>
  <si>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</si>
  <si>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</si>
  <si>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</si>
  <si>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</si>
  <si>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</si>
  <si>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</si>
  <si>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</si>
  <si>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</si>
  <si>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</si>
  <si>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</si>
  <si>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</si>
  <si>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</si>
  <si>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</si>
  <si>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</si>
  <si>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</si>
  <si>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</si>
  <si>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</si>
  <si>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</si>
  <si>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</si>
  <si>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</si>
  <si>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</si>
  <si>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</si>
  <si>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</si>
  <si>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</si>
  <si>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</si>
  <si>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</si>
  <si>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</si>
  <si>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</si>
  <si>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</si>
  <si>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</si>
  <si>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</si>
  <si>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</si>
  <si>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</si>
  <si>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</si>
  <si>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</si>
  <si>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</si>
  <si>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</si>
  <si>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</si>
  <si>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</si>
  <si>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</si>
  <si>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</si>
  <si>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</si>
  <si>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</si>
  <si>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</si>
  <si>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</si>
  <si>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</si>
  <si>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</si>
  <si>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</si>
  <si>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</si>
  <si>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</si>
  <si>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</si>
  <si>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</si>
  <si>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</si>
  <si>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</si>
  <si>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</si>
  <si>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</si>
  <si>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</si>
  <si>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</si>
  <si>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</si>
  <si>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</si>
  <si>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</si>
  <si>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</si>
  <si>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</si>
  <si>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</si>
  <si>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</si>
  <si>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</si>
  <si>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</si>
  <si>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</si>
  <si>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</si>
  <si>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</si>
  <si>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</si>
  <si>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</si>
  <si>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</si>
  <si>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</si>
  <si>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</si>
  <si>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</si>
  <si>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</si>
  <si>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</si>
  <si>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</si>
  <si>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</si>
  <si>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</si>
  <si>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</si>
  <si>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</si>
  <si>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</si>
  <si>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</si>
  <si>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</si>
  <si>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</si>
  <si>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</si>
  <si>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</si>
  <si>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</si>
  <si>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</si>
  <si>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</si>
  <si>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</si>
  <si>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</si>
  <si>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</si>
  <si>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</si>
  <si>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</si>
  <si>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</si>
  <si>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</si>
  <si>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</si>
  <si>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</si>
  <si>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</si>
  <si>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</si>
  <si>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</si>
  <si>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</si>
  <si>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</si>
  <si>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</si>
  <si>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</si>
  <si>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</si>
  <si>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</si>
  <si>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</si>
  <si>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</si>
  <si>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</si>
  <si>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</si>
  <si>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</si>
  <si>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</si>
  <si>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</si>
  <si>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</si>
  <si>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</si>
  <si>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</si>
  <si>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</si>
  <si>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</si>
  <si>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</si>
  <si>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</si>
  <si>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</si>
  <si>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</si>
  <si>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</si>
  <si>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</si>
  <si>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</si>
  <si>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</si>
  <si>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</si>
  <si>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</si>
  <si>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</si>
  <si>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</si>
  <si>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</si>
  <si>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</si>
  <si>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</si>
  <si>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</si>
  <si>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</si>
  <si>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</si>
  <si>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</si>
  <si>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</si>
  <si>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</si>
  <si>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</si>
  <si>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</si>
  <si>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</si>
  <si>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</si>
  <si>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</si>
  <si>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</si>
  <si>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</si>
  <si>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</si>
  <si>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</si>
  <si>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</si>
  <si>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</si>
  <si>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</si>
  <si>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</si>
  <si>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</si>
  <si>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</si>
  <si>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</si>
  <si>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</si>
  <si>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</si>
  <si>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</si>
  <si>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</si>
  <si>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</si>
  <si>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</si>
  <si>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</si>
  <si>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</si>
  <si>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</si>
  <si>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</si>
  <si>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</si>
  <si>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</si>
  <si>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</si>
  <si>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</si>
  <si>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</si>
  <si>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</si>
  <si>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</si>
  <si>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</si>
  <si>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</si>
  <si>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</si>
  <si>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</si>
  <si>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</si>
  <si>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</si>
  <si>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</si>
  <si>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</si>
  <si>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</si>
  <si>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</si>
  <si>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</si>
  <si>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</si>
  <si>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</si>
  <si>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</si>
  <si>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</si>
  <si>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</si>
  <si>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</si>
  <si>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</si>
  <si>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</si>
  <si>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</si>
  <si>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</si>
  <si>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</si>
  <si>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</si>
  <si>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</si>
  <si>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</si>
  <si>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</si>
  <si>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</si>
  <si>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</si>
  <si>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</si>
  <si>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</si>
  <si>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</si>
  <si>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</si>
  <si>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</si>
  <si>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</si>
  <si>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</si>
  <si>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</si>
  <si>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</si>
  <si>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</si>
  <si>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</si>
  <si>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</si>
  <si>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</si>
  <si>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</si>
  <si>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</si>
  <si>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</si>
  <si>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</si>
  <si>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</si>
  <si>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</si>
  <si>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</si>
  <si>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</si>
  <si>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</si>
  <si>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</si>
  <si>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</si>
  <si>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</si>
  <si>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</si>
  <si>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</si>
  <si>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</si>
  <si>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</si>
  <si>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</si>
  <si>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</si>
  <si>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</si>
  <si>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</si>
  <si>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</si>
  <si>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</si>
  <si>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</si>
  <si>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</si>
  <si>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</si>
  <si>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</si>
  <si>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</si>
  <si>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</si>
  <si>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</si>
  <si>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</si>
  <si>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</si>
  <si>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</si>
  <si>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</si>
  <si>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</si>
  <si>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</si>
  <si>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</si>
  <si>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</si>
  <si>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</si>
  <si>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</si>
  <si>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</si>
  <si>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</si>
  <si>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</si>
  <si>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</si>
  <si>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</si>
  <si>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</si>
  <si>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</si>
  <si>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</si>
  <si>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</si>
  <si>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</si>
  <si>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</si>
  <si>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</si>
  <si>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</si>
  <si>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</si>
  <si>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</si>
  <si>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</si>
  <si>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</si>
  <si>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</si>
  <si>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</si>
  <si>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</si>
  <si>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</si>
  <si>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</si>
  <si>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</si>
  <si>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</si>
  <si>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</si>
  <si>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</si>
  <si>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</si>
  <si>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</si>
  <si>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</si>
  <si>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</si>
  <si>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</si>
  <si>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</si>
  <si>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</si>
  <si>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</si>
  <si>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</si>
  <si>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</si>
  <si>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</si>
  <si>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</si>
  <si>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</si>
  <si>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</si>
  <si>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</si>
  <si>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</si>
  <si>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</si>
  <si>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</si>
  <si>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</si>
  <si>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</si>
  <si>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</si>
  <si>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</si>
  <si>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</si>
  <si>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</si>
  <si>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</si>
  <si>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</si>
  <si>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</si>
  <si>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</si>
  <si>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</si>
  <si>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</si>
  <si>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</si>
  <si>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</si>
  <si>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</si>
  <si>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</si>
  <si>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</si>
  <si>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</si>
  <si>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</si>
  <si>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</si>
  <si>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</si>
  <si>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</si>
  <si>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</si>
  <si>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</si>
  <si>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</si>
  <si>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</si>
  <si>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</si>
  <si>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</si>
  <si>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</si>
  <si>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</si>
  <si>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</si>
  <si>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</si>
  <si>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</si>
  <si>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</si>
  <si>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</si>
  <si>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</si>
  <si>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</si>
  <si>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</si>
  <si>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</si>
  <si>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</si>
  <si>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</si>
  <si>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</si>
  <si>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</si>
  <si>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</si>
  <si>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</si>
  <si>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</si>
  <si>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</si>
  <si>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</si>
  <si>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</si>
  <si>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</si>
  <si>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</si>
  <si>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</si>
  <si>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</si>
  <si>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</si>
  <si>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</si>
  <si>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</si>
  <si>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</si>
  <si>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</si>
  <si>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</si>
  <si>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</si>
  <si>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</si>
  <si>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</si>
  <si>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</si>
  <si>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</si>
  <si>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</si>
  <si>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</si>
  <si>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</si>
  <si>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</si>
  <si>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</si>
  <si>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</si>
  <si>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</si>
  <si>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</si>
  <si>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</si>
  <si>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</si>
  <si>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</si>
  <si>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</si>
  <si>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</si>
  <si>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</si>
  <si>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</si>
  <si>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</si>
  <si>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</si>
  <si>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</si>
  <si>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</si>
  <si>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</si>
  <si>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</si>
  <si>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</si>
  <si>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</si>
  <si>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</si>
  <si>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</si>
  <si>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</si>
  <si>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</si>
  <si>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</si>
  <si>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</si>
  <si>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</si>
  <si>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</si>
  <si>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</si>
  <si>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</si>
  <si>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</si>
  <si>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</si>
  <si>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</si>
  <si>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</si>
  <si>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</si>
  <si>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</si>
  <si>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</si>
  <si>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</si>
  <si>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</si>
  <si>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</si>
  <si>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</si>
  <si>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</si>
  <si>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</si>
  <si>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</si>
  <si>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</si>
  <si>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</si>
  <si>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</si>
  <si>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</si>
  <si>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</si>
  <si>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</si>
  <si>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</si>
  <si>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</si>
  <si>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</si>
  <si>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</si>
  <si>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</si>
  <si>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</si>
  <si>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</si>
  <si>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</si>
  <si>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</si>
  <si>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</si>
  <si>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</si>
  <si>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</si>
  <si>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</si>
  <si>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</si>
  <si>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</si>
  <si>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</si>
  <si>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</si>
  <si>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</si>
  <si>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</si>
  <si>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</si>
  <si>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</si>
  <si>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</si>
  <si>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</si>
  <si>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</si>
  <si>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</si>
  <si>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</si>
  <si>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</si>
  <si>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</si>
  <si>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</si>
  <si>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</si>
  <si>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</si>
  <si>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</si>
  <si>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</si>
  <si>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</si>
  <si>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</si>
  <si>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</si>
  <si>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</si>
  <si>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</si>
  <si>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</si>
  <si>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</si>
  <si>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</si>
  <si>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</si>
  <si>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</si>
  <si>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</si>
  <si>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</si>
  <si>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</si>
  <si>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</si>
  <si>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</si>
  <si>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</si>
  <si>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</si>
  <si>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</si>
  <si>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</si>
  <si>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</si>
  <si>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</si>
  <si>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</si>
  <si>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</si>
  <si>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</si>
  <si>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</si>
  <si>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</si>
  <si>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</si>
  <si>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</si>
  <si>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</si>
  <si>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</si>
  <si>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</si>
  <si>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</si>
  <si>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</si>
  <si>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</si>
  <si>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</si>
  <si>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</si>
  <si>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</si>
  <si>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</si>
  <si>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</si>
  <si>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</si>
  <si>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</si>
  <si>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</si>
  <si>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</si>
  <si>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</si>
  <si>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</si>
  <si>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</si>
  <si>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</si>
  <si>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</si>
  <si>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</si>
  <si>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</si>
  <si>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</si>
  <si>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</si>
  <si>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</si>
  <si>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</si>
  <si>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</si>
  <si>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</si>
  <si>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</si>
  <si>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</si>
  <si>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</si>
  <si>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</si>
  <si>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</si>
  <si>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</si>
  <si>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</si>
  <si>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</si>
  <si>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</si>
  <si>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</si>
  <si>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</si>
  <si>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</si>
  <si>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</si>
  <si>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</si>
  <si>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</si>
  <si>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</si>
  <si>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</si>
  <si>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</si>
  <si>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</si>
  <si>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</si>
  <si>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</si>
  <si>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</si>
  <si>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</si>
  <si>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</si>
  <si>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</si>
  <si>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</si>
  <si>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</si>
  <si>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</si>
  <si>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</si>
  <si>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</si>
  <si>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</si>
  <si>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</si>
  <si>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</si>
  <si>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</si>
  <si>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</si>
  <si>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</si>
  <si>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</si>
  <si>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</si>
  <si>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</si>
  <si>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</si>
  <si>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</si>
  <si>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</si>
  <si>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</si>
  <si>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</si>
  <si>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</si>
  <si>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</si>
  <si>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</si>
  <si>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</si>
  <si>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</si>
  <si>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</si>
  <si>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</si>
  <si>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</si>
  <si>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</si>
  <si>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</si>
  <si>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</si>
  <si>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</si>
  <si>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</si>
  <si>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</si>
  <si>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</si>
  <si>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</si>
  <si>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</si>
  <si>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</si>
  <si>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</si>
  <si>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</si>
  <si>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</si>
  <si>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</si>
  <si>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</si>
  <si>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</si>
  <si>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</si>
  <si>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</si>
  <si>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</si>
  <si>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</si>
  <si>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</si>
  <si>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</si>
  <si>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</si>
  <si>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</si>
  <si>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</si>
  <si>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</si>
  <si>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</si>
  <si>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</si>
  <si>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</si>
  <si>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</si>
  <si>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</si>
  <si>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</si>
  <si>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</si>
  <si>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</si>
  <si>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</si>
  <si>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</si>
  <si>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</si>
  <si>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</si>
  <si>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</si>
  <si>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</si>
  <si>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</si>
  <si>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</si>
  <si>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</si>
  <si>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</si>
  <si>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</si>
  <si>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</si>
  <si>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</si>
  <si>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</si>
  <si>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</si>
  <si>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</si>
  <si>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</si>
  <si>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</si>
  <si>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</si>
  <si>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</si>
  <si>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</si>
  <si>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</si>
  <si>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</si>
  <si>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</si>
  <si>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</si>
  <si>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</si>
  <si>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</si>
  <si>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</si>
  <si>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</si>
  <si>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</si>
  <si>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</si>
  <si>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</si>
  <si>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</si>
  <si>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</si>
  <si>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</si>
  <si>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</si>
  <si>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</si>
  <si>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</si>
  <si>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</si>
  <si>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</si>
  <si>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</si>
  <si>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</si>
  <si>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</si>
  <si>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</si>
  <si>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</si>
  <si>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</si>
  <si>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</si>
  <si>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</si>
  <si>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</si>
  <si>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</si>
  <si>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</si>
  <si>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</si>
  <si>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</si>
  <si>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</si>
  <si>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</si>
  <si>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</si>
  <si>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</si>
  <si>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</si>
  <si>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</si>
  <si>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</si>
  <si>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</si>
  <si>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</si>
  <si>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</si>
  <si>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</si>
  <si>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</si>
  <si>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</si>
  <si>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</si>
  <si>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</si>
  <si>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</si>
  <si>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</si>
  <si>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</si>
  <si>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</si>
  <si>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</si>
  <si>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</si>
  <si>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</si>
  <si>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</si>
  <si>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</si>
  <si>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</si>
  <si>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</si>
  <si>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</si>
  <si>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</si>
  <si>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</si>
  <si>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</si>
  <si>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</si>
  <si>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</si>
  <si>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</si>
  <si>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</si>
  <si>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</si>
  <si>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</si>
  <si>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</si>
  <si>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</si>
  <si>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</si>
  <si>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</si>
  <si>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</si>
  <si>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</si>
  <si>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</si>
  <si>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</si>
  <si>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</si>
  <si>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</si>
  <si>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</si>
  <si>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</si>
  <si>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</si>
  <si>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</si>
  <si>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</si>
  <si>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</si>
  <si>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SAHASTRAA ADVISORS PRIVATE LIMITED</t>
  </si>
  <si>
    <t>JAINAM BROKING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</si>
  <si>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</si>
  <si>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</si>
  <si>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</si>
  <si>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</si>
  <si>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</si>
  <si>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</si>
  <si>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CITADEL SECURITIES INDIA MARKETS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</si>
  <si>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</si>
  <si>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</si>
  <si>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</si>
  <si>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</si>
  <si>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</si>
  <si>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</si>
  <si>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</si>
  <si>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</si>
  <si>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</si>
  <si>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</si>
  <si>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</si>
  <si>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QUASAR</t>
  </si>
  <si>
    <t>LIESHA CORPORATION PRIVATE LIMITED .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</si>
  <si>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</si>
  <si>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</si>
  <si>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</si>
  <si>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</si>
  <si>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</si>
  <si>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</si>
  <si>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</si>
  <si>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</si>
  <si>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</si>
  <si>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</si>
  <si>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</si>
  <si>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</si>
  <si>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</si>
  <si>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SEACOAST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</si>
  <si>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</si>
  <si>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</si>
  <si>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</si>
  <si>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</si>
  <si>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</si>
  <si>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</si>
  <si>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</si>
  <si>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PERFECT</t>
  </si>
  <si>
    <t>Perfect Infraengineer Ltd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</si>
  <si>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</si>
  <si>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</si>
  <si>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</si>
  <si>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</si>
  <si>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</si>
  <si>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</si>
  <si>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</si>
  <si>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</si>
  <si>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</si>
  <si>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</si>
  <si>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</si>
  <si>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10070-10090</t>
  </si>
  <si>
    <t>10290-10500</t>
  </si>
  <si>
    <t>NIFTY 21500 PE 11 JAN</t>
  </si>
  <si>
    <t>120-150</t>
  </si>
  <si>
    <t>SETU SECURITIES PVT LTD</t>
  </si>
  <si>
    <t>NK SECURITIES RESEARCH PRIVATE LIMITED</t>
  </si>
  <si>
    <t>Loss of Rs.54/-</t>
  </si>
  <si>
    <t>BANKNIFTY 47500 CE 10 JAN</t>
  </si>
  <si>
    <t>Buiy</t>
  </si>
  <si>
    <t>380-480</t>
  </si>
  <si>
    <t>No Profit No Loss</t>
  </si>
  <si>
    <t>FINNIFTY 21300 CE 09 JAN</t>
  </si>
  <si>
    <t>30-45</t>
  </si>
  <si>
    <t>Loss of Rs.16/-</t>
  </si>
  <si>
    <t>BRANDBUCKT</t>
  </si>
  <si>
    <t>MINIBOSS CONSULTANCY PRIVATE LIMITED</t>
  </si>
  <si>
    <t>PARESH DHIRAJLAL SHAH</t>
  </si>
  <si>
    <t>NIKHIL RAJESH SINGH</t>
  </si>
  <si>
    <t>POWERGRID JAN FUT</t>
  </si>
  <si>
    <t>244-247</t>
  </si>
  <si>
    <t>3135-3385</t>
  </si>
  <si>
    <t>3800-4000</t>
  </si>
  <si>
    <t>RELIANCE JAN FUT</t>
  </si>
  <si>
    <t>2700-2750</t>
  </si>
  <si>
    <t>EVOQ</t>
  </si>
  <si>
    <t>MOTISONS</t>
  </si>
  <si>
    <t>Motisons Jewellers Ltd</t>
  </si>
  <si>
    <t>RIIL</t>
  </si>
  <si>
    <t>Reliance Indl Infra Ltd</t>
  </si>
  <si>
    <t>BANKNIFTY 47600 CE 17 JAN</t>
  </si>
  <si>
    <t>450-520</t>
  </si>
  <si>
    <t>ASHNI</t>
  </si>
  <si>
    <t>TIW SYSTEMS PVT. LTD</t>
  </si>
  <si>
    <t>ZENAB AIYUB YACOOBALI</t>
  </si>
  <si>
    <t>SYED WASEEM KHATAI</t>
  </si>
  <si>
    <t>NIKUNJ KAUSHIK SHAH</t>
  </si>
  <si>
    <t>GANVERSE</t>
  </si>
  <si>
    <t>JTAPARIA</t>
  </si>
  <si>
    <t>MIL</t>
  </si>
  <si>
    <t>JR SEAMLESS PRIVATE LIMITED</t>
  </si>
  <si>
    <t>RGRL</t>
  </si>
  <si>
    <t>HEMA JAYPRAKASH BHAVSAR</t>
  </si>
  <si>
    <t>THINKINK</t>
  </si>
  <si>
    <t>MITTAL RIMPY</t>
  </si>
  <si>
    <t>SKSE SECURITIES LTD</t>
  </si>
  <si>
    <t>Avanti Feeds Limited</t>
  </si>
  <si>
    <t>BIRLAMONEY</t>
  </si>
  <si>
    <t>Aditya Birla Money Ltd</t>
  </si>
  <si>
    <t>SANTOSH INDUSTRIES LTD</t>
  </si>
  <si>
    <t>HRHNEXT</t>
  </si>
  <si>
    <t>HRH Next Services Limited</t>
  </si>
  <si>
    <t>MKPL</t>
  </si>
  <si>
    <t>M K Proteins Limited</t>
  </si>
  <si>
    <t>TFCILTD</t>
  </si>
  <si>
    <t>Tourism Finance Corp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</si>
  <si>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</si>
  <si>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</si>
  <si>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</si>
  <si>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</si>
  <si>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</si>
  <si>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</si>
  <si>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</si>
  <si>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</si>
  <si>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</si>
  <si>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</si>
  <si>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ABANSENT</t>
  </si>
  <si>
    <t>ANSALBU</t>
  </si>
  <si>
    <t>FRANKLININD</t>
  </si>
  <si>
    <t>GTL</t>
  </si>
  <si>
    <t>IGCIL</t>
  </si>
  <si>
    <t>INNOVATUS</t>
  </si>
  <si>
    <t>PARITOSHKUMAR</t>
  </si>
  <si>
    <t>MEHTA ATULKUMAR AMRITLAL HUF</t>
  </si>
  <si>
    <t>N L RUNGTA (HUF)</t>
  </si>
  <si>
    <t>SHOORA</t>
  </si>
  <si>
    <t>JIGAR BHAILALBHAI KHALASH</t>
  </si>
  <si>
    <t>ACCELYA</t>
  </si>
  <si>
    <t>Accelya Soln India Ltd</t>
  </si>
  <si>
    <t>QE SECURITIES LLP</t>
  </si>
  <si>
    <t>APEX</t>
  </si>
  <si>
    <t>Apex Frozen Foods Limited</t>
  </si>
  <si>
    <t>COFFEEDAY</t>
  </si>
  <si>
    <t>Coffee Day Enterprise Ltd</t>
  </si>
  <si>
    <t>DHANBANK</t>
  </si>
  <si>
    <t>Dhanlaxmi Bank Limited</t>
  </si>
  <si>
    <t>FCSSOFT</t>
  </si>
  <si>
    <t>FCS Software Solutions Li</t>
  </si>
  <si>
    <t>GICHSGFIN</t>
  </si>
  <si>
    <t>Gic Housing Finance Ltd</t>
  </si>
  <si>
    <t>GTL Limited</t>
  </si>
  <si>
    <t>TOPGAIN FINANCE PRIVATE LIMITED</t>
  </si>
  <si>
    <t>Infibeam Avenues Limited</t>
  </si>
  <si>
    <t>KBCGLOBAL</t>
  </si>
  <si>
    <t>KBC Global Limited</t>
  </si>
  <si>
    <t>PARSHVA TRADING</t>
  </si>
  <si>
    <t>KCK</t>
  </si>
  <si>
    <t>Kck Industries Limited</t>
  </si>
  <si>
    <t>ANCHAL BANSAL</t>
  </si>
  <si>
    <t>RBZJEWEL</t>
  </si>
  <si>
    <t>RBZ Jewellers Limited</t>
  </si>
  <si>
    <t>RITEZONE</t>
  </si>
  <si>
    <t>Rite Zone Chemcon Ind Ltd</t>
  </si>
  <si>
    <t>KABRA  PRIYA</t>
  </si>
  <si>
    <t>VEENA RAJESH SHAH</t>
  </si>
  <si>
    <t>TECHLABS</t>
  </si>
  <si>
    <t>Trident Techlabs Limited</t>
  </si>
  <si>
    <t>TRIGYN</t>
  </si>
  <si>
    <t>Trigyn Technologies Ltd</t>
  </si>
  <si>
    <t>VAKRANGEE</t>
  </si>
  <si>
    <t>Vakrangee Limited</t>
  </si>
  <si>
    <t>ACHINTYA SECURITIES PRIVATE LIMITED</t>
  </si>
  <si>
    <t>KAILASHBEN ASHOKKUMAR PATEL</t>
  </si>
  <si>
    <t>VENKATTU SRINIVASAN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</si>
  <si>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</si>
  <si>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</si>
  <si>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</si>
  <si>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</si>
  <si>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</si>
  <si>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</si>
  <si>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</si>
  <si>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27-29</t>
  </si>
  <si>
    <t>350-450</t>
  </si>
  <si>
    <t>N</t>
  </si>
  <si>
    <t>PARIJATA TRADING PRIVATE LIMITED</t>
  </si>
  <si>
    <t>AERPACE</t>
  </si>
  <si>
    <t>SHITANSHU BIPIN VORA</t>
  </si>
  <si>
    <t>FRIENDSHIP INVESTMENTS</t>
  </si>
  <si>
    <t>ANUPAM</t>
  </si>
  <si>
    <t>CRONY VYAPAR PVT LTD</t>
  </si>
  <si>
    <t>BITL</t>
  </si>
  <si>
    <t>JANAK DHANSUKHBHAI TOLAT</t>
  </si>
  <si>
    <t>CHCL</t>
  </si>
  <si>
    <t>SAMAR SHAHAJI RANSING</t>
  </si>
  <si>
    <t>SHWETA SACHIN BHANSALI</t>
  </si>
  <si>
    <t>SURAJ SHRINIWAS ZANWAR</t>
  </si>
  <si>
    <t>RAVI ASHOK KOTHARI</t>
  </si>
  <si>
    <t>SHREYA DHEERAJ JAIN</t>
  </si>
  <si>
    <t>CONCORD</t>
  </si>
  <si>
    <t>LAKSHMI PRASANNA PALLETI</t>
  </si>
  <si>
    <t>COVIDH</t>
  </si>
  <si>
    <t>DHYAANI</t>
  </si>
  <si>
    <t>DMR</t>
  </si>
  <si>
    <t>ATULKUMARSINGH</t>
  </si>
  <si>
    <t>VIJAY KAILASH RAMOLA</t>
  </si>
  <si>
    <t>CHAITANYA GADIA</t>
  </si>
  <si>
    <t>HI GROWTH CORPORATE SERVICES PVT LTD</t>
  </si>
  <si>
    <t>JAINAM SHARE CONSULTANTS PVT. LTD.</t>
  </si>
  <si>
    <t>FMNL</t>
  </si>
  <si>
    <t>SONYAPAWANMEHER</t>
  </si>
  <si>
    <t>BHUPENDRA CHAKRADRA</t>
  </si>
  <si>
    <t>BALDUA MONAL</t>
  </si>
  <si>
    <t>VINITAJAIN</t>
  </si>
  <si>
    <t>GITARENEW</t>
  </si>
  <si>
    <t>HCKKVENTURE</t>
  </si>
  <si>
    <t>TASHA ZAFAR</t>
  </si>
  <si>
    <t>HEALTHYLIFE</t>
  </si>
  <si>
    <t>WEALTH FIRST PORTFOLIO MANAGERS PVT LTD.</t>
  </si>
  <si>
    <t>MANUBHAI AMRUTLAL SHAH</t>
  </si>
  <si>
    <t>INDRENEW</t>
  </si>
  <si>
    <t>MANALI KIRIT BHUVA</t>
  </si>
  <si>
    <t>JOHNPHARMA</t>
  </si>
  <si>
    <t>KAMANWALA</t>
  </si>
  <si>
    <t>OM HARI MAHABIR HALAN HUF</t>
  </si>
  <si>
    <t>LIPPISYS</t>
  </si>
  <si>
    <t>NAIK NILESH ANANT</t>
  </si>
  <si>
    <t>NCLRESE</t>
  </si>
  <si>
    <t>JIGAR SURENDRA NANDU</t>
  </si>
  <si>
    <t>VIBRANT SECURITIES PRIVATE LIMITED</t>
  </si>
  <si>
    <t>NEWLIGHT</t>
  </si>
  <si>
    <t>SANJAY KUMAR GUPTA</t>
  </si>
  <si>
    <t>OMANSH</t>
  </si>
  <si>
    <t>RAJANALKUMAR</t>
  </si>
  <si>
    <t>SAPTSWATI PRIVATE LIMITED</t>
  </si>
  <si>
    <t>ROJL</t>
  </si>
  <si>
    <t>MAHESH KUMAR GARG</t>
  </si>
  <si>
    <t>SHIVAAGRO</t>
  </si>
  <si>
    <t>VRAMATH FINANCIAL SERVICES PRIVATE LIMTED</t>
  </si>
  <si>
    <t>VRAMATH INVESTMENT CONSULTANCY PVT LTD</t>
  </si>
  <si>
    <t>SHIVAEXPO</t>
  </si>
  <si>
    <t>MANISHA TOMAR</t>
  </si>
  <si>
    <t>RAJESH GUPTA</t>
  </si>
  <si>
    <t>KINGSLY STEPHEN</t>
  </si>
  <si>
    <t>STURDY</t>
  </si>
  <si>
    <t>RAGHAV KAMALAKSH RAO</t>
  </si>
  <si>
    <t>SUMEDHA</t>
  </si>
  <si>
    <t>VT CAPITAL MARKET PRIVATE LIMITED</t>
  </si>
  <si>
    <t>SUSILA DEVI BOMMISETTI</t>
  </si>
  <si>
    <t>SVS</t>
  </si>
  <si>
    <t>VEDANTASSET</t>
  </si>
  <si>
    <t>KCPL INTRADE PRIVATE LIMITED</t>
  </si>
  <si>
    <t>VEERHEALTH</t>
  </si>
  <si>
    <t>JANAK NAVINBHAI PANCHAL</t>
  </si>
  <si>
    <t>VIVANTA</t>
  </si>
  <si>
    <t>SRINIVAS RAO MUDDANA NRO NON PIS</t>
  </si>
  <si>
    <t>WAGEND</t>
  </si>
  <si>
    <t>DARSHAN DILIPKUMAR SHAH</t>
  </si>
  <si>
    <t>3PLAND</t>
  </si>
  <si>
    <t>3P Land Holdings Limited</t>
  </si>
  <si>
    <t>AKG</t>
  </si>
  <si>
    <t>AKG Exim Limited</t>
  </si>
  <si>
    <t>RITA FINANCE AND LEASING LIMITED</t>
  </si>
  <si>
    <t>APTECHT</t>
  </si>
  <si>
    <t>Aptech Limited</t>
  </si>
  <si>
    <t>CHAVDA</t>
  </si>
  <si>
    <t>Chavda Infra Limited</t>
  </si>
  <si>
    <t>NARANTAK DEALCOMM LIMITED</t>
  </si>
  <si>
    <t>DREDGECORP</t>
  </si>
  <si>
    <t>Dredging Corporation of I</t>
  </si>
  <si>
    <t>Engineers India Ltd.</t>
  </si>
  <si>
    <t>HCC</t>
  </si>
  <si>
    <t>Hindustan Construc Co.</t>
  </si>
  <si>
    <t>HITECH</t>
  </si>
  <si>
    <t>Hi-Tech Pipes Limited</t>
  </si>
  <si>
    <t>BANDHAN CORE EQUITY FUND</t>
  </si>
  <si>
    <t>Ircon International Ltd</t>
  </si>
  <si>
    <t>KAMOPAINTS</t>
  </si>
  <si>
    <t>Kamdhenu Ventures Limited</t>
  </si>
  <si>
    <t>SW CAPITAL PRIVATE LIMITED</t>
  </si>
  <si>
    <t>LAXMICOT</t>
  </si>
  <si>
    <t>Laxmi Cotspin Limited</t>
  </si>
  <si>
    <t>LAKHUBHA SOLANKI</t>
  </si>
  <si>
    <t>LIBERTSHOE</t>
  </si>
  <si>
    <t>Liberty Shoes Ltd</t>
  </si>
  <si>
    <t>RAJAN GUPTA</t>
  </si>
  <si>
    <t>MSTCLTD</t>
  </si>
  <si>
    <t>MSTC Limited</t>
  </si>
  <si>
    <t>NELCO</t>
  </si>
  <si>
    <t>Nelco Ltd.</t>
  </si>
  <si>
    <t>ORIENTPPR</t>
  </si>
  <si>
    <t>Orient Paper &amp; Ind Ltd</t>
  </si>
  <si>
    <t>PCBL LIMITED</t>
  </si>
  <si>
    <t>PDMJEPAPER</t>
  </si>
  <si>
    <t>Pudumjee Paper Pro. Ltd</t>
  </si>
  <si>
    <t>PENIND</t>
  </si>
  <si>
    <t>DARSHANA MITESH CHOTHANI</t>
  </si>
  <si>
    <t>SARALA AJIT GOLECHHA</t>
  </si>
  <si>
    <t>Rail Vikas Nigam Limited</t>
  </si>
  <si>
    <t>SALZERELEC</t>
  </si>
  <si>
    <t>Salzer Electronics Ltd.</t>
  </si>
  <si>
    <t>SBC</t>
  </si>
  <si>
    <t>SBC Exports Limited</t>
  </si>
  <si>
    <t>SECURCRED</t>
  </si>
  <si>
    <t>SecUR Credentials Limited</t>
  </si>
  <si>
    <t>SELAN</t>
  </si>
  <si>
    <t>Selan Exploration Technol</t>
  </si>
  <si>
    <t>SHALPAINTS</t>
  </si>
  <si>
    <t>Shalimar Paints Ltd</t>
  </si>
  <si>
    <t>STARPAPER</t>
  </si>
  <si>
    <t>Star Paper Mills Ltd</t>
  </si>
  <si>
    <t>SUBEXLTD</t>
  </si>
  <si>
    <t>Subex Ltd</t>
  </si>
  <si>
    <t>TERASOFT</t>
  </si>
  <si>
    <t>Tera Software Limited</t>
  </si>
  <si>
    <t>TRUPTI AJIT KOTIBHASKAR</t>
  </si>
  <si>
    <t>SILVER LINE VENTURES PRIVATE LIMITED</t>
  </si>
  <si>
    <t>VAJRA MACHINERIES PRIVATE LIMITED</t>
  </si>
  <si>
    <t>PARTH INFIN BROKERS PVT LTD</t>
  </si>
  <si>
    <t>ICM FINANCE PRIVATE LIMITED</t>
  </si>
  <si>
    <t>SANJIV  BIDASARIA</t>
  </si>
  <si>
    <t>OM TRADING</t>
  </si>
  <si>
    <t>SUPREMUS PROJECTS LLP</t>
  </si>
  <si>
    <t>PRAGYA MERCANTILE PVT LTD</t>
  </si>
  <si>
    <t>PRRSAAR COMMODITIES PVT LTD</t>
  </si>
  <si>
    <t>SAUMIK KETAN DOSHI</t>
  </si>
  <si>
    <t>CLIFF TREXIM PRIVATE LIMITED</t>
  </si>
  <si>
    <t>GOYAL PIYUSH</t>
  </si>
  <si>
    <t>VASCONEQ</t>
  </si>
  <si>
    <t>Vascon Engineers Ltd</t>
  </si>
  <si>
    <t>VIJIFIN</t>
  </si>
  <si>
    <t>Viji Finance Limited</t>
  </si>
  <si>
    <t>PRITHVI  FINMART  PRIVATE LIMITED</t>
  </si>
  <si>
    <t>VIKASECO</t>
  </si>
  <si>
    <t>Vikas EcoTech Limited</t>
  </si>
  <si>
    <t>VISHWAS FINCAP SERVICES PRIVATE LIMITED</t>
  </si>
  <si>
    <t>VIKASLIFE</t>
  </si>
  <si>
    <t>Vikas Lifecare Limited</t>
  </si>
  <si>
    <t>GUJAPOLLO</t>
  </si>
  <si>
    <t>Gujarat Apollo Equip Ltd.</t>
  </si>
  <si>
    <t>LOK PRAKASHAN LTD</t>
  </si>
  <si>
    <t>AJAY KUMAR &amp; SONS</t>
  </si>
  <si>
    <t>UMESH PARASMAL PAGARIYA</t>
  </si>
  <si>
    <t>MPTODAY</t>
  </si>
  <si>
    <t>M P Today Media Limited</t>
  </si>
  <si>
    <t>ANANT AGGARWAL</t>
  </si>
  <si>
    <t>MOS UTILITY LIMITED</t>
  </si>
  <si>
    <t>YOGESH PRAHLADBHAI PATEL</t>
  </si>
  <si>
    <t>SARVESHWAR</t>
  </si>
  <si>
    <t>Sarveshwar Foods Limited</t>
  </si>
  <si>
    <t>SHREE AARNA NIDHI ENTERPRISES</t>
  </si>
  <si>
    <t>RAJASTHAN GLOBAL SECURITIES PRIVATE LIMITED</t>
  </si>
  <si>
    <t>RAJASTHAN GLOBAL SECURITIES PVT LTD</t>
  </si>
  <si>
    <t>AG DYNAMIC FUNDS LIMITED</t>
  </si>
  <si>
    <t>Zomato Limited</t>
  </si>
  <si>
    <t>MOTILAL OSWAL MUTUAL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</si>
</sst>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5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43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4" xfId="0" applyNumberFormat="1" applyFont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22133.3</v>
      </c>
      <c r="F11" s="246">
        <v>22092.733333333334</v>
      </c>
      <c r="G11" s="245">
        <v>22035.566666666666</v>
      </c>
      <c r="H11" s="245">
        <v>21937.833333333332</v>
      </c>
      <c r="I11" s="245">
        <v>21880.666666666664</v>
      </c>
      <c r="J11" s="245">
        <v>22190.466666666667</v>
      </c>
      <c r="K11" s="245">
        <v>22247.633333333331</v>
      </c>
      <c r="L11" s="245">
        <v>22345.366666666669</v>
      </c>
      <c r="M11" s="244">
        <v>22149.9</v>
      </c>
      <c r="N11" s="244">
        <v>21995</v>
      </c>
      <c r="O11" s="244">
        <v>14537250</v>
      </c>
      <c r="P11" s="247">
        <v>5.297372862326976E-2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48306.25</v>
      </c>
      <c r="F12" s="246">
        <v>48206.483333333337</v>
      </c>
      <c r="G12" s="245">
        <v>48032.966666666674</v>
      </c>
      <c r="H12" s="245">
        <v>47759.683333333334</v>
      </c>
      <c r="I12" s="245">
        <v>47586.166666666672</v>
      </c>
      <c r="J12" s="245">
        <v>48479.766666666677</v>
      </c>
      <c r="K12" s="245">
        <v>48653.28333333334</v>
      </c>
      <c r="L12" s="245">
        <v>48926.56666666668</v>
      </c>
      <c r="M12" s="244">
        <v>48380</v>
      </c>
      <c r="N12" s="244">
        <v>47933.2</v>
      </c>
      <c r="O12" s="244">
        <v>2326290</v>
      </c>
      <c r="P12" s="247">
        <v>1.5419266553613871E-2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21537.15</v>
      </c>
      <c r="F13" s="261">
        <v>21496.266666666666</v>
      </c>
      <c r="G13" s="263">
        <v>21435.233333333334</v>
      </c>
      <c r="H13" s="263">
        <v>21333.316666666666</v>
      </c>
      <c r="I13" s="263">
        <v>21272.283333333333</v>
      </c>
      <c r="J13" s="263">
        <v>21598.183333333334</v>
      </c>
      <c r="K13" s="263">
        <v>21659.216666666667</v>
      </c>
      <c r="L13" s="263">
        <v>21761.133333333335</v>
      </c>
      <c r="M13" s="264">
        <v>21557.3</v>
      </c>
      <c r="N13" s="264">
        <v>21394.35</v>
      </c>
      <c r="O13" s="264">
        <v>80880</v>
      </c>
      <c r="P13" s="265">
        <v>3.4271099744245526E-2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10636.15</v>
      </c>
      <c r="F14" s="261">
        <v>10612.05</v>
      </c>
      <c r="G14" s="263">
        <v>10565.8</v>
      </c>
      <c r="H14" s="263">
        <v>10495.45</v>
      </c>
      <c r="I14" s="263">
        <v>10449.200000000001</v>
      </c>
      <c r="J14" s="263">
        <v>10682.399999999998</v>
      </c>
      <c r="K14" s="263">
        <v>10728.649999999998</v>
      </c>
      <c r="L14" s="263">
        <v>10798.999999999996</v>
      </c>
      <c r="M14" s="264">
        <v>10658.3</v>
      </c>
      <c r="N14" s="264">
        <v>10541.7</v>
      </c>
      <c r="O14" s="264">
        <v>710775</v>
      </c>
      <c r="P14" s="265">
        <v>1.0018117872748589E-2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613.95000000000005</v>
      </c>
      <c r="F15" s="261">
        <v>613.69999999999993</v>
      </c>
      <c r="G15" s="263">
        <v>607.24999999999989</v>
      </c>
      <c r="H15" s="263">
        <v>600.54999999999995</v>
      </c>
      <c r="I15" s="263">
        <v>594.09999999999991</v>
      </c>
      <c r="J15" s="263">
        <v>620.39999999999986</v>
      </c>
      <c r="K15" s="263">
        <v>626.84999999999991</v>
      </c>
      <c r="L15" s="263">
        <v>633.54999999999984</v>
      </c>
      <c r="M15" s="264">
        <v>620.15</v>
      </c>
      <c r="N15" s="264">
        <v>607</v>
      </c>
      <c r="O15" s="264">
        <v>15409000</v>
      </c>
      <c r="P15" s="265">
        <v>-4.3936163339148415E-3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4763.3999999999996</v>
      </c>
      <c r="F16" s="261">
        <v>4768.5333333333328</v>
      </c>
      <c r="G16" s="263">
        <v>4729.8666666666659</v>
      </c>
      <c r="H16" s="263">
        <v>4696.333333333333</v>
      </c>
      <c r="I16" s="263">
        <v>4657.6666666666661</v>
      </c>
      <c r="J16" s="263">
        <v>4802.0666666666657</v>
      </c>
      <c r="K16" s="263">
        <v>4840.7333333333336</v>
      </c>
      <c r="L16" s="263">
        <v>4874.2666666666655</v>
      </c>
      <c r="M16" s="264">
        <v>4807.2</v>
      </c>
      <c r="N16" s="264">
        <v>4735</v>
      </c>
      <c r="O16" s="264">
        <v>1026750</v>
      </c>
      <c r="P16" s="265">
        <v>1.7073170731707317E-3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26224.95</v>
      </c>
      <c r="F17" s="261">
        <v>26149.166666666668</v>
      </c>
      <c r="G17" s="263">
        <v>25848.333333333336</v>
      </c>
      <c r="H17" s="263">
        <v>25471.716666666667</v>
      </c>
      <c r="I17" s="263">
        <v>25170.883333333335</v>
      </c>
      <c r="J17" s="263">
        <v>26525.783333333336</v>
      </c>
      <c r="K17" s="263">
        <v>26826.616666666672</v>
      </c>
      <c r="L17" s="263">
        <v>27203.233333333337</v>
      </c>
      <c r="M17" s="264">
        <v>26450</v>
      </c>
      <c r="N17" s="264">
        <v>25772.55</v>
      </c>
      <c r="O17" s="264">
        <v>200960</v>
      </c>
      <c r="P17" s="265">
        <v>1.2903225806451613E-2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179.75</v>
      </c>
      <c r="F18" s="261">
        <v>180</v>
      </c>
      <c r="G18" s="263">
        <v>178</v>
      </c>
      <c r="H18" s="263">
        <v>176.25</v>
      </c>
      <c r="I18" s="263">
        <v>174.25</v>
      </c>
      <c r="J18" s="263">
        <v>181.75</v>
      </c>
      <c r="K18" s="263">
        <v>183.75</v>
      </c>
      <c r="L18" s="263">
        <v>185.5</v>
      </c>
      <c r="M18" s="264">
        <v>182</v>
      </c>
      <c r="N18" s="264">
        <v>178.25</v>
      </c>
      <c r="O18" s="264">
        <v>71733600</v>
      </c>
      <c r="P18" s="265">
        <v>4.9171646871926768E-3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231.65</v>
      </c>
      <c r="F19" s="261">
        <v>231.68333333333331</v>
      </c>
      <c r="G19" s="263">
        <v>228.36666666666662</v>
      </c>
      <c r="H19" s="263">
        <v>225.08333333333331</v>
      </c>
      <c r="I19" s="263">
        <v>221.76666666666662</v>
      </c>
      <c r="J19" s="263">
        <v>234.96666666666661</v>
      </c>
      <c r="K19" s="263">
        <v>238.28333333333327</v>
      </c>
      <c r="L19" s="263">
        <v>241.56666666666661</v>
      </c>
      <c r="M19" s="264">
        <v>235</v>
      </c>
      <c r="N19" s="264">
        <v>228.4</v>
      </c>
      <c r="O19" s="264">
        <v>34928400</v>
      </c>
      <c r="P19" s="265">
        <v>-1.2278508933166678E-2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2321.0500000000002</v>
      </c>
      <c r="F20" s="261">
        <v>2327.3333333333335</v>
      </c>
      <c r="G20" s="263">
        <v>2310.1166666666668</v>
      </c>
      <c r="H20" s="263">
        <v>2299.1833333333334</v>
      </c>
      <c r="I20" s="263">
        <v>2281.9666666666667</v>
      </c>
      <c r="J20" s="263">
        <v>2338.2666666666669</v>
      </c>
      <c r="K20" s="263">
        <v>2355.4833333333331</v>
      </c>
      <c r="L20" s="263">
        <v>2366.416666666667</v>
      </c>
      <c r="M20" s="264">
        <v>2344.5500000000002</v>
      </c>
      <c r="N20" s="264">
        <v>2316.4</v>
      </c>
      <c r="O20" s="264">
        <v>3451500</v>
      </c>
      <c r="P20" s="265">
        <v>-1.8847006651884702E-2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3104.15</v>
      </c>
      <c r="F21" s="261">
        <v>3106.9499999999994</v>
      </c>
      <c r="G21" s="263">
        <v>3071.8999999999987</v>
      </c>
      <c r="H21" s="263">
        <v>3039.6499999999992</v>
      </c>
      <c r="I21" s="263">
        <v>3004.5999999999985</v>
      </c>
      <c r="J21" s="263">
        <v>3139.1999999999989</v>
      </c>
      <c r="K21" s="263">
        <v>3174.2499999999991</v>
      </c>
      <c r="L21" s="263">
        <v>3206.4999999999991</v>
      </c>
      <c r="M21" s="264">
        <v>3142</v>
      </c>
      <c r="N21" s="264">
        <v>3074.7</v>
      </c>
      <c r="O21" s="264">
        <v>13976100</v>
      </c>
      <c r="P21" s="265">
        <v>6.0466020256116785E-3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1206.8</v>
      </c>
      <c r="F22" s="261">
        <v>1205.5166666666667</v>
      </c>
      <c r="G22" s="263">
        <v>1192.9833333333333</v>
      </c>
      <c r="H22" s="263">
        <v>1179.1666666666667</v>
      </c>
      <c r="I22" s="263">
        <v>1166.6333333333334</v>
      </c>
      <c r="J22" s="263">
        <v>1219.3333333333333</v>
      </c>
      <c r="K22" s="263">
        <v>1231.8666666666666</v>
      </c>
      <c r="L22" s="263">
        <v>1245.6833333333332</v>
      </c>
      <c r="M22" s="264">
        <v>1218.05</v>
      </c>
      <c r="N22" s="264">
        <v>1191.7</v>
      </c>
      <c r="O22" s="264">
        <v>40623200</v>
      </c>
      <c r="P22" s="265">
        <v>2.1511742648509967E-3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5052.7</v>
      </c>
      <c r="F23" s="261">
        <v>5038.5666666666666</v>
      </c>
      <c r="G23" s="263">
        <v>5002.1333333333332</v>
      </c>
      <c r="H23" s="263">
        <v>4951.5666666666666</v>
      </c>
      <c r="I23" s="263">
        <v>4915.1333333333332</v>
      </c>
      <c r="J23" s="263">
        <v>5089.1333333333332</v>
      </c>
      <c r="K23" s="263">
        <v>5125.5666666666657</v>
      </c>
      <c r="L23" s="263">
        <v>5176.1333333333332</v>
      </c>
      <c r="M23" s="264">
        <v>5075</v>
      </c>
      <c r="N23" s="264">
        <v>4988</v>
      </c>
      <c r="O23" s="264">
        <v>1087600</v>
      </c>
      <c r="P23" s="265">
        <v>1.8542798276830866E-2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532.6</v>
      </c>
      <c r="F24" s="261">
        <v>532.43333333333339</v>
      </c>
      <c r="G24" s="263">
        <v>527.26666666666677</v>
      </c>
      <c r="H24" s="263">
        <v>521.93333333333339</v>
      </c>
      <c r="I24" s="263">
        <v>516.76666666666677</v>
      </c>
      <c r="J24" s="263">
        <v>537.76666666666677</v>
      </c>
      <c r="K24" s="263">
        <v>542.93333333333328</v>
      </c>
      <c r="L24" s="263">
        <v>548.26666666666677</v>
      </c>
      <c r="M24" s="264">
        <v>537.6</v>
      </c>
      <c r="N24" s="264">
        <v>527.1</v>
      </c>
      <c r="O24" s="264">
        <v>49118400</v>
      </c>
      <c r="P24" s="265">
        <v>4.399472063352398E-4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5896.75</v>
      </c>
      <c r="F25" s="261">
        <v>5877.2666666666673</v>
      </c>
      <c r="G25" s="263">
        <v>5829.8333333333348</v>
      </c>
      <c r="H25" s="263">
        <v>5762.9166666666679</v>
      </c>
      <c r="I25" s="263">
        <v>5715.4833333333354</v>
      </c>
      <c r="J25" s="263">
        <v>5944.1833333333343</v>
      </c>
      <c r="K25" s="263">
        <v>5991.6166666666668</v>
      </c>
      <c r="L25" s="263">
        <v>6058.5333333333338</v>
      </c>
      <c r="M25" s="264">
        <v>5924.7</v>
      </c>
      <c r="N25" s="264">
        <v>5810.35</v>
      </c>
      <c r="O25" s="264">
        <v>1932500</v>
      </c>
      <c r="P25" s="265">
        <v>-4.250933917300013E-3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473.9</v>
      </c>
      <c r="F26" s="261">
        <v>472.43333333333334</v>
      </c>
      <c r="G26" s="263">
        <v>469.7166666666667</v>
      </c>
      <c r="H26" s="263">
        <v>465.53333333333336</v>
      </c>
      <c r="I26" s="263">
        <v>462.81666666666672</v>
      </c>
      <c r="J26" s="263">
        <v>476.61666666666667</v>
      </c>
      <c r="K26" s="263">
        <v>479.33333333333326</v>
      </c>
      <c r="L26" s="263">
        <v>483.51666666666665</v>
      </c>
      <c r="M26" s="264">
        <v>475.15</v>
      </c>
      <c r="N26" s="264">
        <v>468.25</v>
      </c>
      <c r="O26" s="264">
        <v>16063300</v>
      </c>
      <c r="P26" s="265">
        <v>-1.1627906976744186E-3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176.9</v>
      </c>
      <c r="F27" s="261">
        <v>176.9666666666667</v>
      </c>
      <c r="G27" s="263">
        <v>175.63333333333338</v>
      </c>
      <c r="H27" s="263">
        <v>174.36666666666667</v>
      </c>
      <c r="I27" s="263">
        <v>173.03333333333336</v>
      </c>
      <c r="J27" s="263">
        <v>178.23333333333341</v>
      </c>
      <c r="K27" s="263">
        <v>179.56666666666672</v>
      </c>
      <c r="L27" s="263">
        <v>180.83333333333343</v>
      </c>
      <c r="M27" s="264">
        <v>178.3</v>
      </c>
      <c r="N27" s="264">
        <v>175.7</v>
      </c>
      <c r="O27" s="264">
        <v>101580000</v>
      </c>
      <c r="P27" s="265">
        <v>2.9125734314064274E-3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3285.3</v>
      </c>
      <c r="F28" s="261">
        <v>3284.25</v>
      </c>
      <c r="G28" s="263">
        <v>3269.8</v>
      </c>
      <c r="H28" s="263">
        <v>3254.3</v>
      </c>
      <c r="I28" s="263">
        <v>3239.8500000000004</v>
      </c>
      <c r="J28" s="263">
        <v>3299.75</v>
      </c>
      <c r="K28" s="263">
        <v>3314.2</v>
      </c>
      <c r="L28" s="263">
        <v>3329.7</v>
      </c>
      <c r="M28" s="264">
        <v>3298.7</v>
      </c>
      <c r="N28" s="264">
        <v>3268.75</v>
      </c>
      <c r="O28" s="264">
        <v>5526600</v>
      </c>
      <c r="P28" s="265">
        <v>5.3809778048966514E-2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1802.95</v>
      </c>
      <c r="F29" s="261">
        <v>1806.1166666666668</v>
      </c>
      <c r="G29" s="263">
        <v>1785.3833333333337</v>
      </c>
      <c r="H29" s="263">
        <v>1767.8166666666668</v>
      </c>
      <c r="I29" s="263">
        <v>1747.0833333333337</v>
      </c>
      <c r="J29" s="263">
        <v>1823.6833333333336</v>
      </c>
      <c r="K29" s="263">
        <v>1844.4166666666667</v>
      </c>
      <c r="L29" s="263">
        <v>1861.9833333333336</v>
      </c>
      <c r="M29" s="264">
        <v>1826.85</v>
      </c>
      <c r="N29" s="264">
        <v>1788.55</v>
      </c>
      <c r="O29" s="264">
        <v>3682845</v>
      </c>
      <c r="P29" s="265">
        <v>1.7645269242470337E-2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6894.3</v>
      </c>
      <c r="F30" s="261">
        <v>6877.8833333333341</v>
      </c>
      <c r="G30" s="263">
        <v>6837.4666666666681</v>
      </c>
      <c r="H30" s="263">
        <v>6780.6333333333341</v>
      </c>
      <c r="I30" s="263">
        <v>6740.2166666666681</v>
      </c>
      <c r="J30" s="263">
        <v>6934.7166666666681</v>
      </c>
      <c r="K30" s="263">
        <v>6975.1333333333341</v>
      </c>
      <c r="L30" s="263">
        <v>7031.9666666666681</v>
      </c>
      <c r="M30" s="264">
        <v>6918.3</v>
      </c>
      <c r="N30" s="264">
        <v>6821.05</v>
      </c>
      <c r="O30" s="264">
        <v>257475</v>
      </c>
      <c r="P30" s="265">
        <v>1.7508024511234317E-3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767.6</v>
      </c>
      <c r="F31" s="261">
        <v>773.73333333333323</v>
      </c>
      <c r="G31" s="263">
        <v>759.66666666666652</v>
      </c>
      <c r="H31" s="263">
        <v>751.73333333333323</v>
      </c>
      <c r="I31" s="263">
        <v>737.66666666666652</v>
      </c>
      <c r="J31" s="263">
        <v>781.66666666666652</v>
      </c>
      <c r="K31" s="263">
        <v>795.73333333333335</v>
      </c>
      <c r="L31" s="263">
        <v>803.66666666666652</v>
      </c>
      <c r="M31" s="264">
        <v>787.8</v>
      </c>
      <c r="N31" s="264">
        <v>765.8</v>
      </c>
      <c r="O31" s="264">
        <v>18942000</v>
      </c>
      <c r="P31" s="265">
        <v>2.789233774690688E-2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1152.5</v>
      </c>
      <c r="F32" s="261">
        <v>1139.8666666666666</v>
      </c>
      <c r="G32" s="263">
        <v>1114.8833333333332</v>
      </c>
      <c r="H32" s="263">
        <v>1077.2666666666667</v>
      </c>
      <c r="I32" s="263">
        <v>1052.2833333333333</v>
      </c>
      <c r="J32" s="263">
        <v>1177.4833333333331</v>
      </c>
      <c r="K32" s="263">
        <v>1202.4666666666662</v>
      </c>
      <c r="L32" s="263">
        <v>1240.083333333333</v>
      </c>
      <c r="M32" s="264">
        <v>1164.8499999999999</v>
      </c>
      <c r="N32" s="264">
        <v>1102.25</v>
      </c>
      <c r="O32" s="264">
        <v>22801900</v>
      </c>
      <c r="P32" s="265">
        <v>-7.8970039245716481E-3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1123</v>
      </c>
      <c r="F33" s="261">
        <v>1125.4833333333333</v>
      </c>
      <c r="G33" s="263">
        <v>1116.4666666666667</v>
      </c>
      <c r="H33" s="263">
        <v>1109.9333333333334</v>
      </c>
      <c r="I33" s="263">
        <v>1100.9166666666667</v>
      </c>
      <c r="J33" s="263">
        <v>1132.0166666666667</v>
      </c>
      <c r="K33" s="263">
        <v>1141.0333333333335</v>
      </c>
      <c r="L33" s="263">
        <v>1147.5666666666666</v>
      </c>
      <c r="M33" s="264">
        <v>1134.5</v>
      </c>
      <c r="N33" s="264">
        <v>1118.95</v>
      </c>
      <c r="O33" s="264">
        <v>43490625</v>
      </c>
      <c r="P33" s="265">
        <v>7.2812020497379929E-3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7346.6</v>
      </c>
      <c r="F34" s="261">
        <v>7351.0333333333328</v>
      </c>
      <c r="G34" s="263">
        <v>7287.0666666666657</v>
      </c>
      <c r="H34" s="263">
        <v>7227.5333333333328</v>
      </c>
      <c r="I34" s="263">
        <v>7163.5666666666657</v>
      </c>
      <c r="J34" s="263">
        <v>7410.5666666666657</v>
      </c>
      <c r="K34" s="263">
        <v>7474.5333333333328</v>
      </c>
      <c r="L34" s="263">
        <v>7534.0666666666657</v>
      </c>
      <c r="M34" s="264">
        <v>7415</v>
      </c>
      <c r="N34" s="264">
        <v>7291.5</v>
      </c>
      <c r="O34" s="264">
        <v>2505125</v>
      </c>
      <c r="P34" s="265">
        <v>-3.530230708035004E-3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1637.35</v>
      </c>
      <c r="F35" s="261">
        <v>1646.3833333333332</v>
      </c>
      <c r="G35" s="263">
        <v>1624.3666666666663</v>
      </c>
      <c r="H35" s="263">
        <v>1611.3833333333332</v>
      </c>
      <c r="I35" s="263">
        <v>1589.3666666666663</v>
      </c>
      <c r="J35" s="263">
        <v>1659.3666666666663</v>
      </c>
      <c r="K35" s="263">
        <v>1681.3833333333332</v>
      </c>
      <c r="L35" s="263">
        <v>1694.3666666666663</v>
      </c>
      <c r="M35" s="264">
        <v>1668.4</v>
      </c>
      <c r="N35" s="264">
        <v>1633.4</v>
      </c>
      <c r="O35" s="264">
        <v>10213000</v>
      </c>
      <c r="P35" s="265">
        <v>3.5118836466832212E-2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7479.6</v>
      </c>
      <c r="F36" s="261">
        <v>7539.5166666666664</v>
      </c>
      <c r="G36" s="263">
        <v>7395.083333333333</v>
      </c>
      <c r="H36" s="263">
        <v>7310.5666666666666</v>
      </c>
      <c r="I36" s="263">
        <v>7166.1333333333332</v>
      </c>
      <c r="J36" s="263">
        <v>7624.0333333333328</v>
      </c>
      <c r="K36" s="263">
        <v>7768.4666666666672</v>
      </c>
      <c r="L36" s="263">
        <v>7852.9833333333327</v>
      </c>
      <c r="M36" s="264">
        <v>7683.95</v>
      </c>
      <c r="N36" s="264">
        <v>7455</v>
      </c>
      <c r="O36" s="264">
        <v>5248625</v>
      </c>
      <c r="P36" s="265">
        <v>6.4818806583318539E-2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2668.25</v>
      </c>
      <c r="F37" s="261">
        <v>2657.25</v>
      </c>
      <c r="G37" s="263">
        <v>2622</v>
      </c>
      <c r="H37" s="263">
        <v>2575.75</v>
      </c>
      <c r="I37" s="263">
        <v>2540.5</v>
      </c>
      <c r="J37" s="263">
        <v>2703.5</v>
      </c>
      <c r="K37" s="263">
        <v>2738.75</v>
      </c>
      <c r="L37" s="263">
        <v>2785</v>
      </c>
      <c r="M37" s="264">
        <v>2692.5</v>
      </c>
      <c r="N37" s="264">
        <v>2611</v>
      </c>
      <c r="O37" s="264">
        <v>1851000</v>
      </c>
      <c r="P37" s="265">
        <v>5.5422511118713651E-2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391.55</v>
      </c>
      <c r="F38" s="261">
        <v>392.16666666666669</v>
      </c>
      <c r="G38" s="263">
        <v>388.88333333333338</v>
      </c>
      <c r="H38" s="263">
        <v>386.2166666666667</v>
      </c>
      <c r="I38" s="263">
        <v>382.93333333333339</v>
      </c>
      <c r="J38" s="263">
        <v>394.83333333333337</v>
      </c>
      <c r="K38" s="263">
        <v>398.11666666666667</v>
      </c>
      <c r="L38" s="263">
        <v>400.78333333333336</v>
      </c>
      <c r="M38" s="264">
        <v>395.45</v>
      </c>
      <c r="N38" s="264">
        <v>389.5</v>
      </c>
      <c r="O38" s="264">
        <v>11145600</v>
      </c>
      <c r="P38" s="265">
        <v>-2.7638190954773871E-2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231.4</v>
      </c>
      <c r="F39" s="261">
        <v>231.75</v>
      </c>
      <c r="G39" s="263">
        <v>229.25</v>
      </c>
      <c r="H39" s="263">
        <v>227.1</v>
      </c>
      <c r="I39" s="263">
        <v>224.6</v>
      </c>
      <c r="J39" s="263">
        <v>233.9</v>
      </c>
      <c r="K39" s="263">
        <v>236.4</v>
      </c>
      <c r="L39" s="263">
        <v>238.55</v>
      </c>
      <c r="M39" s="264">
        <v>234.25</v>
      </c>
      <c r="N39" s="264">
        <v>229.6</v>
      </c>
      <c r="O39" s="264">
        <v>107870000</v>
      </c>
      <c r="P39" s="265">
        <v>-1.5357933410921704E-2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231.25</v>
      </c>
      <c r="F40" s="261">
        <v>231.4</v>
      </c>
      <c r="G40" s="263">
        <v>229</v>
      </c>
      <c r="H40" s="263">
        <v>226.75</v>
      </c>
      <c r="I40" s="263">
        <v>224.35</v>
      </c>
      <c r="J40" s="263">
        <v>233.65</v>
      </c>
      <c r="K40" s="263">
        <v>236.05000000000004</v>
      </c>
      <c r="L40" s="263">
        <v>238.3</v>
      </c>
      <c r="M40" s="264">
        <v>233.8</v>
      </c>
      <c r="N40" s="264">
        <v>229.15</v>
      </c>
      <c r="O40" s="264">
        <v>113642100</v>
      </c>
      <c r="P40" s="265">
        <v>3.0205240738350328E-3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1587.1</v>
      </c>
      <c r="F41" s="261">
        <v>1585.4833333333333</v>
      </c>
      <c r="G41" s="263">
        <v>1577.6166666666668</v>
      </c>
      <c r="H41" s="263">
        <v>1568.1333333333334</v>
      </c>
      <c r="I41" s="263">
        <v>1560.2666666666669</v>
      </c>
      <c r="J41" s="263">
        <v>1594.9666666666667</v>
      </c>
      <c r="K41" s="263">
        <v>1602.833333333333</v>
      </c>
      <c r="L41" s="263">
        <v>1612.3166666666666</v>
      </c>
      <c r="M41" s="264">
        <v>1593.35</v>
      </c>
      <c r="N41" s="264">
        <v>1576</v>
      </c>
      <c r="O41" s="264">
        <v>2003250</v>
      </c>
      <c r="P41" s="265">
        <v>1.8754688672168042E-3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189.25</v>
      </c>
      <c r="F42" s="261">
        <v>188.06666666666669</v>
      </c>
      <c r="G42" s="263">
        <v>185.58333333333337</v>
      </c>
      <c r="H42" s="263">
        <v>181.91666666666669</v>
      </c>
      <c r="I42" s="263">
        <v>179.43333333333337</v>
      </c>
      <c r="J42" s="263">
        <v>191.73333333333338</v>
      </c>
      <c r="K42" s="263">
        <v>194.21666666666667</v>
      </c>
      <c r="L42" s="263">
        <v>197.88333333333338</v>
      </c>
      <c r="M42" s="264">
        <v>190.55</v>
      </c>
      <c r="N42" s="264">
        <v>184.4</v>
      </c>
      <c r="O42" s="264">
        <v>84667800</v>
      </c>
      <c r="P42" s="265">
        <v>3.4617259873232567E-2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603.15</v>
      </c>
      <c r="F43" s="261">
        <v>601.31666666666661</v>
      </c>
      <c r="G43" s="263">
        <v>596.18333333333317</v>
      </c>
      <c r="H43" s="263">
        <v>589.21666666666658</v>
      </c>
      <c r="I43" s="263">
        <v>584.08333333333314</v>
      </c>
      <c r="J43" s="263">
        <v>608.28333333333319</v>
      </c>
      <c r="K43" s="263">
        <v>613.41666666666663</v>
      </c>
      <c r="L43" s="263">
        <v>620.38333333333321</v>
      </c>
      <c r="M43" s="264">
        <v>606.45000000000005</v>
      </c>
      <c r="N43" s="264">
        <v>594.35</v>
      </c>
      <c r="O43" s="264">
        <v>8399160</v>
      </c>
      <c r="P43" s="265">
        <v>4.19191092189291E-2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1258.3499999999999</v>
      </c>
      <c r="F44" s="261">
        <v>1257.25</v>
      </c>
      <c r="G44" s="263">
        <v>1249.25</v>
      </c>
      <c r="H44" s="263">
        <v>1240.1500000000001</v>
      </c>
      <c r="I44" s="263">
        <v>1232.1500000000001</v>
      </c>
      <c r="J44" s="263">
        <v>1266.3499999999999</v>
      </c>
      <c r="K44" s="263">
        <v>1274.3499999999999</v>
      </c>
      <c r="L44" s="263">
        <v>1283.4499999999998</v>
      </c>
      <c r="M44" s="264">
        <v>1265.25</v>
      </c>
      <c r="N44" s="264">
        <v>1248.1500000000001</v>
      </c>
      <c r="O44" s="264">
        <v>5720500</v>
      </c>
      <c r="P44" s="265">
        <v>-1.540447504302926E-2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1105.8499999999999</v>
      </c>
      <c r="F45" s="261">
        <v>1096.7666666666667</v>
      </c>
      <c r="G45" s="263">
        <v>1085.6333333333332</v>
      </c>
      <c r="H45" s="263">
        <v>1065.4166666666665</v>
      </c>
      <c r="I45" s="263">
        <v>1054.2833333333331</v>
      </c>
      <c r="J45" s="263">
        <v>1116.9833333333333</v>
      </c>
      <c r="K45" s="263">
        <v>1128.116666666667</v>
      </c>
      <c r="L45" s="263">
        <v>1148.3333333333335</v>
      </c>
      <c r="M45" s="264">
        <v>1107.9000000000001</v>
      </c>
      <c r="N45" s="264">
        <v>1076.55</v>
      </c>
      <c r="O45" s="264">
        <v>31177100</v>
      </c>
      <c r="P45" s="265">
        <v>5.3610268664032101E-3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201.5</v>
      </c>
      <c r="F46" s="261">
        <v>201.5</v>
      </c>
      <c r="G46" s="263">
        <v>199</v>
      </c>
      <c r="H46" s="263">
        <v>196.5</v>
      </c>
      <c r="I46" s="263">
        <v>194</v>
      </c>
      <c r="J46" s="263">
        <v>204</v>
      </c>
      <c r="K46" s="263">
        <v>206.5</v>
      </c>
      <c r="L46" s="263">
        <v>209</v>
      </c>
      <c r="M46" s="264">
        <v>204</v>
      </c>
      <c r="N46" s="264">
        <v>199</v>
      </c>
      <c r="O46" s="264">
        <v>94137750</v>
      </c>
      <c r="P46" s="265">
        <v>-0.13305613305613306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281.55</v>
      </c>
      <c r="F47" s="261">
        <v>279.21666666666664</v>
      </c>
      <c r="G47" s="263">
        <v>274.98333333333329</v>
      </c>
      <c r="H47" s="263">
        <v>268.41666666666663</v>
      </c>
      <c r="I47" s="263">
        <v>264.18333333333328</v>
      </c>
      <c r="J47" s="263">
        <v>285.7833333333333</v>
      </c>
      <c r="K47" s="263">
        <v>290.01666666666665</v>
      </c>
      <c r="L47" s="263">
        <v>296.58333333333331</v>
      </c>
      <c r="M47" s="264">
        <v>283.45</v>
      </c>
      <c r="N47" s="264">
        <v>272.64999999999998</v>
      </c>
      <c r="O47" s="264">
        <v>43132500</v>
      </c>
      <c r="P47" s="265">
        <v>1.3808908214831356E-2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23377.1</v>
      </c>
      <c r="F48" s="261">
        <v>23280.95</v>
      </c>
      <c r="G48" s="263">
        <v>23097.15</v>
      </c>
      <c r="H48" s="263">
        <v>22817.200000000001</v>
      </c>
      <c r="I48" s="263">
        <v>22633.4</v>
      </c>
      <c r="J48" s="263">
        <v>23560.9</v>
      </c>
      <c r="K48" s="263">
        <v>23744.699999999997</v>
      </c>
      <c r="L48" s="263">
        <v>24024.65</v>
      </c>
      <c r="M48" s="264">
        <v>23464.75</v>
      </c>
      <c r="N48" s="264">
        <v>23001</v>
      </c>
      <c r="O48" s="264">
        <v>117000</v>
      </c>
      <c r="P48" s="265">
        <v>-7.2125583368689008E-3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461.6</v>
      </c>
      <c r="F49" s="261">
        <v>460.75</v>
      </c>
      <c r="G49" s="263">
        <v>456.9</v>
      </c>
      <c r="H49" s="263">
        <v>452.2</v>
      </c>
      <c r="I49" s="263">
        <v>448.34999999999997</v>
      </c>
      <c r="J49" s="263">
        <v>465.45</v>
      </c>
      <c r="K49" s="263">
        <v>469.3</v>
      </c>
      <c r="L49" s="263">
        <v>474</v>
      </c>
      <c r="M49" s="264">
        <v>464.6</v>
      </c>
      <c r="N49" s="264">
        <v>456.05</v>
      </c>
      <c r="O49" s="264">
        <v>40694400</v>
      </c>
      <c r="P49" s="265">
        <v>1.163415070699839E-2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5186.3999999999996</v>
      </c>
      <c r="F50" s="261">
        <v>5177.2833333333338</v>
      </c>
      <c r="G50" s="263">
        <v>5139.4666666666672</v>
      </c>
      <c r="H50" s="263">
        <v>5092.5333333333338</v>
      </c>
      <c r="I50" s="263">
        <v>5054.7166666666672</v>
      </c>
      <c r="J50" s="263">
        <v>5224.2166666666672</v>
      </c>
      <c r="K50" s="263">
        <v>5262.0333333333347</v>
      </c>
      <c r="L50" s="263">
        <v>5308.9666666666672</v>
      </c>
      <c r="M50" s="264">
        <v>5215.1000000000004</v>
      </c>
      <c r="N50" s="264">
        <v>5130.3500000000004</v>
      </c>
      <c r="O50" s="264">
        <v>2519000</v>
      </c>
      <c r="P50" s="265">
        <v>2.0912701629245359E-2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786.25</v>
      </c>
      <c r="F51" s="261">
        <v>789.81666666666661</v>
      </c>
      <c r="G51" s="263">
        <v>773.53333333333319</v>
      </c>
      <c r="H51" s="263">
        <v>760.81666666666661</v>
      </c>
      <c r="I51" s="263">
        <v>744.53333333333319</v>
      </c>
      <c r="J51" s="263">
        <v>802.53333333333319</v>
      </c>
      <c r="K51" s="263">
        <v>818.81666666666649</v>
      </c>
      <c r="L51" s="263">
        <v>831.53333333333319</v>
      </c>
      <c r="M51" s="264">
        <v>806.1</v>
      </c>
      <c r="N51" s="264">
        <v>777.1</v>
      </c>
      <c r="O51" s="264">
        <v>5718000</v>
      </c>
      <c r="P51" s="265">
        <v>-6.7362583591583758E-2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466.1</v>
      </c>
      <c r="F52" s="261">
        <v>466.31666666666666</v>
      </c>
      <c r="G52" s="263">
        <v>462.73333333333335</v>
      </c>
      <c r="H52" s="263">
        <v>459.36666666666667</v>
      </c>
      <c r="I52" s="263">
        <v>455.78333333333336</v>
      </c>
      <c r="J52" s="263">
        <v>469.68333333333334</v>
      </c>
      <c r="K52" s="263">
        <v>473.26666666666671</v>
      </c>
      <c r="L52" s="263">
        <v>476.63333333333333</v>
      </c>
      <c r="M52" s="264">
        <v>469.9</v>
      </c>
      <c r="N52" s="264">
        <v>462.95</v>
      </c>
      <c r="O52" s="264">
        <v>49099500</v>
      </c>
      <c r="P52" s="265">
        <v>-8.2351657940663171E-3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766.65</v>
      </c>
      <c r="F53" s="261">
        <v>767.33333333333337</v>
      </c>
      <c r="G53" s="263">
        <v>760.26666666666677</v>
      </c>
      <c r="H53" s="263">
        <v>753.88333333333344</v>
      </c>
      <c r="I53" s="263">
        <v>746.81666666666683</v>
      </c>
      <c r="J53" s="263">
        <v>773.7166666666667</v>
      </c>
      <c r="K53" s="263">
        <v>780.7833333333333</v>
      </c>
      <c r="L53" s="263">
        <v>787.16666666666663</v>
      </c>
      <c r="M53" s="264">
        <v>774.4</v>
      </c>
      <c r="N53" s="264">
        <v>760.95</v>
      </c>
      <c r="O53" s="264">
        <v>5867550</v>
      </c>
      <c r="P53" s="265">
        <v>1.1258611997983533E-2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384.55</v>
      </c>
      <c r="F54" s="261">
        <v>383.28333333333336</v>
      </c>
      <c r="G54" s="263">
        <v>381.4666666666667</v>
      </c>
      <c r="H54" s="263">
        <v>378.38333333333333</v>
      </c>
      <c r="I54" s="263">
        <v>376.56666666666666</v>
      </c>
      <c r="J54" s="263">
        <v>386.36666666666673</v>
      </c>
      <c r="K54" s="263">
        <v>388.18333333333345</v>
      </c>
      <c r="L54" s="263">
        <v>391.26666666666677</v>
      </c>
      <c r="M54" s="264">
        <v>385.1</v>
      </c>
      <c r="N54" s="264">
        <v>380.2</v>
      </c>
      <c r="O54" s="264">
        <v>14136000</v>
      </c>
      <c r="P54" s="265">
        <v>-7.104507429142215E-2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1275.6500000000001</v>
      </c>
      <c r="F55" s="261">
        <v>1271.2333333333333</v>
      </c>
      <c r="G55" s="263">
        <v>1255.8166666666666</v>
      </c>
      <c r="H55" s="263">
        <v>1235.9833333333333</v>
      </c>
      <c r="I55" s="263">
        <v>1220.5666666666666</v>
      </c>
      <c r="J55" s="263">
        <v>1291.0666666666666</v>
      </c>
      <c r="K55" s="263">
        <v>1306.4833333333331</v>
      </c>
      <c r="L55" s="263">
        <v>1326.3166666666666</v>
      </c>
      <c r="M55" s="264">
        <v>1286.6500000000001</v>
      </c>
      <c r="N55" s="264">
        <v>1251.4000000000001</v>
      </c>
      <c r="O55" s="264">
        <v>9860625</v>
      </c>
      <c r="P55" s="265">
        <v>1.2514439738159414E-2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1317.4</v>
      </c>
      <c r="F56" s="261">
        <v>1319.7333333333333</v>
      </c>
      <c r="G56" s="263">
        <v>1307.7666666666667</v>
      </c>
      <c r="H56" s="263">
        <v>1298.1333333333332</v>
      </c>
      <c r="I56" s="263">
        <v>1286.1666666666665</v>
      </c>
      <c r="J56" s="263">
        <v>1329.3666666666668</v>
      </c>
      <c r="K56" s="263">
        <v>1341.3333333333335</v>
      </c>
      <c r="L56" s="263">
        <v>1350.9666666666669</v>
      </c>
      <c r="M56" s="264">
        <v>1331.7</v>
      </c>
      <c r="N56" s="264">
        <v>1310.0999999999999</v>
      </c>
      <c r="O56" s="264">
        <v>9670700</v>
      </c>
      <c r="P56" s="265">
        <v>2.0999176502882241E-2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386.05</v>
      </c>
      <c r="F57" s="261">
        <v>385.68333333333334</v>
      </c>
      <c r="G57" s="263">
        <v>382.36666666666667</v>
      </c>
      <c r="H57" s="263">
        <v>378.68333333333334</v>
      </c>
      <c r="I57" s="263">
        <v>375.36666666666667</v>
      </c>
      <c r="J57" s="263">
        <v>389.36666666666667</v>
      </c>
      <c r="K57" s="263">
        <v>392.68333333333339</v>
      </c>
      <c r="L57" s="263">
        <v>396.36666666666667</v>
      </c>
      <c r="M57" s="264">
        <v>389</v>
      </c>
      <c r="N57" s="264">
        <v>382</v>
      </c>
      <c r="O57" s="264">
        <v>59593800</v>
      </c>
      <c r="P57" s="265">
        <v>1.1080628496098621E-2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6628.25</v>
      </c>
      <c r="F58" s="261">
        <v>6674.583333333333</v>
      </c>
      <c r="G58" s="263">
        <v>6547.2666666666664</v>
      </c>
      <c r="H58" s="263">
        <v>6466.2833333333338</v>
      </c>
      <c r="I58" s="263">
        <v>6338.9666666666672</v>
      </c>
      <c r="J58" s="263">
        <v>6755.5666666666657</v>
      </c>
      <c r="K58" s="263">
        <v>6882.8833333333332</v>
      </c>
      <c r="L58" s="263">
        <v>6963.866666666665</v>
      </c>
      <c r="M58" s="264">
        <v>6801.9</v>
      </c>
      <c r="N58" s="264">
        <v>6593.6</v>
      </c>
      <c r="O58" s="264">
        <v>1323450</v>
      </c>
      <c r="P58" s="265">
        <v>-2.6051440556352799E-2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2492.8000000000002</v>
      </c>
      <c r="F59" s="261">
        <v>2491.6666666666665</v>
      </c>
      <c r="G59" s="263">
        <v>2461.3833333333332</v>
      </c>
      <c r="H59" s="263">
        <v>2429.9666666666667</v>
      </c>
      <c r="I59" s="263">
        <v>2399.6833333333334</v>
      </c>
      <c r="J59" s="263">
        <v>2523.083333333333</v>
      </c>
      <c r="K59" s="263">
        <v>2553.3666666666668</v>
      </c>
      <c r="L59" s="263">
        <v>2584.7833333333328</v>
      </c>
      <c r="M59" s="264">
        <v>2521.9499999999998</v>
      </c>
      <c r="N59" s="264">
        <v>2460.25</v>
      </c>
      <c r="O59" s="264">
        <v>4667950</v>
      </c>
      <c r="P59" s="265">
        <v>2.2462434835939897E-2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904.25</v>
      </c>
      <c r="F60" s="261">
        <v>900.2833333333333</v>
      </c>
      <c r="G60" s="263">
        <v>891.61666666666656</v>
      </c>
      <c r="H60" s="263">
        <v>878.98333333333323</v>
      </c>
      <c r="I60" s="263">
        <v>870.31666666666649</v>
      </c>
      <c r="J60" s="263">
        <v>912.91666666666663</v>
      </c>
      <c r="K60" s="263">
        <v>921.58333333333337</v>
      </c>
      <c r="L60" s="263">
        <v>934.2166666666667</v>
      </c>
      <c r="M60" s="264">
        <v>908.95</v>
      </c>
      <c r="N60" s="264">
        <v>887.65</v>
      </c>
      <c r="O60" s="264">
        <v>9533000</v>
      </c>
      <c r="P60" s="265">
        <v>-1.5694372741352606E-2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1209.95</v>
      </c>
      <c r="F61" s="261">
        <v>1208.6333333333334</v>
      </c>
      <c r="G61" s="263">
        <v>1194.8666666666668</v>
      </c>
      <c r="H61" s="263">
        <v>1179.7833333333333</v>
      </c>
      <c r="I61" s="263">
        <v>1166.0166666666667</v>
      </c>
      <c r="J61" s="263">
        <v>1223.7166666666669</v>
      </c>
      <c r="K61" s="263">
        <v>1237.4833333333338</v>
      </c>
      <c r="L61" s="263">
        <v>1252.5666666666671</v>
      </c>
      <c r="M61" s="264">
        <v>1222.4000000000001</v>
      </c>
      <c r="N61" s="264">
        <v>1193.55</v>
      </c>
      <c r="O61" s="264">
        <v>1083600</v>
      </c>
      <c r="P61" s="265">
        <v>1.1103853690398433E-2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325.25</v>
      </c>
      <c r="F62" s="261">
        <v>325.7</v>
      </c>
      <c r="G62" s="263">
        <v>322.39999999999998</v>
      </c>
      <c r="H62" s="263">
        <v>319.55</v>
      </c>
      <c r="I62" s="263">
        <v>316.25</v>
      </c>
      <c r="J62" s="263">
        <v>328.54999999999995</v>
      </c>
      <c r="K62" s="263">
        <v>331.85</v>
      </c>
      <c r="L62" s="263">
        <v>334.69999999999993</v>
      </c>
      <c r="M62" s="264">
        <v>329</v>
      </c>
      <c r="N62" s="264">
        <v>322.85000000000002</v>
      </c>
      <c r="O62" s="264">
        <v>19508400</v>
      </c>
      <c r="P62" s="265">
        <v>-3.3106492551039177E-3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152.5</v>
      </c>
      <c r="F63" s="261">
        <v>151.53333333333333</v>
      </c>
      <c r="G63" s="263">
        <v>149.46666666666667</v>
      </c>
      <c r="H63" s="263">
        <v>146.43333333333334</v>
      </c>
      <c r="I63" s="263">
        <v>144.36666666666667</v>
      </c>
      <c r="J63" s="263">
        <v>154.56666666666666</v>
      </c>
      <c r="K63" s="263">
        <v>156.63333333333333</v>
      </c>
      <c r="L63" s="263">
        <v>159.66666666666666</v>
      </c>
      <c r="M63" s="264">
        <v>153.6</v>
      </c>
      <c r="N63" s="264">
        <v>148.5</v>
      </c>
      <c r="O63" s="264">
        <v>32480000</v>
      </c>
      <c r="P63" s="265">
        <v>-4.1322314049586778E-2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2052.85</v>
      </c>
      <c r="F64" s="261">
        <v>2066.2833333333333</v>
      </c>
      <c r="G64" s="263">
        <v>2034.5666666666666</v>
      </c>
      <c r="H64" s="263">
        <v>2016.2833333333333</v>
      </c>
      <c r="I64" s="263">
        <v>1984.5666666666666</v>
      </c>
      <c r="J64" s="263">
        <v>2084.5666666666666</v>
      </c>
      <c r="K64" s="263">
        <v>2116.2833333333328</v>
      </c>
      <c r="L64" s="263">
        <v>2134.5666666666666</v>
      </c>
      <c r="M64" s="264">
        <v>2098</v>
      </c>
      <c r="N64" s="264">
        <v>2048</v>
      </c>
      <c r="O64" s="264">
        <v>3527400</v>
      </c>
      <c r="P64" s="265">
        <v>-1.026936026936027E-2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555.6</v>
      </c>
      <c r="F65" s="261">
        <v>554.6</v>
      </c>
      <c r="G65" s="263">
        <v>551</v>
      </c>
      <c r="H65" s="263">
        <v>546.4</v>
      </c>
      <c r="I65" s="263">
        <v>542.79999999999995</v>
      </c>
      <c r="J65" s="263">
        <v>559.20000000000005</v>
      </c>
      <c r="K65" s="263">
        <v>562.80000000000018</v>
      </c>
      <c r="L65" s="263">
        <v>567.40000000000009</v>
      </c>
      <c r="M65" s="264">
        <v>558.20000000000005</v>
      </c>
      <c r="N65" s="264">
        <v>550</v>
      </c>
      <c r="O65" s="264">
        <v>22651250</v>
      </c>
      <c r="P65" s="265">
        <v>2.2078710603300766E-4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2301</v>
      </c>
      <c r="F66" s="261">
        <v>2310.9166666666665</v>
      </c>
      <c r="G66" s="263">
        <v>2280.6833333333329</v>
      </c>
      <c r="H66" s="263">
        <v>2260.3666666666663</v>
      </c>
      <c r="I66" s="263">
        <v>2230.1333333333328</v>
      </c>
      <c r="J66" s="263">
        <v>2331.2333333333331</v>
      </c>
      <c r="K66" s="263">
        <v>2361.4666666666667</v>
      </c>
      <c r="L66" s="263">
        <v>2381.7833333333333</v>
      </c>
      <c r="M66" s="264">
        <v>2341.15</v>
      </c>
      <c r="N66" s="264">
        <v>2290.6</v>
      </c>
      <c r="O66" s="264">
        <v>3026500</v>
      </c>
      <c r="P66" s="265">
        <v>-5.1770893253348669E-3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2435.65</v>
      </c>
      <c r="F67" s="261">
        <v>2437.4333333333329</v>
      </c>
      <c r="G67" s="263">
        <v>2416.3666666666659</v>
      </c>
      <c r="H67" s="263">
        <v>2397.083333333333</v>
      </c>
      <c r="I67" s="263">
        <v>2376.016666666666</v>
      </c>
      <c r="J67" s="263">
        <v>2456.7166666666658</v>
      </c>
      <c r="K67" s="263">
        <v>2477.7833333333324</v>
      </c>
      <c r="L67" s="263">
        <v>2497.0666666666657</v>
      </c>
      <c r="M67" s="264">
        <v>2458.5</v>
      </c>
      <c r="N67" s="264">
        <v>2418.15</v>
      </c>
      <c r="O67" s="264">
        <v>2328000</v>
      </c>
      <c r="P67" s="265">
        <v>-1.3350286077558804E-2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149.1</v>
      </c>
      <c r="F68" s="261">
        <v>150.65</v>
      </c>
      <c r="G68" s="263">
        <v>147.4</v>
      </c>
      <c r="H68" s="263">
        <v>145.69999999999999</v>
      </c>
      <c r="I68" s="263">
        <v>142.44999999999999</v>
      </c>
      <c r="J68" s="263">
        <v>152.35000000000002</v>
      </c>
      <c r="K68" s="263">
        <v>155.60000000000002</v>
      </c>
      <c r="L68" s="263">
        <v>157.30000000000004</v>
      </c>
      <c r="M68" s="264">
        <v>153.9</v>
      </c>
      <c r="N68" s="264">
        <v>148.94999999999999</v>
      </c>
      <c r="O68" s="264">
        <v>20463000</v>
      </c>
      <c r="P68" s="265">
        <v>-2.025280091927607E-2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3920.35</v>
      </c>
      <c r="F69" s="261">
        <v>3921.1166666666668</v>
      </c>
      <c r="G69" s="263">
        <v>3887.2333333333336</v>
      </c>
      <c r="H69" s="263">
        <v>3854.1166666666668</v>
      </c>
      <c r="I69" s="263">
        <v>3820.2333333333336</v>
      </c>
      <c r="J69" s="263">
        <v>3954.2333333333336</v>
      </c>
      <c r="K69" s="263">
        <v>3988.1166666666668</v>
      </c>
      <c r="L69" s="263">
        <v>4021.2333333333336</v>
      </c>
      <c r="M69" s="264">
        <v>3955</v>
      </c>
      <c r="N69" s="264">
        <v>3888</v>
      </c>
      <c r="O69" s="264">
        <v>4059600</v>
      </c>
      <c r="P69" s="265">
        <v>4.6828261990716866E-2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6336.1</v>
      </c>
      <c r="F70" s="261">
        <v>6390.5</v>
      </c>
      <c r="G70" s="263">
        <v>6251</v>
      </c>
      <c r="H70" s="263">
        <v>6165.9</v>
      </c>
      <c r="I70" s="263">
        <v>6026.4</v>
      </c>
      <c r="J70" s="263">
        <v>6475.6</v>
      </c>
      <c r="K70" s="263">
        <v>6615.1</v>
      </c>
      <c r="L70" s="263">
        <v>6700.2000000000007</v>
      </c>
      <c r="M70" s="264">
        <v>6530</v>
      </c>
      <c r="N70" s="264">
        <v>6305.4</v>
      </c>
      <c r="O70" s="264">
        <v>1270100</v>
      </c>
      <c r="P70" s="265">
        <v>-2.8158237049506464E-2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807.85</v>
      </c>
      <c r="F71" s="261">
        <v>808.36666666666667</v>
      </c>
      <c r="G71" s="263">
        <v>800.73333333333335</v>
      </c>
      <c r="H71" s="263">
        <v>793.61666666666667</v>
      </c>
      <c r="I71" s="263">
        <v>785.98333333333335</v>
      </c>
      <c r="J71" s="263">
        <v>815.48333333333335</v>
      </c>
      <c r="K71" s="263">
        <v>823.11666666666679</v>
      </c>
      <c r="L71" s="263">
        <v>830.23333333333335</v>
      </c>
      <c r="M71" s="264">
        <v>816</v>
      </c>
      <c r="N71" s="264">
        <v>801.25</v>
      </c>
      <c r="O71" s="264">
        <v>39738600</v>
      </c>
      <c r="P71" s="265">
        <v>5.0510337607956035E-2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5795.1</v>
      </c>
      <c r="F72" s="261">
        <v>5770.25</v>
      </c>
      <c r="G72" s="263">
        <v>5733.5</v>
      </c>
      <c r="H72" s="263">
        <v>5671.9</v>
      </c>
      <c r="I72" s="263">
        <v>5635.15</v>
      </c>
      <c r="J72" s="263">
        <v>5831.85</v>
      </c>
      <c r="K72" s="263">
        <v>5868.6</v>
      </c>
      <c r="L72" s="263">
        <v>5930.2000000000007</v>
      </c>
      <c r="M72" s="264">
        <v>5807</v>
      </c>
      <c r="N72" s="264">
        <v>5708.65</v>
      </c>
      <c r="O72" s="264">
        <v>2147000</v>
      </c>
      <c r="P72" s="265">
        <v>-2.5751559841179807E-2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3829.3</v>
      </c>
      <c r="F73" s="261">
        <v>3851.5499999999997</v>
      </c>
      <c r="G73" s="263">
        <v>3793.7499999999995</v>
      </c>
      <c r="H73" s="263">
        <v>3758.2</v>
      </c>
      <c r="I73" s="263">
        <v>3700.3999999999996</v>
      </c>
      <c r="J73" s="263">
        <v>3887.0999999999995</v>
      </c>
      <c r="K73" s="263">
        <v>3944.8999999999996</v>
      </c>
      <c r="L73" s="263">
        <v>3980.4499999999994</v>
      </c>
      <c r="M73" s="264">
        <v>3909.35</v>
      </c>
      <c r="N73" s="264">
        <v>3816</v>
      </c>
      <c r="O73" s="264">
        <v>4098500</v>
      </c>
      <c r="P73" s="265">
        <v>2.4138534196256778E-2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2904.1</v>
      </c>
      <c r="F74" s="261">
        <v>2894.7000000000003</v>
      </c>
      <c r="G74" s="263">
        <v>2884.4000000000005</v>
      </c>
      <c r="H74" s="263">
        <v>2864.7000000000003</v>
      </c>
      <c r="I74" s="263">
        <v>2854.4000000000005</v>
      </c>
      <c r="J74" s="263">
        <v>2914.4000000000005</v>
      </c>
      <c r="K74" s="263">
        <v>2924.7000000000007</v>
      </c>
      <c r="L74" s="263">
        <v>2944.4000000000005</v>
      </c>
      <c r="M74" s="264">
        <v>2905</v>
      </c>
      <c r="N74" s="264">
        <v>2875</v>
      </c>
      <c r="O74" s="264">
        <v>3378650</v>
      </c>
      <c r="P74" s="265">
        <v>-2.9465202622640019E-2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325.89999999999998</v>
      </c>
      <c r="F75" s="261">
        <v>328.43333333333334</v>
      </c>
      <c r="G75" s="263">
        <v>318.76666666666665</v>
      </c>
      <c r="H75" s="263">
        <v>311.63333333333333</v>
      </c>
      <c r="I75" s="263">
        <v>301.96666666666664</v>
      </c>
      <c r="J75" s="263">
        <v>335.56666666666666</v>
      </c>
      <c r="K75" s="263">
        <v>345.23333333333329</v>
      </c>
      <c r="L75" s="263">
        <v>352.36666666666667</v>
      </c>
      <c r="M75" s="264">
        <v>338.1</v>
      </c>
      <c r="N75" s="264">
        <v>321.3</v>
      </c>
      <c r="O75" s="264">
        <v>18608400</v>
      </c>
      <c r="P75" s="265">
        <v>0.13405002193944712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153.55000000000001</v>
      </c>
      <c r="F76" s="261">
        <v>152.95000000000002</v>
      </c>
      <c r="G76" s="263">
        <v>152.10000000000002</v>
      </c>
      <c r="H76" s="263">
        <v>150.65</v>
      </c>
      <c r="I76" s="263">
        <v>149.80000000000001</v>
      </c>
      <c r="J76" s="263">
        <v>154.40000000000003</v>
      </c>
      <c r="K76" s="263">
        <v>155.25</v>
      </c>
      <c r="L76" s="263">
        <v>156.70000000000005</v>
      </c>
      <c r="M76" s="264">
        <v>153.80000000000001</v>
      </c>
      <c r="N76" s="264">
        <v>151.5</v>
      </c>
      <c r="O76" s="264">
        <v>107790000</v>
      </c>
      <c r="P76" s="265">
        <v>4.8387881145747214E-2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165.8</v>
      </c>
      <c r="F77" s="261">
        <v>164.86666666666667</v>
      </c>
      <c r="G77" s="263">
        <v>162.73333333333335</v>
      </c>
      <c r="H77" s="263">
        <v>159.66666666666669</v>
      </c>
      <c r="I77" s="263">
        <v>157.53333333333336</v>
      </c>
      <c r="J77" s="263">
        <v>167.93333333333334</v>
      </c>
      <c r="K77" s="263">
        <v>170.06666666666666</v>
      </c>
      <c r="L77" s="263">
        <v>173.13333333333333</v>
      </c>
      <c r="M77" s="264">
        <v>167</v>
      </c>
      <c r="N77" s="264">
        <v>161.80000000000001</v>
      </c>
      <c r="O77" s="264">
        <v>179614500</v>
      </c>
      <c r="P77" s="265">
        <v>4.5734224755613562E-2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913.4</v>
      </c>
      <c r="F78" s="261">
        <v>899</v>
      </c>
      <c r="G78" s="263">
        <v>880.4</v>
      </c>
      <c r="H78" s="263">
        <v>847.4</v>
      </c>
      <c r="I78" s="263">
        <v>828.8</v>
      </c>
      <c r="J78" s="263">
        <v>932</v>
      </c>
      <c r="K78" s="263">
        <v>950.59999999999991</v>
      </c>
      <c r="L78" s="263">
        <v>983.6</v>
      </c>
      <c r="M78" s="264">
        <v>917.6</v>
      </c>
      <c r="N78" s="264">
        <v>866</v>
      </c>
      <c r="O78" s="264">
        <v>11768200</v>
      </c>
      <c r="P78" s="265">
        <v>1.8382583599974904E-2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83.45</v>
      </c>
      <c r="F79" s="261">
        <v>83.966666666666654</v>
      </c>
      <c r="G79" s="263">
        <v>82.433333333333309</v>
      </c>
      <c r="H79" s="263">
        <v>81.416666666666657</v>
      </c>
      <c r="I79" s="263">
        <v>79.883333333333312</v>
      </c>
      <c r="J79" s="263">
        <v>84.983333333333306</v>
      </c>
      <c r="K79" s="263">
        <v>86.516666666666637</v>
      </c>
      <c r="L79" s="263">
        <v>87.533333333333303</v>
      </c>
      <c r="M79" s="264">
        <v>85.5</v>
      </c>
      <c r="N79" s="264">
        <v>82.95</v>
      </c>
      <c r="O79" s="264">
        <v>185343750</v>
      </c>
      <c r="P79" s="265">
        <v>2.0123839009287926E-2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757.65</v>
      </c>
      <c r="F80" s="261">
        <v>760.9</v>
      </c>
      <c r="G80" s="263">
        <v>750.25</v>
      </c>
      <c r="H80" s="263">
        <v>742.85</v>
      </c>
      <c r="I80" s="263">
        <v>732.2</v>
      </c>
      <c r="J80" s="263">
        <v>768.3</v>
      </c>
      <c r="K80" s="263">
        <v>778.94999999999982</v>
      </c>
      <c r="L80" s="263">
        <v>786.34999999999991</v>
      </c>
      <c r="M80" s="264">
        <v>771.55</v>
      </c>
      <c r="N80" s="264">
        <v>753.5</v>
      </c>
      <c r="O80" s="264">
        <v>8171800</v>
      </c>
      <c r="P80" s="265">
        <v>-3.6455856712632748E-3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1136.05</v>
      </c>
      <c r="F81" s="261">
        <v>1144.1333333333332</v>
      </c>
      <c r="G81" s="263">
        <v>1124.9166666666665</v>
      </c>
      <c r="H81" s="263">
        <v>1113.7833333333333</v>
      </c>
      <c r="I81" s="263">
        <v>1094.5666666666666</v>
      </c>
      <c r="J81" s="263">
        <v>1155.2666666666664</v>
      </c>
      <c r="K81" s="263">
        <v>1174.4833333333331</v>
      </c>
      <c r="L81" s="263">
        <v>1185.6166666666663</v>
      </c>
      <c r="M81" s="264">
        <v>1163.3499999999999</v>
      </c>
      <c r="N81" s="264">
        <v>1133</v>
      </c>
      <c r="O81" s="264">
        <v>6334000</v>
      </c>
      <c r="P81" s="265">
        <v>-9.383797309978105E-3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2311.3000000000002</v>
      </c>
      <c r="F82" s="261">
        <v>2307.6166666666668</v>
      </c>
      <c r="G82" s="263">
        <v>2283.7333333333336</v>
      </c>
      <c r="H82" s="263">
        <v>2256.166666666667</v>
      </c>
      <c r="I82" s="263">
        <v>2232.2833333333338</v>
      </c>
      <c r="J82" s="263">
        <v>2335.1833333333334</v>
      </c>
      <c r="K82" s="263">
        <v>2359.0666666666666</v>
      </c>
      <c r="L82" s="263">
        <v>2386.6333333333332</v>
      </c>
      <c r="M82" s="264">
        <v>2331.5</v>
      </c>
      <c r="N82" s="264">
        <v>2280.0500000000002</v>
      </c>
      <c r="O82" s="264">
        <v>3219075</v>
      </c>
      <c r="P82" s="265">
        <v>-4.804045512010114E-2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431.15</v>
      </c>
      <c r="F83" s="261">
        <v>424.63333333333338</v>
      </c>
      <c r="G83" s="263">
        <v>415.46666666666675</v>
      </c>
      <c r="H83" s="263">
        <v>399.78333333333336</v>
      </c>
      <c r="I83" s="263">
        <v>390.61666666666673</v>
      </c>
      <c r="J83" s="263">
        <v>440.31666666666678</v>
      </c>
      <c r="K83" s="263">
        <v>449.48333333333341</v>
      </c>
      <c r="L83" s="263">
        <v>465.1666666666668</v>
      </c>
      <c r="M83" s="264">
        <v>433.8</v>
      </c>
      <c r="N83" s="264">
        <v>408.95</v>
      </c>
      <c r="O83" s="264">
        <v>12942000</v>
      </c>
      <c r="P83" s="265">
        <v>0.12578288100208768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2108.1</v>
      </c>
      <c r="F84" s="261">
        <v>2108.2166666666667</v>
      </c>
      <c r="G84" s="263">
        <v>2094.8833333333332</v>
      </c>
      <c r="H84" s="263">
        <v>2081.6666666666665</v>
      </c>
      <c r="I84" s="263">
        <v>2068.333333333333</v>
      </c>
      <c r="J84" s="263">
        <v>2121.4333333333334</v>
      </c>
      <c r="K84" s="263">
        <v>2134.7666666666664</v>
      </c>
      <c r="L84" s="263">
        <v>2147.9833333333336</v>
      </c>
      <c r="M84" s="264">
        <v>2121.5500000000002</v>
      </c>
      <c r="N84" s="264">
        <v>2095</v>
      </c>
      <c r="O84" s="264">
        <v>9137889</v>
      </c>
      <c r="P84" s="265">
        <v>5.8808086111840378E-3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542.4</v>
      </c>
      <c r="F85" s="261">
        <v>541.44999999999993</v>
      </c>
      <c r="G85" s="263">
        <v>535.94999999999982</v>
      </c>
      <c r="H85" s="263">
        <v>529.49999999999989</v>
      </c>
      <c r="I85" s="263">
        <v>523.99999999999977</v>
      </c>
      <c r="J85" s="263">
        <v>547.89999999999986</v>
      </c>
      <c r="K85" s="263">
        <v>553.40000000000009</v>
      </c>
      <c r="L85" s="263">
        <v>559.84999999999991</v>
      </c>
      <c r="M85" s="264">
        <v>546.95000000000005</v>
      </c>
      <c r="N85" s="264">
        <v>535</v>
      </c>
      <c r="O85" s="264">
        <v>6650000</v>
      </c>
      <c r="P85" s="265">
        <v>-7.8309078309078309E-2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3041.85</v>
      </c>
      <c r="F86" s="261">
        <v>3026.75</v>
      </c>
      <c r="G86" s="263">
        <v>3005.2</v>
      </c>
      <c r="H86" s="263">
        <v>2968.5499999999997</v>
      </c>
      <c r="I86" s="263">
        <v>2946.9999999999995</v>
      </c>
      <c r="J86" s="263">
        <v>3063.4</v>
      </c>
      <c r="K86" s="263">
        <v>3084.9500000000003</v>
      </c>
      <c r="L86" s="263">
        <v>3121.6000000000004</v>
      </c>
      <c r="M86" s="264">
        <v>3048.3</v>
      </c>
      <c r="N86" s="264">
        <v>2990.1</v>
      </c>
      <c r="O86" s="264">
        <v>7979100</v>
      </c>
      <c r="P86" s="265">
        <v>1.9042145593869731E-2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1441.55</v>
      </c>
      <c r="F87" s="261">
        <v>1438.3500000000001</v>
      </c>
      <c r="G87" s="263">
        <v>1428.2000000000003</v>
      </c>
      <c r="H87" s="263">
        <v>1414.8500000000001</v>
      </c>
      <c r="I87" s="263">
        <v>1404.7000000000003</v>
      </c>
      <c r="J87" s="263">
        <v>1451.7000000000003</v>
      </c>
      <c r="K87" s="263">
        <v>1461.8500000000004</v>
      </c>
      <c r="L87" s="263">
        <v>1475.2000000000003</v>
      </c>
      <c r="M87" s="264">
        <v>1448.5</v>
      </c>
      <c r="N87" s="264">
        <v>1425</v>
      </c>
      <c r="O87" s="264">
        <v>6189500</v>
      </c>
      <c r="P87" s="265">
        <v>8.6368451071457669E-3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1576.85</v>
      </c>
      <c r="F88" s="261">
        <v>1583.9833333333333</v>
      </c>
      <c r="G88" s="263">
        <v>1557.8666666666668</v>
      </c>
      <c r="H88" s="263">
        <v>1538.8833333333334</v>
      </c>
      <c r="I88" s="263">
        <v>1512.7666666666669</v>
      </c>
      <c r="J88" s="263">
        <v>1602.9666666666667</v>
      </c>
      <c r="K88" s="263">
        <v>1629.083333333333</v>
      </c>
      <c r="L88" s="263">
        <v>1648.0666666666666</v>
      </c>
      <c r="M88" s="264">
        <v>1610.1</v>
      </c>
      <c r="N88" s="264">
        <v>1565</v>
      </c>
      <c r="O88" s="264">
        <v>16403800</v>
      </c>
      <c r="P88" s="265">
        <v>-6.5369122163283208E-2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3501.3</v>
      </c>
      <c r="F89" s="261">
        <v>3489.9833333333336</v>
      </c>
      <c r="G89" s="263">
        <v>3457.8166666666671</v>
      </c>
      <c r="H89" s="263">
        <v>3414.3333333333335</v>
      </c>
      <c r="I89" s="263">
        <v>3382.166666666667</v>
      </c>
      <c r="J89" s="263">
        <v>3533.4666666666672</v>
      </c>
      <c r="K89" s="263">
        <v>3565.6333333333332</v>
      </c>
      <c r="L89" s="263">
        <v>3609.1166666666672</v>
      </c>
      <c r="M89" s="264">
        <v>3522.15</v>
      </c>
      <c r="N89" s="264">
        <v>3446.5</v>
      </c>
      <c r="O89" s="264">
        <v>3148800</v>
      </c>
      <c r="P89" s="265">
        <v>-8.2196572228051767E-2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1680.05</v>
      </c>
      <c r="F90" s="261">
        <v>1672.25</v>
      </c>
      <c r="G90" s="263">
        <v>1658.3</v>
      </c>
      <c r="H90" s="263">
        <v>1636.55</v>
      </c>
      <c r="I90" s="263">
        <v>1622.6</v>
      </c>
      <c r="J90" s="263">
        <v>1694</v>
      </c>
      <c r="K90" s="263">
        <v>1707.9499999999998</v>
      </c>
      <c r="L90" s="263">
        <v>1729.7</v>
      </c>
      <c r="M90" s="264">
        <v>1686.2</v>
      </c>
      <c r="N90" s="264">
        <v>1650.5</v>
      </c>
      <c r="O90" s="264">
        <v>105440500</v>
      </c>
      <c r="P90" s="265">
        <v>3.2197275615140256E-2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616.15</v>
      </c>
      <c r="F91" s="261">
        <v>622.6</v>
      </c>
      <c r="G91" s="263">
        <v>606.55000000000007</v>
      </c>
      <c r="H91" s="263">
        <v>596.95000000000005</v>
      </c>
      <c r="I91" s="263">
        <v>580.90000000000009</v>
      </c>
      <c r="J91" s="263">
        <v>632.20000000000005</v>
      </c>
      <c r="K91" s="263">
        <v>648.25</v>
      </c>
      <c r="L91" s="263">
        <v>657.85</v>
      </c>
      <c r="M91" s="264">
        <v>638.65</v>
      </c>
      <c r="N91" s="264">
        <v>613</v>
      </c>
      <c r="O91" s="264">
        <v>31302700</v>
      </c>
      <c r="P91" s="265">
        <v>0.26211912893067812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4370.8999999999996</v>
      </c>
      <c r="F92" s="261">
        <v>4369.8499999999995</v>
      </c>
      <c r="G92" s="263">
        <v>4333.2499999999991</v>
      </c>
      <c r="H92" s="263">
        <v>4295.5999999999995</v>
      </c>
      <c r="I92" s="263">
        <v>4258.9999999999991</v>
      </c>
      <c r="J92" s="263">
        <v>4407.4999999999991</v>
      </c>
      <c r="K92" s="263">
        <v>4444.0999999999995</v>
      </c>
      <c r="L92" s="263">
        <v>4481.7499999999991</v>
      </c>
      <c r="M92" s="264">
        <v>4406.45</v>
      </c>
      <c r="N92" s="264">
        <v>4332.2</v>
      </c>
      <c r="O92" s="264">
        <v>3827100</v>
      </c>
      <c r="P92" s="265">
        <v>-6.3093939866022746E-3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576.75</v>
      </c>
      <c r="F93" s="261">
        <v>579.0333333333333</v>
      </c>
      <c r="G93" s="263">
        <v>571.76666666666665</v>
      </c>
      <c r="H93" s="263">
        <v>566.7833333333333</v>
      </c>
      <c r="I93" s="263">
        <v>559.51666666666665</v>
      </c>
      <c r="J93" s="263">
        <v>584.01666666666665</v>
      </c>
      <c r="K93" s="263">
        <v>591.2833333333333</v>
      </c>
      <c r="L93" s="263">
        <v>596.26666666666665</v>
      </c>
      <c r="M93" s="264">
        <v>586.29999999999995</v>
      </c>
      <c r="N93" s="264">
        <v>574.04999999999995</v>
      </c>
      <c r="O93" s="264">
        <v>39979800</v>
      </c>
      <c r="P93" s="265">
        <v>2.153460919334645E-2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258.3</v>
      </c>
      <c r="F94" s="261">
        <v>260.63333333333338</v>
      </c>
      <c r="G94" s="263">
        <v>254.46666666666675</v>
      </c>
      <c r="H94" s="263">
        <v>250.63333333333338</v>
      </c>
      <c r="I94" s="263">
        <v>244.46666666666675</v>
      </c>
      <c r="J94" s="263">
        <v>264.46666666666675</v>
      </c>
      <c r="K94" s="263">
        <v>270.63333333333338</v>
      </c>
      <c r="L94" s="263">
        <v>274.46666666666675</v>
      </c>
      <c r="M94" s="264">
        <v>266.8</v>
      </c>
      <c r="N94" s="264">
        <v>256.8</v>
      </c>
      <c r="O94" s="264">
        <v>34036600</v>
      </c>
      <c r="P94" s="265">
        <v>-3.7470023980815351E-2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450.7</v>
      </c>
      <c r="F95" s="261">
        <v>450.33333333333331</v>
      </c>
      <c r="G95" s="263">
        <v>445.76666666666665</v>
      </c>
      <c r="H95" s="263">
        <v>440.83333333333331</v>
      </c>
      <c r="I95" s="263">
        <v>436.26666666666665</v>
      </c>
      <c r="J95" s="263">
        <v>455.26666666666665</v>
      </c>
      <c r="K95" s="263">
        <v>459.83333333333337</v>
      </c>
      <c r="L95" s="263">
        <v>464.76666666666665</v>
      </c>
      <c r="M95" s="264">
        <v>454.9</v>
      </c>
      <c r="N95" s="264">
        <v>445.4</v>
      </c>
      <c r="O95" s="264">
        <v>33741900</v>
      </c>
      <c r="P95" s="265">
        <v>-3.5879445064583002E-3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2575.3000000000002</v>
      </c>
      <c r="F96" s="261">
        <v>2564.2000000000003</v>
      </c>
      <c r="G96" s="263">
        <v>2548.6500000000005</v>
      </c>
      <c r="H96" s="263">
        <v>2522.0000000000005</v>
      </c>
      <c r="I96" s="263">
        <v>2506.4500000000007</v>
      </c>
      <c r="J96" s="263">
        <v>2590.8500000000004</v>
      </c>
      <c r="K96" s="263">
        <v>2606.4000000000005</v>
      </c>
      <c r="L96" s="263">
        <v>2633.05</v>
      </c>
      <c r="M96" s="264">
        <v>2579.75</v>
      </c>
      <c r="N96" s="264">
        <v>2537.5500000000002</v>
      </c>
      <c r="O96" s="264">
        <v>11637300</v>
      </c>
      <c r="P96" s="265">
        <v>1.1341120033371571E-2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1010.75</v>
      </c>
      <c r="F97" s="261">
        <v>1007.85</v>
      </c>
      <c r="G97" s="263">
        <v>1003.7</v>
      </c>
      <c r="H97" s="263">
        <v>996.65</v>
      </c>
      <c r="I97" s="263">
        <v>992.5</v>
      </c>
      <c r="J97" s="263">
        <v>1014.9000000000001</v>
      </c>
      <c r="K97" s="263">
        <v>1019.05</v>
      </c>
      <c r="L97" s="263">
        <v>1026.1000000000001</v>
      </c>
      <c r="M97" s="264">
        <v>1012</v>
      </c>
      <c r="N97" s="264">
        <v>1000.8</v>
      </c>
      <c r="O97" s="264">
        <v>97948200</v>
      </c>
      <c r="P97" s="265">
        <v>1.1610757663389242E-2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1376.8</v>
      </c>
      <c r="F98" s="261">
        <v>1391.2333333333336</v>
      </c>
      <c r="G98" s="263">
        <v>1359.4666666666672</v>
      </c>
      <c r="H98" s="263">
        <v>1342.1333333333337</v>
      </c>
      <c r="I98" s="263">
        <v>1310.3666666666672</v>
      </c>
      <c r="J98" s="263">
        <v>1408.5666666666671</v>
      </c>
      <c r="K98" s="263">
        <v>1440.3333333333335</v>
      </c>
      <c r="L98" s="263">
        <v>1457.666666666667</v>
      </c>
      <c r="M98" s="264">
        <v>1423</v>
      </c>
      <c r="N98" s="264">
        <v>1373.9</v>
      </c>
      <c r="O98" s="264">
        <v>3652000</v>
      </c>
      <c r="P98" s="265">
        <v>0.1830255911888565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523.9</v>
      </c>
      <c r="F99" s="261">
        <v>526.33333333333337</v>
      </c>
      <c r="G99" s="263">
        <v>518.91666666666674</v>
      </c>
      <c r="H99" s="263">
        <v>513.93333333333339</v>
      </c>
      <c r="I99" s="263">
        <v>506.51666666666677</v>
      </c>
      <c r="J99" s="263">
        <v>531.31666666666672</v>
      </c>
      <c r="K99" s="263">
        <v>538.73333333333346</v>
      </c>
      <c r="L99" s="263">
        <v>543.7166666666667</v>
      </c>
      <c r="M99" s="264">
        <v>533.75</v>
      </c>
      <c r="N99" s="264">
        <v>521.35</v>
      </c>
      <c r="O99" s="264">
        <v>12637500</v>
      </c>
      <c r="P99" s="265">
        <v>9.2878453755350893E-2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16.55</v>
      </c>
      <c r="F100" s="261">
        <v>16.366666666666664</v>
      </c>
      <c r="G100" s="263">
        <v>15.983333333333327</v>
      </c>
      <c r="H100" s="263">
        <v>15.416666666666664</v>
      </c>
      <c r="I100" s="263">
        <v>15.033333333333328</v>
      </c>
      <c r="J100" s="263">
        <v>16.933333333333326</v>
      </c>
      <c r="K100" s="263">
        <v>17.316666666666659</v>
      </c>
      <c r="L100" s="263">
        <v>17.883333333333326</v>
      </c>
      <c r="M100" s="264">
        <v>16.75</v>
      </c>
      <c r="N100" s="264">
        <v>15.8</v>
      </c>
      <c r="O100" s="264">
        <v>1909600000</v>
      </c>
      <c r="P100" s="265">
        <v>6.451068853564953E-3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125.35</v>
      </c>
      <c r="F101" s="261">
        <v>125.43333333333332</v>
      </c>
      <c r="G101" s="263">
        <v>124.56666666666665</v>
      </c>
      <c r="H101" s="263">
        <v>123.78333333333333</v>
      </c>
      <c r="I101" s="263">
        <v>122.91666666666666</v>
      </c>
      <c r="J101" s="263">
        <v>126.21666666666664</v>
      </c>
      <c r="K101" s="263">
        <v>127.08333333333331</v>
      </c>
      <c r="L101" s="263">
        <v>127.86666666666663</v>
      </c>
      <c r="M101" s="264">
        <v>126.3</v>
      </c>
      <c r="N101" s="264">
        <v>124.65</v>
      </c>
      <c r="O101" s="264">
        <v>69025000</v>
      </c>
      <c r="P101" s="265">
        <v>-9.4080185265595605E-4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87</v>
      </c>
      <c r="F102" s="261">
        <v>87.25</v>
      </c>
      <c r="G102" s="263">
        <v>86.35</v>
      </c>
      <c r="H102" s="263">
        <v>85.699999999999989</v>
      </c>
      <c r="I102" s="263">
        <v>84.799999999999983</v>
      </c>
      <c r="J102" s="263">
        <v>87.9</v>
      </c>
      <c r="K102" s="263">
        <v>88.800000000000011</v>
      </c>
      <c r="L102" s="263">
        <v>89.450000000000017</v>
      </c>
      <c r="M102" s="264">
        <v>88.15</v>
      </c>
      <c r="N102" s="264">
        <v>86.6</v>
      </c>
      <c r="O102" s="264">
        <v>265575000</v>
      </c>
      <c r="P102" s="265">
        <v>9.0331405123528913E-3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163.9</v>
      </c>
      <c r="F103" s="261">
        <v>163.73333333333332</v>
      </c>
      <c r="G103" s="263">
        <v>161.86666666666665</v>
      </c>
      <c r="H103" s="263">
        <v>159.83333333333331</v>
      </c>
      <c r="I103" s="263">
        <v>157.96666666666664</v>
      </c>
      <c r="J103" s="263">
        <v>165.76666666666665</v>
      </c>
      <c r="K103" s="263">
        <v>167.63333333333333</v>
      </c>
      <c r="L103" s="263">
        <v>169.66666666666666</v>
      </c>
      <c r="M103" s="264">
        <v>165.6</v>
      </c>
      <c r="N103" s="264">
        <v>161.69999999999999</v>
      </c>
      <c r="O103" s="264">
        <v>79278750</v>
      </c>
      <c r="P103" s="265">
        <v>8.5215168299957388E-4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432.8</v>
      </c>
      <c r="F104" s="261">
        <v>431.26666666666665</v>
      </c>
      <c r="G104" s="263">
        <v>427.58333333333331</v>
      </c>
      <c r="H104" s="263">
        <v>422.36666666666667</v>
      </c>
      <c r="I104" s="263">
        <v>418.68333333333334</v>
      </c>
      <c r="J104" s="263">
        <v>436.48333333333329</v>
      </c>
      <c r="K104" s="263">
        <v>440.16666666666669</v>
      </c>
      <c r="L104" s="263">
        <v>445.38333333333327</v>
      </c>
      <c r="M104" s="264">
        <v>434.95</v>
      </c>
      <c r="N104" s="264">
        <v>426.05</v>
      </c>
      <c r="O104" s="264">
        <v>15295500</v>
      </c>
      <c r="P104" s="265">
        <v>3.0658250676284943E-3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477.8</v>
      </c>
      <c r="F105" s="261">
        <v>472.5</v>
      </c>
      <c r="G105" s="263">
        <v>465.65</v>
      </c>
      <c r="H105" s="263">
        <v>453.5</v>
      </c>
      <c r="I105" s="263">
        <v>446.65</v>
      </c>
      <c r="J105" s="263">
        <v>484.65</v>
      </c>
      <c r="K105" s="263">
        <v>491.5</v>
      </c>
      <c r="L105" s="263">
        <v>503.65</v>
      </c>
      <c r="M105" s="264">
        <v>479.35</v>
      </c>
      <c r="N105" s="264">
        <v>460.35</v>
      </c>
      <c r="O105" s="264">
        <v>18448000</v>
      </c>
      <c r="P105" s="265">
        <v>-3.6255354717375406E-2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257.5</v>
      </c>
      <c r="F106" s="261">
        <v>257.43333333333334</v>
      </c>
      <c r="G106" s="263">
        <v>255.36666666666667</v>
      </c>
      <c r="H106" s="263">
        <v>253.23333333333335</v>
      </c>
      <c r="I106" s="263">
        <v>251.16666666666669</v>
      </c>
      <c r="J106" s="263">
        <v>259.56666666666666</v>
      </c>
      <c r="K106" s="263">
        <v>261.63333333333338</v>
      </c>
      <c r="L106" s="263">
        <v>263.76666666666665</v>
      </c>
      <c r="M106" s="264">
        <v>259.5</v>
      </c>
      <c r="N106" s="264">
        <v>255.3</v>
      </c>
      <c r="O106" s="264">
        <v>22936100</v>
      </c>
      <c r="P106" s="265">
        <v>-9.7658695379992493E-3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2629.65</v>
      </c>
      <c r="F107" s="261">
        <v>2613.1833333333329</v>
      </c>
      <c r="G107" s="263">
        <v>2586.8666666666659</v>
      </c>
      <c r="H107" s="263">
        <v>2544.083333333333</v>
      </c>
      <c r="I107" s="263">
        <v>2517.766666666666</v>
      </c>
      <c r="J107" s="263">
        <v>2655.9666666666658</v>
      </c>
      <c r="K107" s="263">
        <v>2682.2833333333324</v>
      </c>
      <c r="L107" s="263">
        <v>2725.0666666666657</v>
      </c>
      <c r="M107" s="264">
        <v>2639.5</v>
      </c>
      <c r="N107" s="264">
        <v>2570.4</v>
      </c>
      <c r="O107" s="264">
        <v>1307400</v>
      </c>
      <c r="P107" s="265">
        <v>6.2149646600048743E-2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3119.6</v>
      </c>
      <c r="F108" s="261">
        <v>3108</v>
      </c>
      <c r="G108" s="263">
        <v>3088.15</v>
      </c>
      <c r="H108" s="263">
        <v>3056.7000000000003</v>
      </c>
      <c r="I108" s="263">
        <v>3036.8500000000004</v>
      </c>
      <c r="J108" s="263">
        <v>3139.45</v>
      </c>
      <c r="K108" s="263">
        <v>3159.3</v>
      </c>
      <c r="L108" s="263">
        <v>3190.7499999999995</v>
      </c>
      <c r="M108" s="264">
        <v>3127.85</v>
      </c>
      <c r="N108" s="264">
        <v>3076.55</v>
      </c>
      <c r="O108" s="264">
        <v>4554600</v>
      </c>
      <c r="P108" s="265">
        <v>-1.5051252108472817E-2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1688.75</v>
      </c>
      <c r="F109" s="261">
        <v>1684.7833333333335</v>
      </c>
      <c r="G109" s="263">
        <v>1674.2666666666671</v>
      </c>
      <c r="H109" s="263">
        <v>1659.7833333333335</v>
      </c>
      <c r="I109" s="263">
        <v>1649.2666666666671</v>
      </c>
      <c r="J109" s="263">
        <v>1699.2666666666671</v>
      </c>
      <c r="K109" s="263">
        <v>1709.7833333333335</v>
      </c>
      <c r="L109" s="263">
        <v>1724.2666666666671</v>
      </c>
      <c r="M109" s="264">
        <v>1695.3</v>
      </c>
      <c r="N109" s="264">
        <v>1670.3</v>
      </c>
      <c r="O109" s="264">
        <v>16499000</v>
      </c>
      <c r="P109" s="265">
        <v>1.0596594389317654E-2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218.35</v>
      </c>
      <c r="F110" s="261">
        <v>216.98333333333335</v>
      </c>
      <c r="G110" s="263">
        <v>214.3666666666667</v>
      </c>
      <c r="H110" s="263">
        <v>210.38333333333335</v>
      </c>
      <c r="I110" s="263">
        <v>207.76666666666671</v>
      </c>
      <c r="J110" s="263">
        <v>220.9666666666667</v>
      </c>
      <c r="K110" s="263">
        <v>223.58333333333337</v>
      </c>
      <c r="L110" s="263">
        <v>227.56666666666669</v>
      </c>
      <c r="M110" s="264">
        <v>219.6</v>
      </c>
      <c r="N110" s="264">
        <v>213</v>
      </c>
      <c r="O110" s="264">
        <v>90239400</v>
      </c>
      <c r="P110" s="265">
        <v>-1.5724086779158167E-2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1652.25</v>
      </c>
      <c r="F111" s="261">
        <v>1652.2</v>
      </c>
      <c r="G111" s="263">
        <v>1638.7</v>
      </c>
      <c r="H111" s="263">
        <v>1625.15</v>
      </c>
      <c r="I111" s="263">
        <v>1611.65</v>
      </c>
      <c r="J111" s="263">
        <v>1665.75</v>
      </c>
      <c r="K111" s="263">
        <v>1679.25</v>
      </c>
      <c r="L111" s="263">
        <v>1692.8</v>
      </c>
      <c r="M111" s="264">
        <v>1665.7</v>
      </c>
      <c r="N111" s="264">
        <v>1638.65</v>
      </c>
      <c r="O111" s="264">
        <v>32001600</v>
      </c>
      <c r="P111" s="265">
        <v>-2.5268646896854211E-2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137.94999999999999</v>
      </c>
      <c r="F112" s="261">
        <v>137.20000000000002</v>
      </c>
      <c r="G112" s="263">
        <v>136.15000000000003</v>
      </c>
      <c r="H112" s="263">
        <v>134.35000000000002</v>
      </c>
      <c r="I112" s="263">
        <v>133.30000000000004</v>
      </c>
      <c r="J112" s="263">
        <v>139.00000000000003</v>
      </c>
      <c r="K112" s="263">
        <v>140.05000000000004</v>
      </c>
      <c r="L112" s="263">
        <v>141.85000000000002</v>
      </c>
      <c r="M112" s="264">
        <v>138.25</v>
      </c>
      <c r="N112" s="264">
        <v>135.4</v>
      </c>
      <c r="O112" s="264">
        <v>129236250</v>
      </c>
      <c r="P112" s="265">
        <v>-1.8220872527960893E-2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1139.75</v>
      </c>
      <c r="F113" s="261">
        <v>1139.6833333333334</v>
      </c>
      <c r="G113" s="263">
        <v>1132.9666666666667</v>
      </c>
      <c r="H113" s="263">
        <v>1126.1833333333334</v>
      </c>
      <c r="I113" s="263">
        <v>1119.4666666666667</v>
      </c>
      <c r="J113" s="263">
        <v>1146.4666666666667</v>
      </c>
      <c r="K113" s="263">
        <v>1153.1833333333334</v>
      </c>
      <c r="L113" s="263">
        <v>1159.9666666666667</v>
      </c>
      <c r="M113" s="264">
        <v>1146.4000000000001</v>
      </c>
      <c r="N113" s="264">
        <v>1132.9000000000001</v>
      </c>
      <c r="O113" s="264">
        <v>2264600</v>
      </c>
      <c r="P113" s="265">
        <v>4.2801556420233464E-2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970.8</v>
      </c>
      <c r="F114" s="261">
        <v>967.31666666666661</v>
      </c>
      <c r="G114" s="263">
        <v>955.28333333333319</v>
      </c>
      <c r="H114" s="263">
        <v>939.76666666666654</v>
      </c>
      <c r="I114" s="263">
        <v>927.73333333333312</v>
      </c>
      <c r="J114" s="263">
        <v>982.83333333333326</v>
      </c>
      <c r="K114" s="263">
        <v>994.86666666666656</v>
      </c>
      <c r="L114" s="263">
        <v>1010.3833333333333</v>
      </c>
      <c r="M114" s="264">
        <v>979.35</v>
      </c>
      <c r="N114" s="264">
        <v>951.8</v>
      </c>
      <c r="O114" s="264">
        <v>18728500</v>
      </c>
      <c r="P114" s="265">
        <v>1.7832517000332875E-2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469.15</v>
      </c>
      <c r="F115" s="261">
        <v>469.45</v>
      </c>
      <c r="G115" s="263">
        <v>467.09999999999997</v>
      </c>
      <c r="H115" s="263">
        <v>465.04999999999995</v>
      </c>
      <c r="I115" s="263">
        <v>462.69999999999993</v>
      </c>
      <c r="J115" s="263">
        <v>471.5</v>
      </c>
      <c r="K115" s="263">
        <v>473.85</v>
      </c>
      <c r="L115" s="263">
        <v>475.90000000000003</v>
      </c>
      <c r="M115" s="264">
        <v>471.8</v>
      </c>
      <c r="N115" s="264">
        <v>467.4</v>
      </c>
      <c r="O115" s="264">
        <v>84318400</v>
      </c>
      <c r="P115" s="265">
        <v>1.1652461030484527E-2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737.75</v>
      </c>
      <c r="F116" s="261">
        <v>736.08333333333337</v>
      </c>
      <c r="G116" s="263">
        <v>730.26666666666677</v>
      </c>
      <c r="H116" s="263">
        <v>722.78333333333342</v>
      </c>
      <c r="I116" s="263">
        <v>716.96666666666681</v>
      </c>
      <c r="J116" s="263">
        <v>743.56666666666672</v>
      </c>
      <c r="K116" s="263">
        <v>749.38333333333333</v>
      </c>
      <c r="L116" s="263">
        <v>756.86666666666667</v>
      </c>
      <c r="M116" s="264">
        <v>741.9</v>
      </c>
      <c r="N116" s="264">
        <v>728.6</v>
      </c>
      <c r="O116" s="264">
        <v>24580000</v>
      </c>
      <c r="P116" s="265">
        <v>4.1362406168615638E-3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4089.4</v>
      </c>
      <c r="F117" s="261">
        <v>4075.7333333333336</v>
      </c>
      <c r="G117" s="263">
        <v>4042.4666666666672</v>
      </c>
      <c r="H117" s="263">
        <v>3995.5333333333338</v>
      </c>
      <c r="I117" s="263">
        <v>3962.2666666666673</v>
      </c>
      <c r="J117" s="263">
        <v>4122.666666666667</v>
      </c>
      <c r="K117" s="263">
        <v>4155.9333333333334</v>
      </c>
      <c r="L117" s="263">
        <v>4202.8666666666668</v>
      </c>
      <c r="M117" s="264">
        <v>4109</v>
      </c>
      <c r="N117" s="264">
        <v>4028.8</v>
      </c>
      <c r="O117" s="264">
        <v>781750</v>
      </c>
      <c r="P117" s="265">
        <v>-1.1694058154235146E-2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828</v>
      </c>
      <c r="F118" s="261">
        <v>826.66666666666663</v>
      </c>
      <c r="G118" s="263">
        <v>821.93333333333328</v>
      </c>
      <c r="H118" s="263">
        <v>815.86666666666667</v>
      </c>
      <c r="I118" s="263">
        <v>811.13333333333333</v>
      </c>
      <c r="J118" s="263">
        <v>832.73333333333323</v>
      </c>
      <c r="K118" s="263">
        <v>837.46666666666658</v>
      </c>
      <c r="L118" s="263">
        <v>843.53333333333319</v>
      </c>
      <c r="M118" s="264">
        <v>831.4</v>
      </c>
      <c r="N118" s="264">
        <v>820.6</v>
      </c>
      <c r="O118" s="264">
        <v>18111600</v>
      </c>
      <c r="P118" s="265">
        <v>2.615649054629699E-3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533.75</v>
      </c>
      <c r="F119" s="261">
        <v>532.75</v>
      </c>
      <c r="G119" s="263">
        <v>526.79999999999995</v>
      </c>
      <c r="H119" s="263">
        <v>519.84999999999991</v>
      </c>
      <c r="I119" s="263">
        <v>513.89999999999986</v>
      </c>
      <c r="J119" s="263">
        <v>539.70000000000005</v>
      </c>
      <c r="K119" s="263">
        <v>545.65000000000009</v>
      </c>
      <c r="L119" s="263">
        <v>552.60000000000014</v>
      </c>
      <c r="M119" s="264">
        <v>538.70000000000005</v>
      </c>
      <c r="N119" s="264">
        <v>525.79999999999995</v>
      </c>
      <c r="O119" s="264">
        <v>21865000</v>
      </c>
      <c r="P119" s="265">
        <v>-2.3720488921136353E-2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1853.4</v>
      </c>
      <c r="F120" s="261">
        <v>1849.45</v>
      </c>
      <c r="G120" s="263">
        <v>1843.45</v>
      </c>
      <c r="H120" s="263">
        <v>1833.5</v>
      </c>
      <c r="I120" s="263">
        <v>1827.5</v>
      </c>
      <c r="J120" s="263">
        <v>1859.4</v>
      </c>
      <c r="K120" s="263">
        <v>1865.4</v>
      </c>
      <c r="L120" s="263">
        <v>1875.3500000000001</v>
      </c>
      <c r="M120" s="264">
        <v>1855.45</v>
      </c>
      <c r="N120" s="264">
        <v>1839.5</v>
      </c>
      <c r="O120" s="264">
        <v>28760800</v>
      </c>
      <c r="P120" s="265">
        <v>-1.6657549234135666E-2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169.7</v>
      </c>
      <c r="F121" s="261">
        <v>169.5</v>
      </c>
      <c r="G121" s="263">
        <v>168.05</v>
      </c>
      <c r="H121" s="263">
        <v>166.4</v>
      </c>
      <c r="I121" s="263">
        <v>164.95000000000002</v>
      </c>
      <c r="J121" s="263">
        <v>171.15</v>
      </c>
      <c r="K121" s="263">
        <v>172.6</v>
      </c>
      <c r="L121" s="263">
        <v>174.25</v>
      </c>
      <c r="M121" s="264">
        <v>170.95</v>
      </c>
      <c r="N121" s="264">
        <v>167.85</v>
      </c>
      <c r="O121" s="264">
        <v>42049888</v>
      </c>
      <c r="P121" s="265">
        <v>9.9667774086378731E-3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2494.1999999999998</v>
      </c>
      <c r="F122" s="261">
        <v>2488.9999999999995</v>
      </c>
      <c r="G122" s="263">
        <v>2458.3999999999992</v>
      </c>
      <c r="H122" s="263">
        <v>2422.5999999999995</v>
      </c>
      <c r="I122" s="263">
        <v>2391.9999999999991</v>
      </c>
      <c r="J122" s="263">
        <v>2524.7999999999993</v>
      </c>
      <c r="K122" s="263">
        <v>2555.3999999999996</v>
      </c>
      <c r="L122" s="263">
        <v>2591.1999999999994</v>
      </c>
      <c r="M122" s="264">
        <v>2519.6</v>
      </c>
      <c r="N122" s="264">
        <v>2453.1999999999998</v>
      </c>
      <c r="O122" s="264">
        <v>1263900</v>
      </c>
      <c r="P122" s="265">
        <v>-1.0103383458646616E-2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422.3</v>
      </c>
      <c r="F123" s="261">
        <v>421.5</v>
      </c>
      <c r="G123" s="263">
        <v>413.85</v>
      </c>
      <c r="H123" s="263">
        <v>405.40000000000003</v>
      </c>
      <c r="I123" s="263">
        <v>397.75000000000006</v>
      </c>
      <c r="J123" s="263">
        <v>429.95</v>
      </c>
      <c r="K123" s="263">
        <v>437.59999999999997</v>
      </c>
      <c r="L123" s="263">
        <v>446.04999999999995</v>
      </c>
      <c r="M123" s="264">
        <v>429.15</v>
      </c>
      <c r="N123" s="264">
        <v>413.05</v>
      </c>
      <c r="O123" s="264">
        <v>15031400</v>
      </c>
      <c r="P123" s="265">
        <v>5.3496961753842491E-2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578.29999999999995</v>
      </c>
      <c r="F124" s="261">
        <v>577.93333333333328</v>
      </c>
      <c r="G124" s="263">
        <v>573.86666666666656</v>
      </c>
      <c r="H124" s="263">
        <v>569.43333333333328</v>
      </c>
      <c r="I124" s="263">
        <v>565.36666666666656</v>
      </c>
      <c r="J124" s="263">
        <v>582.36666666666656</v>
      </c>
      <c r="K124" s="263">
        <v>586.43333333333339</v>
      </c>
      <c r="L124" s="263">
        <v>590.86666666666656</v>
      </c>
      <c r="M124" s="264">
        <v>582</v>
      </c>
      <c r="N124" s="264">
        <v>573.5</v>
      </c>
      <c r="O124" s="264">
        <v>16704000</v>
      </c>
      <c r="P124" s="265">
        <v>5.7803468208092483E-3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3554.9</v>
      </c>
      <c r="F125" s="261">
        <v>3570.15</v>
      </c>
      <c r="G125" s="263">
        <v>3531.4500000000003</v>
      </c>
      <c r="H125" s="263">
        <v>3508</v>
      </c>
      <c r="I125" s="263">
        <v>3469.3</v>
      </c>
      <c r="J125" s="263">
        <v>3593.6000000000004</v>
      </c>
      <c r="K125" s="263">
        <v>3632.3</v>
      </c>
      <c r="L125" s="263">
        <v>3655.7500000000005</v>
      </c>
      <c r="M125" s="264">
        <v>3608.85</v>
      </c>
      <c r="N125" s="264">
        <v>3546.7</v>
      </c>
      <c r="O125" s="264">
        <v>10455900</v>
      </c>
      <c r="P125" s="265">
        <v>5.6844413665743309E-3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6315.1</v>
      </c>
      <c r="F126" s="261">
        <v>6343.4833333333336</v>
      </c>
      <c r="G126" s="263">
        <v>6222.6166666666668</v>
      </c>
      <c r="H126" s="263">
        <v>6130.1333333333332</v>
      </c>
      <c r="I126" s="263">
        <v>6009.2666666666664</v>
      </c>
      <c r="J126" s="263">
        <v>6435.9666666666672</v>
      </c>
      <c r="K126" s="263">
        <v>6556.8333333333339</v>
      </c>
      <c r="L126" s="263">
        <v>6649.3166666666675</v>
      </c>
      <c r="M126" s="264">
        <v>6464.35</v>
      </c>
      <c r="N126" s="264">
        <v>6251</v>
      </c>
      <c r="O126" s="264">
        <v>1456950</v>
      </c>
      <c r="P126" s="265">
        <v>6.1114563911332086E-3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5428.1</v>
      </c>
      <c r="F127" s="261">
        <v>5452.9333333333334</v>
      </c>
      <c r="G127" s="263">
        <v>5316.166666666667</v>
      </c>
      <c r="H127" s="263">
        <v>5204.2333333333336</v>
      </c>
      <c r="I127" s="263">
        <v>5067.4666666666672</v>
      </c>
      <c r="J127" s="263">
        <v>5564.8666666666668</v>
      </c>
      <c r="K127" s="263">
        <v>5701.6333333333332</v>
      </c>
      <c r="L127" s="263">
        <v>5813.5666666666666</v>
      </c>
      <c r="M127" s="264">
        <v>5589.7</v>
      </c>
      <c r="N127" s="264">
        <v>5341</v>
      </c>
      <c r="O127" s="264">
        <v>1016600</v>
      </c>
      <c r="P127" s="265">
        <v>0.33657638706284509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1417.15</v>
      </c>
      <c r="F128" s="261">
        <v>1415.5</v>
      </c>
      <c r="G128" s="263">
        <v>1402.15</v>
      </c>
      <c r="H128" s="263">
        <v>1387.15</v>
      </c>
      <c r="I128" s="263">
        <v>1373.8000000000002</v>
      </c>
      <c r="J128" s="263">
        <v>1430.5</v>
      </c>
      <c r="K128" s="263">
        <v>1443.85</v>
      </c>
      <c r="L128" s="263">
        <v>1458.85</v>
      </c>
      <c r="M128" s="264">
        <v>1428.85</v>
      </c>
      <c r="N128" s="264">
        <v>1400.5</v>
      </c>
      <c r="O128" s="264">
        <v>9153650</v>
      </c>
      <c r="P128" s="265">
        <v>3.4287360737610448E-2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1640.45</v>
      </c>
      <c r="F129" s="261">
        <v>1635.6833333333334</v>
      </c>
      <c r="G129" s="263">
        <v>1626.8166666666668</v>
      </c>
      <c r="H129" s="263">
        <v>1613.1833333333334</v>
      </c>
      <c r="I129" s="263">
        <v>1604.3166666666668</v>
      </c>
      <c r="J129" s="263">
        <v>1649.3166666666668</v>
      </c>
      <c r="K129" s="263">
        <v>1658.1833333333336</v>
      </c>
      <c r="L129" s="263">
        <v>1671.8166666666668</v>
      </c>
      <c r="M129" s="264">
        <v>1644.55</v>
      </c>
      <c r="N129" s="264">
        <v>1622.05</v>
      </c>
      <c r="O129" s="264">
        <v>14485800</v>
      </c>
      <c r="P129" s="265">
        <v>-7.0534043472002305E-3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282.3</v>
      </c>
      <c r="F130" s="261">
        <v>282.11666666666667</v>
      </c>
      <c r="G130" s="263">
        <v>279.68333333333334</v>
      </c>
      <c r="H130" s="263">
        <v>277.06666666666666</v>
      </c>
      <c r="I130" s="263">
        <v>274.63333333333333</v>
      </c>
      <c r="J130" s="263">
        <v>284.73333333333335</v>
      </c>
      <c r="K130" s="263">
        <v>287.16666666666674</v>
      </c>
      <c r="L130" s="263">
        <v>289.78333333333336</v>
      </c>
      <c r="M130" s="264">
        <v>284.55</v>
      </c>
      <c r="N130" s="264">
        <v>279.5</v>
      </c>
      <c r="O130" s="264">
        <v>33528000</v>
      </c>
      <c r="P130" s="265">
        <v>1.067100741544583E-2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171.95</v>
      </c>
      <c r="F131" s="261">
        <v>172.76666666666665</v>
      </c>
      <c r="G131" s="263">
        <v>170.58333333333331</v>
      </c>
      <c r="H131" s="263">
        <v>169.21666666666667</v>
      </c>
      <c r="I131" s="263">
        <v>167.03333333333333</v>
      </c>
      <c r="J131" s="263">
        <v>174.1333333333333</v>
      </c>
      <c r="K131" s="263">
        <v>176.31666666666663</v>
      </c>
      <c r="L131" s="263">
        <v>177.68333333333328</v>
      </c>
      <c r="M131" s="264">
        <v>174.95</v>
      </c>
      <c r="N131" s="264">
        <v>171.4</v>
      </c>
      <c r="O131" s="264">
        <v>55872000</v>
      </c>
      <c r="P131" s="265">
        <v>1.1953923060204303E-2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531.79999999999995</v>
      </c>
      <c r="F132" s="261">
        <v>532.35</v>
      </c>
      <c r="G132" s="263">
        <v>529.70000000000005</v>
      </c>
      <c r="H132" s="263">
        <v>527.6</v>
      </c>
      <c r="I132" s="263">
        <v>524.95000000000005</v>
      </c>
      <c r="J132" s="263">
        <v>534.45000000000005</v>
      </c>
      <c r="K132" s="263">
        <v>537.09999999999991</v>
      </c>
      <c r="L132" s="263">
        <v>539.20000000000005</v>
      </c>
      <c r="M132" s="264">
        <v>535</v>
      </c>
      <c r="N132" s="264">
        <v>530.25</v>
      </c>
      <c r="O132" s="264">
        <v>12462000</v>
      </c>
      <c r="P132" s="265">
        <v>6.2984496124031007E-3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10120.6</v>
      </c>
      <c r="F133" s="261">
        <v>10077.5</v>
      </c>
      <c r="G133" s="263">
        <v>10021.1</v>
      </c>
      <c r="H133" s="263">
        <v>9921.6</v>
      </c>
      <c r="I133" s="263">
        <v>9865.2000000000007</v>
      </c>
      <c r="J133" s="263">
        <v>10177</v>
      </c>
      <c r="K133" s="263">
        <v>10233.400000000001</v>
      </c>
      <c r="L133" s="263">
        <v>10332.9</v>
      </c>
      <c r="M133" s="264">
        <v>10133.9</v>
      </c>
      <c r="N133" s="264">
        <v>9978</v>
      </c>
      <c r="O133" s="264">
        <v>3700000</v>
      </c>
      <c r="P133" s="265">
        <v>-1.1950063422124308E-2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1109.05</v>
      </c>
      <c r="F134" s="261">
        <v>1104.3999999999999</v>
      </c>
      <c r="G134" s="263">
        <v>1092.3999999999996</v>
      </c>
      <c r="H134" s="263">
        <v>1075.7499999999998</v>
      </c>
      <c r="I134" s="263">
        <v>1063.7499999999995</v>
      </c>
      <c r="J134" s="263">
        <v>1121.0499999999997</v>
      </c>
      <c r="K134" s="263">
        <v>1133.0500000000002</v>
      </c>
      <c r="L134" s="263">
        <v>1149.6999999999998</v>
      </c>
      <c r="M134" s="264">
        <v>1116.4000000000001</v>
      </c>
      <c r="N134" s="264">
        <v>1087.75</v>
      </c>
      <c r="O134" s="264">
        <v>8925700</v>
      </c>
      <c r="P134" s="265">
        <v>-2.1910947648485796E-3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3169.85</v>
      </c>
      <c r="F135" s="261">
        <v>3145.9666666666672</v>
      </c>
      <c r="G135" s="263">
        <v>3086.4333333333343</v>
      </c>
      <c r="H135" s="263">
        <v>3003.0166666666673</v>
      </c>
      <c r="I135" s="263">
        <v>2943.4833333333345</v>
      </c>
      <c r="J135" s="263">
        <v>3229.3833333333341</v>
      </c>
      <c r="K135" s="263">
        <v>3288.916666666667</v>
      </c>
      <c r="L135" s="263">
        <v>3372.3333333333339</v>
      </c>
      <c r="M135" s="264">
        <v>3205.5</v>
      </c>
      <c r="N135" s="264">
        <v>3062.55</v>
      </c>
      <c r="O135" s="264">
        <v>2592400</v>
      </c>
      <c r="P135" s="265">
        <v>5.3136171595710109E-2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1553.4</v>
      </c>
      <c r="F136" s="261">
        <v>1536.1666666666667</v>
      </c>
      <c r="G136" s="263">
        <v>1507.4333333333334</v>
      </c>
      <c r="H136" s="263">
        <v>1461.4666666666667</v>
      </c>
      <c r="I136" s="263">
        <v>1432.7333333333333</v>
      </c>
      <c r="J136" s="263">
        <v>1582.1333333333334</v>
      </c>
      <c r="K136" s="263">
        <v>1610.8666666666666</v>
      </c>
      <c r="L136" s="263">
        <v>1656.8333333333335</v>
      </c>
      <c r="M136" s="264">
        <v>1564.9</v>
      </c>
      <c r="N136" s="264">
        <v>1490.2</v>
      </c>
      <c r="O136" s="264">
        <v>1743600</v>
      </c>
      <c r="P136" s="265">
        <v>-0.17940512048192772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929</v>
      </c>
      <c r="F137" s="261">
        <v>930.06666666666661</v>
      </c>
      <c r="G137" s="263">
        <v>914.93333333333317</v>
      </c>
      <c r="H137" s="263">
        <v>900.86666666666656</v>
      </c>
      <c r="I137" s="263">
        <v>885.73333333333312</v>
      </c>
      <c r="J137" s="263">
        <v>944.13333333333321</v>
      </c>
      <c r="K137" s="263">
        <v>959.26666666666665</v>
      </c>
      <c r="L137" s="263">
        <v>973.33333333333326</v>
      </c>
      <c r="M137" s="264">
        <v>945.2</v>
      </c>
      <c r="N137" s="264">
        <v>916</v>
      </c>
      <c r="O137" s="264">
        <v>6100800</v>
      </c>
      <c r="P137" s="265">
        <v>-7.1605259731805752E-3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1263.8499999999999</v>
      </c>
      <c r="F138" s="261">
        <v>1259.9999999999998</v>
      </c>
      <c r="G138" s="263">
        <v>1249.1999999999996</v>
      </c>
      <c r="H138" s="263">
        <v>1234.5499999999997</v>
      </c>
      <c r="I138" s="263">
        <v>1223.7499999999995</v>
      </c>
      <c r="J138" s="263">
        <v>1274.6499999999996</v>
      </c>
      <c r="K138" s="263">
        <v>1285.4499999999998</v>
      </c>
      <c r="L138" s="263">
        <v>1300.0999999999997</v>
      </c>
      <c r="M138" s="264">
        <v>1270.8</v>
      </c>
      <c r="N138" s="264">
        <v>1245.3499999999999</v>
      </c>
      <c r="O138" s="264">
        <v>2774400</v>
      </c>
      <c r="P138" s="265">
        <v>-1.0556348074179744E-2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109.75</v>
      </c>
      <c r="F139" s="261">
        <v>109.16666666666667</v>
      </c>
      <c r="G139" s="263">
        <v>107.83333333333334</v>
      </c>
      <c r="H139" s="263">
        <v>105.91666666666667</v>
      </c>
      <c r="I139" s="263">
        <v>104.58333333333334</v>
      </c>
      <c r="J139" s="263">
        <v>111.08333333333334</v>
      </c>
      <c r="K139" s="263">
        <v>112.41666666666669</v>
      </c>
      <c r="L139" s="263">
        <v>114.33333333333334</v>
      </c>
      <c r="M139" s="264">
        <v>110.5</v>
      </c>
      <c r="N139" s="264">
        <v>107.25</v>
      </c>
      <c r="O139" s="264">
        <v>106840800</v>
      </c>
      <c r="P139" s="265">
        <v>-3.1909418425115799E-2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2632.55</v>
      </c>
      <c r="F140" s="261">
        <v>2670.1833333333329</v>
      </c>
      <c r="G140" s="263">
        <v>2570.516666666666</v>
      </c>
      <c r="H140" s="263">
        <v>2508.4833333333331</v>
      </c>
      <c r="I140" s="263">
        <v>2408.8166666666662</v>
      </c>
      <c r="J140" s="263">
        <v>2732.2166666666658</v>
      </c>
      <c r="K140" s="263">
        <v>2831.8833333333328</v>
      </c>
      <c r="L140" s="263">
        <v>2893.9166666666656</v>
      </c>
      <c r="M140" s="264">
        <v>2769.85</v>
      </c>
      <c r="N140" s="264">
        <v>2608.15</v>
      </c>
      <c r="O140" s="264">
        <v>2759350</v>
      </c>
      <c r="P140" s="265">
        <v>0.16228425807946253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136098.4</v>
      </c>
      <c r="F141" s="261">
        <v>135487.16666666666</v>
      </c>
      <c r="G141" s="263">
        <v>134476.93333333332</v>
      </c>
      <c r="H141" s="263">
        <v>132855.46666666667</v>
      </c>
      <c r="I141" s="263">
        <v>131845.23333333334</v>
      </c>
      <c r="J141" s="263">
        <v>137108.6333333333</v>
      </c>
      <c r="K141" s="263">
        <v>138118.86666666664</v>
      </c>
      <c r="L141" s="263">
        <v>139740.33333333328</v>
      </c>
      <c r="M141" s="264">
        <v>136497.4</v>
      </c>
      <c r="N141" s="264">
        <v>133865.70000000001</v>
      </c>
      <c r="O141" s="264">
        <v>40965</v>
      </c>
      <c r="P141" s="265">
        <v>7.2535038111630193E-3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1457.95</v>
      </c>
      <c r="F142" s="261">
        <v>1466.4833333333333</v>
      </c>
      <c r="G142" s="263">
        <v>1443.0166666666667</v>
      </c>
      <c r="H142" s="263">
        <v>1428.0833333333333</v>
      </c>
      <c r="I142" s="263">
        <v>1404.6166666666666</v>
      </c>
      <c r="J142" s="263">
        <v>1481.4166666666667</v>
      </c>
      <c r="K142" s="263">
        <v>1504.8833333333334</v>
      </c>
      <c r="L142" s="263">
        <v>1519.8166666666668</v>
      </c>
      <c r="M142" s="264">
        <v>1489.95</v>
      </c>
      <c r="N142" s="264">
        <v>1451.55</v>
      </c>
      <c r="O142" s="264">
        <v>6809000</v>
      </c>
      <c r="P142" s="265">
        <v>5.8498537536561587E-3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135.69999999999999</v>
      </c>
      <c r="F143" s="261">
        <v>133.70000000000002</v>
      </c>
      <c r="G143" s="263">
        <v>131.40000000000003</v>
      </c>
      <c r="H143" s="263">
        <v>127.10000000000002</v>
      </c>
      <c r="I143" s="263">
        <v>124.80000000000004</v>
      </c>
      <c r="J143" s="263">
        <v>138.00000000000003</v>
      </c>
      <c r="K143" s="263">
        <v>140.30000000000004</v>
      </c>
      <c r="L143" s="263">
        <v>144.60000000000002</v>
      </c>
      <c r="M143" s="264">
        <v>136</v>
      </c>
      <c r="N143" s="264">
        <v>129.4</v>
      </c>
      <c r="O143" s="264">
        <v>70657500</v>
      </c>
      <c r="P143" s="265">
        <v>-4.4620221072913496E-2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5340.5</v>
      </c>
      <c r="F144" s="261">
        <v>5337.7166666666662</v>
      </c>
      <c r="G144" s="263">
        <v>5255.9333333333325</v>
      </c>
      <c r="H144" s="263">
        <v>5171.3666666666659</v>
      </c>
      <c r="I144" s="263">
        <v>5089.5833333333321</v>
      </c>
      <c r="J144" s="263">
        <v>5422.2833333333328</v>
      </c>
      <c r="K144" s="263">
        <v>5504.0666666666675</v>
      </c>
      <c r="L144" s="263">
        <v>5588.6333333333332</v>
      </c>
      <c r="M144" s="264">
        <v>5419.5</v>
      </c>
      <c r="N144" s="264">
        <v>5253.15</v>
      </c>
      <c r="O144" s="264">
        <v>1316100</v>
      </c>
      <c r="P144" s="265">
        <v>-2.5219420064437285E-2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3530.75</v>
      </c>
      <c r="F145" s="261">
        <v>3528.0833333333335</v>
      </c>
      <c r="G145" s="263">
        <v>3508.0166666666669</v>
      </c>
      <c r="H145" s="263">
        <v>3485.2833333333333</v>
      </c>
      <c r="I145" s="263">
        <v>3465.2166666666667</v>
      </c>
      <c r="J145" s="263">
        <v>3550.8166666666671</v>
      </c>
      <c r="K145" s="263">
        <v>3570.8833333333337</v>
      </c>
      <c r="L145" s="263">
        <v>3593.6166666666672</v>
      </c>
      <c r="M145" s="264">
        <v>3548.15</v>
      </c>
      <c r="N145" s="264">
        <v>3505.35</v>
      </c>
      <c r="O145" s="264">
        <v>1489800</v>
      </c>
      <c r="P145" s="265">
        <v>-1.0067451927917044E-4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2555.9499999999998</v>
      </c>
      <c r="F146" s="261">
        <v>2558.2166666666667</v>
      </c>
      <c r="G146" s="263">
        <v>2533.9833333333336</v>
      </c>
      <c r="H146" s="263">
        <v>2512.0166666666669</v>
      </c>
      <c r="I146" s="263">
        <v>2487.7833333333338</v>
      </c>
      <c r="J146" s="263">
        <v>2580.1833333333334</v>
      </c>
      <c r="K146" s="263">
        <v>2604.4166666666661</v>
      </c>
      <c r="L146" s="263">
        <v>2626.3833333333332</v>
      </c>
      <c r="M146" s="264">
        <v>2582.4499999999998</v>
      </c>
      <c r="N146" s="264">
        <v>2536.25</v>
      </c>
      <c r="O146" s="264">
        <v>6184400</v>
      </c>
      <c r="P146" s="265">
        <v>1.3370911712656485E-2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209.3</v>
      </c>
      <c r="F147" s="261">
        <v>210.41666666666666</v>
      </c>
      <c r="G147" s="263">
        <v>207.2833333333333</v>
      </c>
      <c r="H147" s="263">
        <v>205.26666666666665</v>
      </c>
      <c r="I147" s="263">
        <v>202.1333333333333</v>
      </c>
      <c r="J147" s="263">
        <v>212.43333333333331</v>
      </c>
      <c r="K147" s="263">
        <v>215.56666666666669</v>
      </c>
      <c r="L147" s="263">
        <v>217.58333333333331</v>
      </c>
      <c r="M147" s="264">
        <v>213.55</v>
      </c>
      <c r="N147" s="264">
        <v>208.4</v>
      </c>
      <c r="O147" s="264">
        <v>95724000</v>
      </c>
      <c r="P147" s="265">
        <v>2.7533571635590764E-2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318.39999999999998</v>
      </c>
      <c r="F148" s="261">
        <v>315.93333333333334</v>
      </c>
      <c r="G148" s="263">
        <v>312.76666666666665</v>
      </c>
      <c r="H148" s="263">
        <v>307.13333333333333</v>
      </c>
      <c r="I148" s="263">
        <v>303.96666666666664</v>
      </c>
      <c r="J148" s="263">
        <v>321.56666666666666</v>
      </c>
      <c r="K148" s="263">
        <v>324.73333333333329</v>
      </c>
      <c r="L148" s="263">
        <v>330.36666666666667</v>
      </c>
      <c r="M148" s="264">
        <v>319.10000000000002</v>
      </c>
      <c r="N148" s="264">
        <v>310.3</v>
      </c>
      <c r="O148" s="264">
        <v>104361000</v>
      </c>
      <c r="P148" s="265">
        <v>5.5499349616996672E-3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1572.1</v>
      </c>
      <c r="F149" s="261">
        <v>1558.4333333333334</v>
      </c>
      <c r="G149" s="263">
        <v>1530.9666666666667</v>
      </c>
      <c r="H149" s="263">
        <v>1489.8333333333333</v>
      </c>
      <c r="I149" s="263">
        <v>1462.3666666666666</v>
      </c>
      <c r="J149" s="263">
        <v>1599.5666666666668</v>
      </c>
      <c r="K149" s="263">
        <v>1627.0333333333335</v>
      </c>
      <c r="L149" s="263">
        <v>1668.166666666667</v>
      </c>
      <c r="M149" s="264">
        <v>1585.9</v>
      </c>
      <c r="N149" s="264">
        <v>1517.3</v>
      </c>
      <c r="O149" s="264">
        <v>5681900</v>
      </c>
      <c r="P149" s="265">
        <v>-2.8369643284654057E-2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5070.6499999999996</v>
      </c>
      <c r="F150" s="261">
        <v>4952.4000000000005</v>
      </c>
      <c r="G150" s="263">
        <v>4809.8000000000011</v>
      </c>
      <c r="H150" s="263">
        <v>4548.9500000000007</v>
      </c>
      <c r="I150" s="263">
        <v>4406.3500000000013</v>
      </c>
      <c r="J150" s="263">
        <v>5213.2500000000009</v>
      </c>
      <c r="K150" s="263">
        <v>5355.8500000000013</v>
      </c>
      <c r="L150" s="263">
        <v>5616.7000000000007</v>
      </c>
      <c r="M150" s="264">
        <v>5095</v>
      </c>
      <c r="N150" s="264">
        <v>4691.55</v>
      </c>
      <c r="O150" s="264">
        <v>797600</v>
      </c>
      <c r="P150" s="265">
        <v>-2.0869138227350845E-2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233.45</v>
      </c>
      <c r="F151" s="261">
        <v>231.14999999999998</v>
      </c>
      <c r="G151" s="263">
        <v>226.94999999999996</v>
      </c>
      <c r="H151" s="263">
        <v>220.45</v>
      </c>
      <c r="I151" s="263">
        <v>216.24999999999997</v>
      </c>
      <c r="J151" s="263">
        <v>237.64999999999995</v>
      </c>
      <c r="K151" s="263">
        <v>241.85</v>
      </c>
      <c r="L151" s="263">
        <v>248.34999999999994</v>
      </c>
      <c r="M151" s="264">
        <v>235.35</v>
      </c>
      <c r="N151" s="264">
        <v>224.65</v>
      </c>
      <c r="O151" s="264">
        <v>88172700</v>
      </c>
      <c r="P151" s="265">
        <v>0.24002382370458605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37741.5</v>
      </c>
      <c r="F152" s="261">
        <v>37215.48333333333</v>
      </c>
      <c r="G152" s="263">
        <v>36476.016666666663</v>
      </c>
      <c r="H152" s="263">
        <v>35210.533333333333</v>
      </c>
      <c r="I152" s="263">
        <v>34471.066666666666</v>
      </c>
      <c r="J152" s="263">
        <v>38480.96666666666</v>
      </c>
      <c r="K152" s="263">
        <v>39220.43333333332</v>
      </c>
      <c r="L152" s="263">
        <v>40485.916666666657</v>
      </c>
      <c r="M152" s="264">
        <v>37954.949999999997</v>
      </c>
      <c r="N152" s="264">
        <v>35950</v>
      </c>
      <c r="O152" s="264">
        <v>175785</v>
      </c>
      <c r="P152" s="265">
        <v>-2.85169526651745E-2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932.4</v>
      </c>
      <c r="F153" s="261">
        <v>933.81666666666661</v>
      </c>
      <c r="G153" s="263">
        <v>922.63333333333321</v>
      </c>
      <c r="H153" s="263">
        <v>912.86666666666656</v>
      </c>
      <c r="I153" s="263">
        <v>901.68333333333317</v>
      </c>
      <c r="J153" s="263">
        <v>943.58333333333326</v>
      </c>
      <c r="K153" s="263">
        <v>954.76666666666665</v>
      </c>
      <c r="L153" s="263">
        <v>964.5333333333333</v>
      </c>
      <c r="M153" s="264">
        <v>945</v>
      </c>
      <c r="N153" s="264">
        <v>924.05</v>
      </c>
      <c r="O153" s="264">
        <v>13363500</v>
      </c>
      <c r="P153" s="265">
        <v>-9.8910869082018231E-3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7655.45</v>
      </c>
      <c r="F154" s="261">
        <v>7722.7833333333328</v>
      </c>
      <c r="G154" s="263">
        <v>7570.7166666666653</v>
      </c>
      <c r="H154" s="263">
        <v>7485.9833333333327</v>
      </c>
      <c r="I154" s="263">
        <v>7333.9166666666652</v>
      </c>
      <c r="J154" s="263">
        <v>7807.5166666666655</v>
      </c>
      <c r="K154" s="263">
        <v>7959.583333333333</v>
      </c>
      <c r="L154" s="263">
        <v>8044.3166666666657</v>
      </c>
      <c r="M154" s="264">
        <v>7874.85</v>
      </c>
      <c r="N154" s="264">
        <v>7638.05</v>
      </c>
      <c r="O154" s="264">
        <v>1750400</v>
      </c>
      <c r="P154" s="265">
        <v>3.2258064516129031E-2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233.1</v>
      </c>
      <c r="F155" s="261">
        <v>233</v>
      </c>
      <c r="G155" s="263">
        <v>230.5</v>
      </c>
      <c r="H155" s="263">
        <v>227.9</v>
      </c>
      <c r="I155" s="263">
        <v>225.4</v>
      </c>
      <c r="J155" s="263">
        <v>235.6</v>
      </c>
      <c r="K155" s="263">
        <v>238.1</v>
      </c>
      <c r="L155" s="263">
        <v>240.7</v>
      </c>
      <c r="M155" s="264">
        <v>235.5</v>
      </c>
      <c r="N155" s="264">
        <v>230.4</v>
      </c>
      <c r="O155" s="264">
        <v>41238000</v>
      </c>
      <c r="P155" s="265">
        <v>2.7277482998281144E-2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410.95</v>
      </c>
      <c r="F156" s="261">
        <v>408.40000000000003</v>
      </c>
      <c r="G156" s="263">
        <v>403.30000000000007</v>
      </c>
      <c r="H156" s="263">
        <v>395.65000000000003</v>
      </c>
      <c r="I156" s="263">
        <v>390.55000000000007</v>
      </c>
      <c r="J156" s="263">
        <v>416.05000000000007</v>
      </c>
      <c r="K156" s="263">
        <v>421.15000000000009</v>
      </c>
      <c r="L156" s="263">
        <v>428.80000000000007</v>
      </c>
      <c r="M156" s="264">
        <v>413.5</v>
      </c>
      <c r="N156" s="264">
        <v>400.75</v>
      </c>
      <c r="O156" s="264">
        <v>64735750</v>
      </c>
      <c r="P156" s="265">
        <v>-6.2566634868974805E-2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2763.15</v>
      </c>
      <c r="F157" s="261">
        <v>2757.7166666666667</v>
      </c>
      <c r="G157" s="263">
        <v>2732.4333333333334</v>
      </c>
      <c r="H157" s="263">
        <v>2701.7166666666667</v>
      </c>
      <c r="I157" s="263">
        <v>2676.4333333333334</v>
      </c>
      <c r="J157" s="263">
        <v>2788.4333333333334</v>
      </c>
      <c r="K157" s="263">
        <v>2813.7166666666672</v>
      </c>
      <c r="L157" s="263">
        <v>2844.4333333333334</v>
      </c>
      <c r="M157" s="264">
        <v>2783</v>
      </c>
      <c r="N157" s="264">
        <v>2727</v>
      </c>
      <c r="O157" s="264">
        <v>3056000</v>
      </c>
      <c r="P157" s="265">
        <v>8.580858085808581E-3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3473.25</v>
      </c>
      <c r="F158" s="261">
        <v>3467.5833333333335</v>
      </c>
      <c r="G158" s="263">
        <v>3445.7166666666672</v>
      </c>
      <c r="H158" s="263">
        <v>3418.1833333333338</v>
      </c>
      <c r="I158" s="263">
        <v>3396.3166666666675</v>
      </c>
      <c r="J158" s="263">
        <v>3495.1166666666668</v>
      </c>
      <c r="K158" s="263">
        <v>3516.9833333333327</v>
      </c>
      <c r="L158" s="263">
        <v>3544.5166666666664</v>
      </c>
      <c r="M158" s="264">
        <v>3489.45</v>
      </c>
      <c r="N158" s="264">
        <v>3440.05</v>
      </c>
      <c r="O158" s="264">
        <v>2104000</v>
      </c>
      <c r="P158" s="265">
        <v>-3.4339846062759029E-3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98.2</v>
      </c>
      <c r="F159" s="261">
        <v>98.55</v>
      </c>
      <c r="G159" s="263">
        <v>97.399999999999991</v>
      </c>
      <c r="H159" s="263">
        <v>96.6</v>
      </c>
      <c r="I159" s="263">
        <v>95.449999999999989</v>
      </c>
      <c r="J159" s="263">
        <v>99.35</v>
      </c>
      <c r="K159" s="263">
        <v>100.5</v>
      </c>
      <c r="L159" s="263">
        <v>101.3</v>
      </c>
      <c r="M159" s="264">
        <v>99.7</v>
      </c>
      <c r="N159" s="264">
        <v>97.75</v>
      </c>
      <c r="O159" s="264">
        <v>247904000</v>
      </c>
      <c r="P159" s="265">
        <v>5.0262667344517876E-2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4208.7</v>
      </c>
      <c r="F160" s="261">
        <v>4141.5</v>
      </c>
      <c r="G160" s="263">
        <v>4028</v>
      </c>
      <c r="H160" s="263">
        <v>3847.3</v>
      </c>
      <c r="I160" s="263">
        <v>3733.8</v>
      </c>
      <c r="J160" s="263">
        <v>4322.2</v>
      </c>
      <c r="K160" s="263">
        <v>4435.7</v>
      </c>
      <c r="L160" s="263">
        <v>4616.3999999999996</v>
      </c>
      <c r="M160" s="264">
        <v>4255</v>
      </c>
      <c r="N160" s="264">
        <v>3960.8</v>
      </c>
      <c r="O160" s="264">
        <v>4061500</v>
      </c>
      <c r="P160" s="265">
        <v>-0.13065348145294206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241.95</v>
      </c>
      <c r="F161" s="261">
        <v>240.51666666666665</v>
      </c>
      <c r="G161" s="263">
        <v>238.7833333333333</v>
      </c>
      <c r="H161" s="263">
        <v>235.61666666666665</v>
      </c>
      <c r="I161" s="263">
        <v>233.8833333333333</v>
      </c>
      <c r="J161" s="263">
        <v>243.68333333333331</v>
      </c>
      <c r="K161" s="263">
        <v>245.41666666666666</v>
      </c>
      <c r="L161" s="263">
        <v>248.58333333333331</v>
      </c>
      <c r="M161" s="264">
        <v>242.25</v>
      </c>
      <c r="N161" s="264">
        <v>237.35</v>
      </c>
      <c r="O161" s="264">
        <v>75884400</v>
      </c>
      <c r="P161" s="265">
        <v>2.2706321866964242E-2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1514.25</v>
      </c>
      <c r="F162" s="261">
        <v>1519.6333333333332</v>
      </c>
      <c r="G162" s="263">
        <v>1494.6166666666663</v>
      </c>
      <c r="H162" s="263">
        <v>1474.9833333333331</v>
      </c>
      <c r="I162" s="263">
        <v>1449.9666666666662</v>
      </c>
      <c r="J162" s="263">
        <v>1539.2666666666664</v>
      </c>
      <c r="K162" s="263">
        <v>1564.2833333333333</v>
      </c>
      <c r="L162" s="263">
        <v>1583.9166666666665</v>
      </c>
      <c r="M162" s="264">
        <v>1544.65</v>
      </c>
      <c r="N162" s="264">
        <v>1500</v>
      </c>
      <c r="O162" s="264">
        <v>6150177</v>
      </c>
      <c r="P162" s="265">
        <v>-1.2030075187969926E-2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985.4</v>
      </c>
      <c r="F163" s="261">
        <v>990.44999999999993</v>
      </c>
      <c r="G163" s="263">
        <v>978.44999999999982</v>
      </c>
      <c r="H163" s="263">
        <v>971.49999999999989</v>
      </c>
      <c r="I163" s="263">
        <v>959.49999999999977</v>
      </c>
      <c r="J163" s="263">
        <v>997.39999999999986</v>
      </c>
      <c r="K163" s="263">
        <v>1009.4000000000001</v>
      </c>
      <c r="L163" s="263">
        <v>1016.3499999999999</v>
      </c>
      <c r="M163" s="264">
        <v>1002.45</v>
      </c>
      <c r="N163" s="264">
        <v>983.5</v>
      </c>
      <c r="O163" s="264">
        <v>3702600</v>
      </c>
      <c r="P163" s="265">
        <v>3.2472149798530456E-2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293.14999999999998</v>
      </c>
      <c r="F164" s="261">
        <v>292.7833333333333</v>
      </c>
      <c r="G164" s="263">
        <v>288.31666666666661</v>
      </c>
      <c r="H164" s="263">
        <v>283.48333333333329</v>
      </c>
      <c r="I164" s="263">
        <v>279.01666666666659</v>
      </c>
      <c r="J164" s="263">
        <v>297.61666666666662</v>
      </c>
      <c r="K164" s="263">
        <v>302.08333333333331</v>
      </c>
      <c r="L164" s="263">
        <v>306.91666666666663</v>
      </c>
      <c r="M164" s="264">
        <v>297.25</v>
      </c>
      <c r="N164" s="264">
        <v>287.95</v>
      </c>
      <c r="O164" s="264">
        <v>60352500</v>
      </c>
      <c r="P164" s="265">
        <v>-3.8786878481534971E-3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441.75</v>
      </c>
      <c r="F165" s="261">
        <v>439.68333333333334</v>
      </c>
      <c r="G165" s="263">
        <v>433.2166666666667</v>
      </c>
      <c r="H165" s="263">
        <v>424.68333333333334</v>
      </c>
      <c r="I165" s="263">
        <v>418.2166666666667</v>
      </c>
      <c r="J165" s="263">
        <v>448.2166666666667</v>
      </c>
      <c r="K165" s="263">
        <v>454.68333333333328</v>
      </c>
      <c r="L165" s="263">
        <v>463.2166666666667</v>
      </c>
      <c r="M165" s="264">
        <v>446.15</v>
      </c>
      <c r="N165" s="264">
        <v>431.15</v>
      </c>
      <c r="O165" s="264">
        <v>42954000</v>
      </c>
      <c r="P165" s="265">
        <v>-1.4228668472024602E-2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2789.55</v>
      </c>
      <c r="F166" s="261">
        <v>2773.1333333333337</v>
      </c>
      <c r="G166" s="263">
        <v>2751.3666666666672</v>
      </c>
      <c r="H166" s="263">
        <v>2713.1833333333334</v>
      </c>
      <c r="I166" s="263">
        <v>2691.416666666667</v>
      </c>
      <c r="J166" s="263">
        <v>2811.3166666666675</v>
      </c>
      <c r="K166" s="263">
        <v>2833.0833333333339</v>
      </c>
      <c r="L166" s="263">
        <v>2871.2666666666678</v>
      </c>
      <c r="M166" s="264">
        <v>2794.9</v>
      </c>
      <c r="N166" s="264">
        <v>2734.95</v>
      </c>
      <c r="O166" s="264">
        <v>34757500</v>
      </c>
      <c r="P166" s="265">
        <v>1.1509632123383257E-4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114.95</v>
      </c>
      <c r="F167" s="261">
        <v>115.05</v>
      </c>
      <c r="G167" s="263">
        <v>113.89999999999999</v>
      </c>
      <c r="H167" s="263">
        <v>112.85</v>
      </c>
      <c r="I167" s="263">
        <v>111.69999999999999</v>
      </c>
      <c r="J167" s="263">
        <v>116.1</v>
      </c>
      <c r="K167" s="263">
        <v>117.25</v>
      </c>
      <c r="L167" s="263">
        <v>118.3</v>
      </c>
      <c r="M167" s="264">
        <v>116.2</v>
      </c>
      <c r="N167" s="264">
        <v>114</v>
      </c>
      <c r="O167" s="264">
        <v>149032000</v>
      </c>
      <c r="P167" s="265">
        <v>-5.3393133643013504E-3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769.1</v>
      </c>
      <c r="F168" s="261">
        <v>767.4</v>
      </c>
      <c r="G168" s="263">
        <v>761.25</v>
      </c>
      <c r="H168" s="263">
        <v>753.4</v>
      </c>
      <c r="I168" s="263">
        <v>747.25</v>
      </c>
      <c r="J168" s="263">
        <v>775.25</v>
      </c>
      <c r="K168" s="263">
        <v>781.39999999999986</v>
      </c>
      <c r="L168" s="263">
        <v>789.25</v>
      </c>
      <c r="M168" s="264">
        <v>773.55</v>
      </c>
      <c r="N168" s="264">
        <v>759.55</v>
      </c>
      <c r="O168" s="264">
        <v>19115200</v>
      </c>
      <c r="P168" s="265">
        <v>1.7588688727055917E-2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1430.65</v>
      </c>
      <c r="F169" s="261">
        <v>1434.3</v>
      </c>
      <c r="G169" s="263">
        <v>1422.6</v>
      </c>
      <c r="H169" s="263">
        <v>1414.55</v>
      </c>
      <c r="I169" s="263">
        <v>1402.85</v>
      </c>
      <c r="J169" s="263">
        <v>1442.35</v>
      </c>
      <c r="K169" s="263">
        <v>1454.0500000000002</v>
      </c>
      <c r="L169" s="263">
        <v>1462.1</v>
      </c>
      <c r="M169" s="264">
        <v>1446</v>
      </c>
      <c r="N169" s="264">
        <v>1426.25</v>
      </c>
      <c r="O169" s="264">
        <v>7248000</v>
      </c>
      <c r="P169" s="265">
        <v>-4.0889241762604209E-2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641.5</v>
      </c>
      <c r="F170" s="261">
        <v>641.9666666666667</v>
      </c>
      <c r="G170" s="263">
        <v>636.93333333333339</v>
      </c>
      <c r="H170" s="263">
        <v>632.36666666666667</v>
      </c>
      <c r="I170" s="263">
        <v>627.33333333333337</v>
      </c>
      <c r="J170" s="263">
        <v>646.53333333333342</v>
      </c>
      <c r="K170" s="263">
        <v>651.56666666666672</v>
      </c>
      <c r="L170" s="263">
        <v>656.13333333333344</v>
      </c>
      <c r="M170" s="264">
        <v>647</v>
      </c>
      <c r="N170" s="264">
        <v>637.4</v>
      </c>
      <c r="O170" s="264">
        <v>112870500</v>
      </c>
      <c r="P170" s="265">
        <v>-1.1026995767946798E-2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26901</v>
      </c>
      <c r="F171" s="261">
        <v>26912.649999999998</v>
      </c>
      <c r="G171" s="263">
        <v>26785.649999999994</v>
      </c>
      <c r="H171" s="263">
        <v>26670.299999999996</v>
      </c>
      <c r="I171" s="263">
        <v>26543.299999999992</v>
      </c>
      <c r="J171" s="263">
        <v>27027.999999999996</v>
      </c>
      <c r="K171" s="263">
        <v>27155.000000000004</v>
      </c>
      <c r="L171" s="263">
        <v>27270.35</v>
      </c>
      <c r="M171" s="264">
        <v>27039.65</v>
      </c>
      <c r="N171" s="264">
        <v>26797.3</v>
      </c>
      <c r="O171" s="264">
        <v>189575</v>
      </c>
      <c r="P171" s="265">
        <v>4.7701073274148669E-3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4180.2</v>
      </c>
      <c r="F172" s="261">
        <v>4167.7333333333336</v>
      </c>
      <c r="G172" s="263">
        <v>4142.4666666666672</v>
      </c>
      <c r="H172" s="263">
        <v>4104.7333333333336</v>
      </c>
      <c r="I172" s="263">
        <v>4079.4666666666672</v>
      </c>
      <c r="J172" s="263">
        <v>4205.4666666666672</v>
      </c>
      <c r="K172" s="263">
        <v>4230.7333333333336</v>
      </c>
      <c r="L172" s="263">
        <v>4268.4666666666672</v>
      </c>
      <c r="M172" s="264">
        <v>4193</v>
      </c>
      <c r="N172" s="264">
        <v>4130</v>
      </c>
      <c r="O172" s="264">
        <v>1653450</v>
      </c>
      <c r="P172" s="265">
        <v>1.8667405969873395E-2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2350</v>
      </c>
      <c r="F173" s="261">
        <v>2342.0333333333333</v>
      </c>
      <c r="G173" s="263">
        <v>2330.5666666666666</v>
      </c>
      <c r="H173" s="263">
        <v>2311.1333333333332</v>
      </c>
      <c r="I173" s="263">
        <v>2299.6666666666665</v>
      </c>
      <c r="J173" s="263">
        <v>2361.4666666666667</v>
      </c>
      <c r="K173" s="263">
        <v>2372.9333333333329</v>
      </c>
      <c r="L173" s="263">
        <v>2392.3666666666668</v>
      </c>
      <c r="M173" s="264">
        <v>2353.5</v>
      </c>
      <c r="N173" s="264">
        <v>2322.6</v>
      </c>
      <c r="O173" s="264">
        <v>4562625</v>
      </c>
      <c r="P173" s="265">
        <v>-1.1493309252113948E-3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2320.65</v>
      </c>
      <c r="F174" s="261">
        <v>2309.3333333333335</v>
      </c>
      <c r="G174" s="263">
        <v>2292.3166666666671</v>
      </c>
      <c r="H174" s="263">
        <v>2263.9833333333336</v>
      </c>
      <c r="I174" s="263">
        <v>2246.9666666666672</v>
      </c>
      <c r="J174" s="263">
        <v>2337.666666666667</v>
      </c>
      <c r="K174" s="263">
        <v>2354.6833333333334</v>
      </c>
      <c r="L174" s="263">
        <v>2383.0166666666669</v>
      </c>
      <c r="M174" s="264">
        <v>2326.35</v>
      </c>
      <c r="N174" s="264">
        <v>2281</v>
      </c>
      <c r="O174" s="264">
        <v>7897800</v>
      </c>
      <c r="P174" s="265">
        <v>-1.4745508982035927E-2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1333.55</v>
      </c>
      <c r="F175" s="261">
        <v>1333.8166666666666</v>
      </c>
      <c r="G175" s="263">
        <v>1323.4833333333331</v>
      </c>
      <c r="H175" s="263">
        <v>1313.4166666666665</v>
      </c>
      <c r="I175" s="263">
        <v>1303.083333333333</v>
      </c>
      <c r="J175" s="263">
        <v>1343.8833333333332</v>
      </c>
      <c r="K175" s="263">
        <v>1354.2166666666667</v>
      </c>
      <c r="L175" s="263">
        <v>1364.2833333333333</v>
      </c>
      <c r="M175" s="264">
        <v>1344.15</v>
      </c>
      <c r="N175" s="264">
        <v>1323.75</v>
      </c>
      <c r="O175" s="264">
        <v>13049400</v>
      </c>
      <c r="P175" s="265">
        <v>2.7503720443146116E-2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689.2</v>
      </c>
      <c r="F176" s="261">
        <v>696.33333333333337</v>
      </c>
      <c r="G176" s="263">
        <v>680.7166666666667</v>
      </c>
      <c r="H176" s="263">
        <v>672.23333333333335</v>
      </c>
      <c r="I176" s="263">
        <v>656.61666666666667</v>
      </c>
      <c r="J176" s="263">
        <v>704.81666666666672</v>
      </c>
      <c r="K176" s="263">
        <v>720.43333333333328</v>
      </c>
      <c r="L176" s="263">
        <v>728.91666666666674</v>
      </c>
      <c r="M176" s="264">
        <v>711.95</v>
      </c>
      <c r="N176" s="264">
        <v>687.85</v>
      </c>
      <c r="O176" s="264">
        <v>8199000</v>
      </c>
      <c r="P176" s="265">
        <v>4.4525128989107585E-2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734.9</v>
      </c>
      <c r="F177" s="261">
        <v>731.41666666666663</v>
      </c>
      <c r="G177" s="263">
        <v>723.5333333333333</v>
      </c>
      <c r="H177" s="263">
        <v>712.16666666666663</v>
      </c>
      <c r="I177" s="263">
        <v>704.2833333333333</v>
      </c>
      <c r="J177" s="263">
        <v>742.7833333333333</v>
      </c>
      <c r="K177" s="263">
        <v>750.66666666666674</v>
      </c>
      <c r="L177" s="263">
        <v>762.0333333333333</v>
      </c>
      <c r="M177" s="264">
        <v>739.3</v>
      </c>
      <c r="N177" s="264">
        <v>720.05</v>
      </c>
      <c r="O177" s="264">
        <v>7053000</v>
      </c>
      <c r="P177" s="265">
        <v>1.0313708637730984E-2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1115.3499999999999</v>
      </c>
      <c r="F178" s="261">
        <v>1116.7666666666667</v>
      </c>
      <c r="G178" s="263">
        <v>1106.3833333333332</v>
      </c>
      <c r="H178" s="263">
        <v>1097.4166666666665</v>
      </c>
      <c r="I178" s="263">
        <v>1087.0333333333331</v>
      </c>
      <c r="J178" s="263">
        <v>1125.7333333333333</v>
      </c>
      <c r="K178" s="263">
        <v>1136.116666666667</v>
      </c>
      <c r="L178" s="263">
        <v>1145.0833333333335</v>
      </c>
      <c r="M178" s="264">
        <v>1127.1500000000001</v>
      </c>
      <c r="N178" s="264">
        <v>1107.8</v>
      </c>
      <c r="O178" s="264">
        <v>11852500</v>
      </c>
      <c r="P178" s="265">
        <v>1.206969426572113E-2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1761.8</v>
      </c>
      <c r="F179" s="261">
        <v>1758.6000000000001</v>
      </c>
      <c r="G179" s="263">
        <v>1740.7000000000003</v>
      </c>
      <c r="H179" s="263">
        <v>1719.6000000000001</v>
      </c>
      <c r="I179" s="263">
        <v>1701.7000000000003</v>
      </c>
      <c r="J179" s="263">
        <v>1779.7000000000003</v>
      </c>
      <c r="K179" s="263">
        <v>1797.6000000000004</v>
      </c>
      <c r="L179" s="263">
        <v>1818.7000000000003</v>
      </c>
      <c r="M179" s="264">
        <v>1776.5</v>
      </c>
      <c r="N179" s="264">
        <v>1737.5</v>
      </c>
      <c r="O179" s="264">
        <v>7871000</v>
      </c>
      <c r="P179" s="265">
        <v>0.15946085291301465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1150.1500000000001</v>
      </c>
      <c r="F180" s="261">
        <v>1157.1000000000001</v>
      </c>
      <c r="G180" s="263">
        <v>1125.0500000000002</v>
      </c>
      <c r="H180" s="263">
        <v>1099.95</v>
      </c>
      <c r="I180" s="263">
        <v>1067.9000000000001</v>
      </c>
      <c r="J180" s="263">
        <v>1182.2000000000003</v>
      </c>
      <c r="K180" s="263">
        <v>1214.25</v>
      </c>
      <c r="L180" s="263">
        <v>1239.3500000000004</v>
      </c>
      <c r="M180" s="264">
        <v>1189.1500000000001</v>
      </c>
      <c r="N180" s="264">
        <v>1132</v>
      </c>
      <c r="O180" s="264">
        <v>11942100</v>
      </c>
      <c r="P180" s="265">
        <v>1.7951668584579979E-2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814.4</v>
      </c>
      <c r="F181" s="261">
        <v>815.51666666666654</v>
      </c>
      <c r="G181" s="263">
        <v>809.98333333333312</v>
      </c>
      <c r="H181" s="263">
        <v>805.56666666666661</v>
      </c>
      <c r="I181" s="263">
        <v>800.03333333333319</v>
      </c>
      <c r="J181" s="263">
        <v>819.93333333333305</v>
      </c>
      <c r="K181" s="263">
        <v>825.46666666666658</v>
      </c>
      <c r="L181" s="263">
        <v>829.88333333333298</v>
      </c>
      <c r="M181" s="264">
        <v>821.05</v>
      </c>
      <c r="N181" s="264">
        <v>811.1</v>
      </c>
      <c r="O181" s="264">
        <v>63562125</v>
      </c>
      <c r="P181" s="265">
        <v>-3.3515808289576584E-3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360.15</v>
      </c>
      <c r="F182" s="261">
        <v>358.38333333333338</v>
      </c>
      <c r="G182" s="263">
        <v>355.46666666666675</v>
      </c>
      <c r="H182" s="263">
        <v>350.78333333333336</v>
      </c>
      <c r="I182" s="263">
        <v>347.86666666666673</v>
      </c>
      <c r="J182" s="263">
        <v>363.06666666666678</v>
      </c>
      <c r="K182" s="263">
        <v>365.98333333333341</v>
      </c>
      <c r="L182" s="263">
        <v>370.6666666666668</v>
      </c>
      <c r="M182" s="264">
        <v>361.3</v>
      </c>
      <c r="N182" s="264">
        <v>353.7</v>
      </c>
      <c r="O182" s="264">
        <v>91206000</v>
      </c>
      <c r="P182" s="265">
        <v>4.5723207315713169E-3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135.4</v>
      </c>
      <c r="F183" s="261">
        <v>135.41666666666666</v>
      </c>
      <c r="G183" s="263">
        <v>134.33333333333331</v>
      </c>
      <c r="H183" s="263">
        <v>133.26666666666665</v>
      </c>
      <c r="I183" s="263">
        <v>132.18333333333331</v>
      </c>
      <c r="J183" s="263">
        <v>136.48333333333332</v>
      </c>
      <c r="K183" s="263">
        <v>137.56666666666663</v>
      </c>
      <c r="L183" s="263">
        <v>138.63333333333333</v>
      </c>
      <c r="M183" s="264">
        <v>136.5</v>
      </c>
      <c r="N183" s="264">
        <v>134.35</v>
      </c>
      <c r="O183" s="264">
        <v>238067500</v>
      </c>
      <c r="P183" s="265">
        <v>1.6437712809674768E-2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3880.3</v>
      </c>
      <c r="F184" s="261">
        <v>3895.6666666666665</v>
      </c>
      <c r="G184" s="263">
        <v>3849.1333333333332</v>
      </c>
      <c r="H184" s="263">
        <v>3817.9666666666667</v>
      </c>
      <c r="I184" s="263">
        <v>3771.4333333333334</v>
      </c>
      <c r="J184" s="263">
        <v>3926.833333333333</v>
      </c>
      <c r="K184" s="263">
        <v>3973.3666666666668</v>
      </c>
      <c r="L184" s="263">
        <v>4004.5333333333328</v>
      </c>
      <c r="M184" s="264">
        <v>3942.2</v>
      </c>
      <c r="N184" s="264">
        <v>3864.5</v>
      </c>
      <c r="O184" s="264">
        <v>13916000</v>
      </c>
      <c r="P184" s="265">
        <v>-3.0090136241111395E-2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1340.85</v>
      </c>
      <c r="F185" s="261">
        <v>1357.7333333333333</v>
      </c>
      <c r="G185" s="263">
        <v>1309.3166666666666</v>
      </c>
      <c r="H185" s="263">
        <v>1277.7833333333333</v>
      </c>
      <c r="I185" s="263">
        <v>1229.3666666666666</v>
      </c>
      <c r="J185" s="263">
        <v>1389.2666666666667</v>
      </c>
      <c r="K185" s="263">
        <v>1437.6833333333332</v>
      </c>
      <c r="L185" s="263">
        <v>1469.2166666666667</v>
      </c>
      <c r="M185" s="264">
        <v>1406.15</v>
      </c>
      <c r="N185" s="264">
        <v>1326.2</v>
      </c>
      <c r="O185" s="264">
        <v>13517400</v>
      </c>
      <c r="P185" s="265">
        <v>1.3131267706974861E-2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3762.2</v>
      </c>
      <c r="F186" s="261">
        <v>3754.7166666666667</v>
      </c>
      <c r="G186" s="263">
        <v>3732.4833333333336</v>
      </c>
      <c r="H186" s="263">
        <v>3702.7666666666669</v>
      </c>
      <c r="I186" s="263">
        <v>3680.5333333333338</v>
      </c>
      <c r="J186" s="263">
        <v>3784.4333333333334</v>
      </c>
      <c r="K186" s="263">
        <v>3806.6666666666661</v>
      </c>
      <c r="L186" s="263">
        <v>3836.3833333333332</v>
      </c>
      <c r="M186" s="264">
        <v>3776.95</v>
      </c>
      <c r="N186" s="264">
        <v>3725</v>
      </c>
      <c r="O186" s="264">
        <v>4414900</v>
      </c>
      <c r="P186" s="265">
        <v>-1.9891219891219891E-2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2481.85</v>
      </c>
      <c r="F187" s="261">
        <v>2478.1333333333337</v>
      </c>
      <c r="G187" s="263">
        <v>2463.7666666666673</v>
      </c>
      <c r="H187" s="263">
        <v>2445.6833333333338</v>
      </c>
      <c r="I187" s="263">
        <v>2431.3166666666675</v>
      </c>
      <c r="J187" s="263">
        <v>2496.2166666666672</v>
      </c>
      <c r="K187" s="263">
        <v>2510.583333333333</v>
      </c>
      <c r="L187" s="263">
        <v>2528.666666666667</v>
      </c>
      <c r="M187" s="264">
        <v>2492.5</v>
      </c>
      <c r="N187" s="264">
        <v>2460.0500000000002</v>
      </c>
      <c r="O187" s="264">
        <v>1567000</v>
      </c>
      <c r="P187" s="265">
        <v>-2.9721362229102165E-2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3204.7</v>
      </c>
      <c r="F188" s="261">
        <v>3206.7166666666667</v>
      </c>
      <c r="G188" s="263">
        <v>3182.9833333333336</v>
      </c>
      <c r="H188" s="263">
        <v>3161.2666666666669</v>
      </c>
      <c r="I188" s="263">
        <v>3137.5333333333338</v>
      </c>
      <c r="J188" s="263">
        <v>3228.4333333333334</v>
      </c>
      <c r="K188" s="263">
        <v>3252.1666666666661</v>
      </c>
      <c r="L188" s="263">
        <v>3273.8833333333332</v>
      </c>
      <c r="M188" s="264">
        <v>3230.45</v>
      </c>
      <c r="N188" s="264">
        <v>3185</v>
      </c>
      <c r="O188" s="264">
        <v>3065200</v>
      </c>
      <c r="P188" s="265">
        <v>3.4044781982453844E-3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2029.1</v>
      </c>
      <c r="F189" s="261">
        <v>2049.2333333333336</v>
      </c>
      <c r="G189" s="263">
        <v>1995.4666666666672</v>
      </c>
      <c r="H189" s="263">
        <v>1961.8333333333335</v>
      </c>
      <c r="I189" s="263">
        <v>1908.0666666666671</v>
      </c>
      <c r="J189" s="263">
        <v>2082.8666666666672</v>
      </c>
      <c r="K189" s="263">
        <v>2136.6333333333337</v>
      </c>
      <c r="L189" s="263">
        <v>2170.2666666666673</v>
      </c>
      <c r="M189" s="264">
        <v>2103</v>
      </c>
      <c r="N189" s="264">
        <v>2015.6</v>
      </c>
      <c r="O189" s="264">
        <v>6019650</v>
      </c>
      <c r="P189" s="265">
        <v>5.8921315108976725E-2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1825.8</v>
      </c>
      <c r="F190" s="261">
        <v>1813.6333333333332</v>
      </c>
      <c r="G190" s="263">
        <v>1795.4166666666665</v>
      </c>
      <c r="H190" s="263">
        <v>1765.0333333333333</v>
      </c>
      <c r="I190" s="263">
        <v>1746.8166666666666</v>
      </c>
      <c r="J190" s="263">
        <v>1844.0166666666664</v>
      </c>
      <c r="K190" s="263">
        <v>1862.2333333333331</v>
      </c>
      <c r="L190" s="263">
        <v>1892.6166666666663</v>
      </c>
      <c r="M190" s="264">
        <v>1831.85</v>
      </c>
      <c r="N190" s="264">
        <v>1783.25</v>
      </c>
      <c r="O190" s="264">
        <v>3106400</v>
      </c>
      <c r="P190" s="265">
        <v>2.9290921139827699E-2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9983.9500000000007</v>
      </c>
      <c r="F191" s="261">
        <v>9949.3333333333339</v>
      </c>
      <c r="G191" s="263">
        <v>9872.6166666666686</v>
      </c>
      <c r="H191" s="263">
        <v>9761.2833333333347</v>
      </c>
      <c r="I191" s="263">
        <v>9684.5666666666693</v>
      </c>
      <c r="J191" s="263">
        <v>10060.666666666668</v>
      </c>
      <c r="K191" s="263">
        <v>10137.383333333331</v>
      </c>
      <c r="L191" s="263">
        <v>10248.716666666667</v>
      </c>
      <c r="M191" s="264">
        <v>10026.049999999999</v>
      </c>
      <c r="N191" s="264">
        <v>9838</v>
      </c>
      <c r="O191" s="264">
        <v>1959500</v>
      </c>
      <c r="P191" s="265">
        <v>1.6654560547888348E-2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569.70000000000005</v>
      </c>
      <c r="F192" s="261">
        <v>569.05000000000007</v>
      </c>
      <c r="G192" s="263">
        <v>565.65000000000009</v>
      </c>
      <c r="H192" s="263">
        <v>561.6</v>
      </c>
      <c r="I192" s="263">
        <v>558.20000000000005</v>
      </c>
      <c r="J192" s="263">
        <v>573.10000000000014</v>
      </c>
      <c r="K192" s="263">
        <v>576.5</v>
      </c>
      <c r="L192" s="263">
        <v>580.55000000000018</v>
      </c>
      <c r="M192" s="264">
        <v>572.45000000000005</v>
      </c>
      <c r="N192" s="264">
        <v>565</v>
      </c>
      <c r="O192" s="264">
        <v>40660100</v>
      </c>
      <c r="P192" s="265">
        <v>3.5293740173901883E-3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274.3</v>
      </c>
      <c r="F193" s="261">
        <v>273.56666666666666</v>
      </c>
      <c r="G193" s="263">
        <v>270.7833333333333</v>
      </c>
      <c r="H193" s="263">
        <v>267.26666666666665</v>
      </c>
      <c r="I193" s="263">
        <v>264.48333333333329</v>
      </c>
      <c r="J193" s="263">
        <v>277.08333333333331</v>
      </c>
      <c r="K193" s="263">
        <v>279.86666666666673</v>
      </c>
      <c r="L193" s="263">
        <v>283.38333333333333</v>
      </c>
      <c r="M193" s="264">
        <v>276.35000000000002</v>
      </c>
      <c r="N193" s="264">
        <v>270.05</v>
      </c>
      <c r="O193" s="264">
        <v>108364500</v>
      </c>
      <c r="P193" s="265">
        <v>-9.7313884568498051E-3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1064.5999999999999</v>
      </c>
      <c r="F194" s="261">
        <v>1061.2666666666667</v>
      </c>
      <c r="G194" s="263">
        <v>1051.5833333333333</v>
      </c>
      <c r="H194" s="263">
        <v>1038.5666666666666</v>
      </c>
      <c r="I194" s="263">
        <v>1028.8833333333332</v>
      </c>
      <c r="J194" s="263">
        <v>1074.2833333333333</v>
      </c>
      <c r="K194" s="263">
        <v>1083.9666666666667</v>
      </c>
      <c r="L194" s="263">
        <v>1096.9833333333333</v>
      </c>
      <c r="M194" s="264">
        <v>1070.95</v>
      </c>
      <c r="N194" s="264">
        <v>1048.25</v>
      </c>
      <c r="O194" s="264">
        <v>9974400</v>
      </c>
      <c r="P194" s="265">
        <v>8.9215269769982401E-3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494.75</v>
      </c>
      <c r="F195" s="261">
        <v>503.83333333333331</v>
      </c>
      <c r="G195" s="263">
        <v>480.41666666666663</v>
      </c>
      <c r="H195" s="263">
        <v>466.08333333333331</v>
      </c>
      <c r="I195" s="263">
        <v>442.66666666666663</v>
      </c>
      <c r="J195" s="263">
        <v>518.16666666666663</v>
      </c>
      <c r="K195" s="263">
        <v>541.58333333333326</v>
      </c>
      <c r="L195" s="263">
        <v>555.91666666666663</v>
      </c>
      <c r="M195" s="264">
        <v>527.25</v>
      </c>
      <c r="N195" s="264">
        <v>489.5</v>
      </c>
      <c r="O195" s="264">
        <v>58108500</v>
      </c>
      <c r="P195" s="265">
        <v>5.6076549806444581E-2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242.9</v>
      </c>
      <c r="F196" s="261">
        <v>245.66666666666666</v>
      </c>
      <c r="G196" s="263">
        <v>238.2833333333333</v>
      </c>
      <c r="H196" s="263">
        <v>233.66666666666666</v>
      </c>
      <c r="I196" s="263">
        <v>226.2833333333333</v>
      </c>
      <c r="J196" s="263">
        <v>250.2833333333333</v>
      </c>
      <c r="K196" s="263">
        <v>257.66666666666669</v>
      </c>
      <c r="L196" s="263">
        <v>262.2833333333333</v>
      </c>
      <c r="M196" s="264">
        <v>253.05</v>
      </c>
      <c r="N196" s="264">
        <v>241.05</v>
      </c>
      <c r="O196" s="264">
        <v>109080000</v>
      </c>
      <c r="P196" s="265">
        <v>-1.9020639417239985E-2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717.15</v>
      </c>
      <c r="F197" s="261">
        <v>714.84999999999991</v>
      </c>
      <c r="G197" s="263">
        <v>704.14999999999986</v>
      </c>
      <c r="H197" s="263">
        <v>691.15</v>
      </c>
      <c r="I197" s="263">
        <v>680.44999999999993</v>
      </c>
      <c r="J197" s="263">
        <v>727.8499999999998</v>
      </c>
      <c r="K197" s="263">
        <v>738.54999999999984</v>
      </c>
      <c r="L197" s="263">
        <v>751.54999999999973</v>
      </c>
      <c r="M197" s="264">
        <v>725.55</v>
      </c>
      <c r="N197" s="264">
        <v>701.85</v>
      </c>
      <c r="O197" s="264">
        <v>7462800</v>
      </c>
      <c r="P197" s="265">
        <v>1.08496891381202E-2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22097.45</v>
      </c>
      <c r="D10" s="34">
        <v>22058.850000000002</v>
      </c>
      <c r="E10" s="34">
        <v>22002.150000000005</v>
      </c>
      <c r="F10" s="34">
        <v>21906.850000000002</v>
      </c>
      <c r="G10" s="34">
        <v>21850.150000000005</v>
      </c>
      <c r="H10" s="34">
        <v>22154.150000000005</v>
      </c>
      <c r="I10" s="34">
        <v>22210.850000000002</v>
      </c>
      <c r="J10" s="34">
        <v>22306.150000000005</v>
      </c>
      <c r="K10" s="34">
        <v>22115.55</v>
      </c>
      <c r="L10" s="34">
        <v>21963.55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48158.3</v>
      </c>
      <c r="D11" s="34">
        <v>48077.25</v>
      </c>
      <c r="E11" s="34">
        <v>47906.45</v>
      </c>
      <c r="F11" s="34">
        <v>47654.6</v>
      </c>
      <c r="G11" s="34">
        <v>47483.799999999996</v>
      </c>
      <c r="H11" s="34">
        <v>48329.1</v>
      </c>
      <c r="I11" s="34">
        <v>48499.9</v>
      </c>
      <c r="J11" s="34">
        <v>48751.75</v>
      </c>
      <c r="K11" s="34">
        <v>48248.05</v>
      </c>
      <c r="L11" s="34">
        <v>47825.4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5093.2</v>
      </c>
      <c r="D12" s="36">
        <v>5056.583333333333</v>
      </c>
      <c r="E12" s="36">
        <v>5014.8666666666659</v>
      </c>
      <c r="F12" s="36">
        <v>4936.5333333333328</v>
      </c>
      <c r="G12" s="36">
        <v>4894.8166666666657</v>
      </c>
      <c r="H12" s="36">
        <v>5134.9166666666661</v>
      </c>
      <c r="I12" s="36">
        <v>5176.6333333333332</v>
      </c>
      <c r="J12" s="36">
        <v>5254.9666666666662</v>
      </c>
      <c r="K12" s="36">
        <v>5098.3</v>
      </c>
      <c r="L12" s="36">
        <v>4978.25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7641.55</v>
      </c>
      <c r="D13" s="36">
        <v>7613.4666666666672</v>
      </c>
      <c r="E13" s="36">
        <v>7580.1833333333343</v>
      </c>
      <c r="F13" s="36">
        <v>7518.8166666666675</v>
      </c>
      <c r="G13" s="36">
        <v>7485.5333333333347</v>
      </c>
      <c r="H13" s="36">
        <v>7674.8333333333339</v>
      </c>
      <c r="I13" s="36">
        <v>7708.1166666666668</v>
      </c>
      <c r="J13" s="36">
        <v>7769.4833333333336</v>
      </c>
      <c r="K13" s="36">
        <v>7646.75</v>
      </c>
      <c r="L13" s="36">
        <v>7552.1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37201.949999999997</v>
      </c>
      <c r="D14" s="36">
        <v>37413.533333333333</v>
      </c>
      <c r="E14" s="36">
        <v>36897.766666666663</v>
      </c>
      <c r="F14" s="36">
        <v>36593.583333333328</v>
      </c>
      <c r="G14" s="36">
        <v>36077.816666666658</v>
      </c>
      <c r="H14" s="36">
        <v>37717.716666666667</v>
      </c>
      <c r="I14" s="36">
        <v>38233.483333333344</v>
      </c>
      <c r="J14" s="36">
        <v>38537.666666666672</v>
      </c>
      <c r="K14" s="36">
        <v>37929.300000000003</v>
      </c>
      <c r="L14" s="36">
        <v>37109.35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8221.7000000000007</v>
      </c>
      <c r="D15" s="36">
        <v>8174.2666666666664</v>
      </c>
      <c r="E15" s="36">
        <v>8116.1333333333332</v>
      </c>
      <c r="F15" s="36">
        <v>8010.5666666666666</v>
      </c>
      <c r="G15" s="36">
        <v>7952.4333333333334</v>
      </c>
      <c r="H15" s="36">
        <v>8279.8333333333321</v>
      </c>
      <c r="I15" s="36">
        <v>8337.9666666666635</v>
      </c>
      <c r="J15" s="36">
        <v>8443.5333333333328</v>
      </c>
      <c r="K15" s="36">
        <v>8232.4</v>
      </c>
      <c r="L15" s="36">
        <v>8068.7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13477.55</v>
      </c>
      <c r="D16" s="36">
        <v>13443.066666666666</v>
      </c>
      <c r="E16" s="36">
        <v>13391.233333333332</v>
      </c>
      <c r="F16" s="36">
        <v>13304.916666666666</v>
      </c>
      <c r="G16" s="36">
        <v>13253.083333333332</v>
      </c>
      <c r="H16" s="36">
        <v>13529.383333333331</v>
      </c>
      <c r="I16" s="36">
        <v>13581.216666666667</v>
      </c>
      <c r="J16" s="36">
        <v>13667.533333333331</v>
      </c>
      <c r="K16" s="36">
        <v>13494.9</v>
      </c>
      <c r="L16" s="36">
        <v>13356.75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4752.8999999999996</v>
      </c>
      <c r="D17" s="36">
        <v>4762.3</v>
      </c>
      <c r="E17" s="36">
        <v>4715.6000000000004</v>
      </c>
      <c r="F17" s="36">
        <v>4678.3</v>
      </c>
      <c r="G17" s="36">
        <v>4631.6000000000004</v>
      </c>
      <c r="H17" s="36">
        <v>4799.6000000000004</v>
      </c>
      <c r="I17" s="36">
        <v>4846.2999999999993</v>
      </c>
      <c r="J17" s="36">
        <v>4883.6000000000004</v>
      </c>
      <c r="K17" s="31">
        <v>4809</v>
      </c>
      <c r="L17" s="31">
        <v>4725</v>
      </c>
      <c r="M17" s="31">
        <v>1.04057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26210.45</v>
      </c>
      <c r="D18" s="36">
        <v>26097.366666666669</v>
      </c>
      <c r="E18" s="36">
        <v>25813.083333333336</v>
      </c>
      <c r="F18" s="36">
        <v>25415.716666666667</v>
      </c>
      <c r="G18" s="36">
        <v>25131.433333333334</v>
      </c>
      <c r="H18" s="36">
        <v>26494.733333333337</v>
      </c>
      <c r="I18" s="36">
        <v>26779.01666666667</v>
      </c>
      <c r="J18" s="36">
        <v>27176.383333333339</v>
      </c>
      <c r="K18" s="31">
        <v>26381.65</v>
      </c>
      <c r="L18" s="31">
        <v>25700</v>
      </c>
      <c r="M18" s="31">
        <v>0.33616000000000001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179.15</v>
      </c>
      <c r="D19" s="36">
        <v>179.58333333333334</v>
      </c>
      <c r="E19" s="36">
        <v>177.16666666666669</v>
      </c>
      <c r="F19" s="36">
        <v>175.18333333333334</v>
      </c>
      <c r="G19" s="36">
        <v>172.76666666666668</v>
      </c>
      <c r="H19" s="36">
        <v>181.56666666666669</v>
      </c>
      <c r="I19" s="36">
        <v>183.98333333333338</v>
      </c>
      <c r="J19" s="36">
        <v>185.9666666666667</v>
      </c>
      <c r="K19" s="31">
        <v>182</v>
      </c>
      <c r="L19" s="31">
        <v>177.6</v>
      </c>
      <c r="M19" s="31">
        <v>59.943269999999998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230.85</v>
      </c>
      <c r="D20" s="36">
        <v>231.11666666666667</v>
      </c>
      <c r="E20" s="36">
        <v>227.83333333333334</v>
      </c>
      <c r="F20" s="36">
        <v>224.81666666666666</v>
      </c>
      <c r="G20" s="36">
        <v>221.53333333333333</v>
      </c>
      <c r="H20" s="36">
        <v>234.13333333333335</v>
      </c>
      <c r="I20" s="36">
        <v>237.41666666666666</v>
      </c>
      <c r="J20" s="36">
        <v>240.43333333333337</v>
      </c>
      <c r="K20" s="31">
        <v>234.4</v>
      </c>
      <c r="L20" s="31">
        <v>228.1</v>
      </c>
      <c r="M20" s="31">
        <v>34.161140000000003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2320.4</v>
      </c>
      <c r="D21" s="36">
        <v>2326.6999999999998</v>
      </c>
      <c r="E21" s="36">
        <v>2309.3999999999996</v>
      </c>
      <c r="F21" s="36">
        <v>2298.3999999999996</v>
      </c>
      <c r="G21" s="36">
        <v>2281.0999999999995</v>
      </c>
      <c r="H21" s="36">
        <v>2337.6999999999998</v>
      </c>
      <c r="I21" s="36">
        <v>2355</v>
      </c>
      <c r="J21" s="36">
        <v>2366</v>
      </c>
      <c r="K21" s="31">
        <v>2344</v>
      </c>
      <c r="L21" s="31">
        <v>2315.6999999999998</v>
      </c>
      <c r="M21" s="31">
        <v>1.36365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3089.5</v>
      </c>
      <c r="D22" s="36">
        <v>3095.65</v>
      </c>
      <c r="E22" s="36">
        <v>3061.3</v>
      </c>
      <c r="F22" s="36">
        <v>3033.1</v>
      </c>
      <c r="G22" s="36">
        <v>2998.75</v>
      </c>
      <c r="H22" s="36">
        <v>3123.8500000000004</v>
      </c>
      <c r="I22" s="36">
        <v>3158.2</v>
      </c>
      <c r="J22" s="36">
        <v>3186.4000000000005</v>
      </c>
      <c r="K22" s="31">
        <v>3130</v>
      </c>
      <c r="L22" s="31">
        <v>3067.45</v>
      </c>
      <c r="M22" s="31">
        <v>14.070069999999999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1694.8</v>
      </c>
      <c r="D23" s="36">
        <v>1702.3</v>
      </c>
      <c r="E23" s="36">
        <v>1677.5</v>
      </c>
      <c r="F23" s="36">
        <v>1660.2</v>
      </c>
      <c r="G23" s="36">
        <v>1635.4</v>
      </c>
      <c r="H23" s="36">
        <v>1719.6</v>
      </c>
      <c r="I23" s="36">
        <v>1744.3999999999996</v>
      </c>
      <c r="J23" s="36">
        <v>1761.6999999999998</v>
      </c>
      <c r="K23" s="31">
        <v>1727.1</v>
      </c>
      <c r="L23" s="31">
        <v>1685</v>
      </c>
      <c r="M23" s="31">
        <v>6.8728499999999997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1203.0999999999999</v>
      </c>
      <c r="D24" s="36">
        <v>1202.5166666666667</v>
      </c>
      <c r="E24" s="36">
        <v>1189.6833333333334</v>
      </c>
      <c r="F24" s="36">
        <v>1176.2666666666667</v>
      </c>
      <c r="G24" s="36">
        <v>1163.4333333333334</v>
      </c>
      <c r="H24" s="36">
        <v>1215.9333333333334</v>
      </c>
      <c r="I24" s="36">
        <v>1228.7666666666669</v>
      </c>
      <c r="J24" s="36">
        <v>1242.1833333333334</v>
      </c>
      <c r="K24" s="31">
        <v>1215.3499999999999</v>
      </c>
      <c r="L24" s="31">
        <v>1189.0999999999999</v>
      </c>
      <c r="M24" s="31">
        <v>28.256540000000001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541.15</v>
      </c>
      <c r="D25" s="36">
        <v>542.7166666666667</v>
      </c>
      <c r="E25" s="36">
        <v>538.43333333333339</v>
      </c>
      <c r="F25" s="36">
        <v>535.7166666666667</v>
      </c>
      <c r="G25" s="36">
        <v>531.43333333333339</v>
      </c>
      <c r="H25" s="36">
        <v>545.43333333333339</v>
      </c>
      <c r="I25" s="36">
        <v>549.7166666666667</v>
      </c>
      <c r="J25" s="36">
        <v>552.43333333333339</v>
      </c>
      <c r="K25" s="31">
        <v>547</v>
      </c>
      <c r="L25" s="31">
        <v>540</v>
      </c>
      <c r="M25" s="31">
        <v>10.77632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5037.6000000000004</v>
      </c>
      <c r="D26" s="36">
        <v>5019.9833333333336</v>
      </c>
      <c r="E26" s="36">
        <v>4985.6166666666668</v>
      </c>
      <c r="F26" s="36">
        <v>4933.6333333333332</v>
      </c>
      <c r="G26" s="36">
        <v>4899.2666666666664</v>
      </c>
      <c r="H26" s="36">
        <v>5071.9666666666672</v>
      </c>
      <c r="I26" s="36">
        <v>5106.3333333333339</v>
      </c>
      <c r="J26" s="36">
        <v>5158.3166666666675</v>
      </c>
      <c r="K26" s="31">
        <v>5054.3500000000004</v>
      </c>
      <c r="L26" s="31">
        <v>4968</v>
      </c>
      <c r="M26" s="31">
        <v>2.2766000000000002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531.45000000000005</v>
      </c>
      <c r="D27" s="36">
        <v>531.7166666666667</v>
      </c>
      <c r="E27" s="36">
        <v>526.23333333333335</v>
      </c>
      <c r="F27" s="36">
        <v>521.01666666666665</v>
      </c>
      <c r="G27" s="36">
        <v>515.5333333333333</v>
      </c>
      <c r="H27" s="36">
        <v>536.93333333333339</v>
      </c>
      <c r="I27" s="36">
        <v>542.41666666666674</v>
      </c>
      <c r="J27" s="36">
        <v>547.63333333333344</v>
      </c>
      <c r="K27" s="31">
        <v>537.20000000000005</v>
      </c>
      <c r="L27" s="31">
        <v>526.5</v>
      </c>
      <c r="M27" s="31">
        <v>18.38608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5896.4</v>
      </c>
      <c r="D28" s="36">
        <v>5874.8499999999995</v>
      </c>
      <c r="E28" s="36">
        <v>5825.5499999999993</v>
      </c>
      <c r="F28" s="36">
        <v>5754.7</v>
      </c>
      <c r="G28" s="36">
        <v>5705.4</v>
      </c>
      <c r="H28" s="36">
        <v>5945.6999999999989</v>
      </c>
      <c r="I28" s="36">
        <v>5995</v>
      </c>
      <c r="J28" s="36">
        <v>6065.8499999999985</v>
      </c>
      <c r="K28" s="31">
        <v>5924.15</v>
      </c>
      <c r="L28" s="31">
        <v>5804</v>
      </c>
      <c r="M28" s="31">
        <v>3.7545799999999998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472.3</v>
      </c>
      <c r="D29" s="36">
        <v>471.06666666666666</v>
      </c>
      <c r="E29" s="36">
        <v>468.48333333333335</v>
      </c>
      <c r="F29" s="36">
        <v>464.66666666666669</v>
      </c>
      <c r="G29" s="36">
        <v>462.08333333333337</v>
      </c>
      <c r="H29" s="36">
        <v>474.88333333333333</v>
      </c>
      <c r="I29" s="36">
        <v>477.4666666666667</v>
      </c>
      <c r="J29" s="36">
        <v>481.2833333333333</v>
      </c>
      <c r="K29" s="31">
        <v>473.65</v>
      </c>
      <c r="L29" s="31">
        <v>467.25</v>
      </c>
      <c r="M29" s="31">
        <v>10.06054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176.3</v>
      </c>
      <c r="D30" s="36">
        <v>176.53333333333333</v>
      </c>
      <c r="E30" s="36">
        <v>175.26666666666665</v>
      </c>
      <c r="F30" s="36">
        <v>174.23333333333332</v>
      </c>
      <c r="G30" s="36">
        <v>172.96666666666664</v>
      </c>
      <c r="H30" s="36">
        <v>177.56666666666666</v>
      </c>
      <c r="I30" s="36">
        <v>178.83333333333337</v>
      </c>
      <c r="J30" s="36">
        <v>179.86666666666667</v>
      </c>
      <c r="K30" s="31">
        <v>177.8</v>
      </c>
      <c r="L30" s="31">
        <v>175.5</v>
      </c>
      <c r="M30" s="31">
        <v>125.34198000000001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3273.9</v>
      </c>
      <c r="D31" s="36">
        <v>3273.2333333333336</v>
      </c>
      <c r="E31" s="36">
        <v>3259.2666666666673</v>
      </c>
      <c r="F31" s="36">
        <v>3244.6333333333337</v>
      </c>
      <c r="G31" s="36">
        <v>3230.6666666666674</v>
      </c>
      <c r="H31" s="36">
        <v>3287.8666666666672</v>
      </c>
      <c r="I31" s="36">
        <v>3301.8333333333335</v>
      </c>
      <c r="J31" s="36">
        <v>3316.4666666666672</v>
      </c>
      <c r="K31" s="31">
        <v>3287.2</v>
      </c>
      <c r="L31" s="31">
        <v>3258.6</v>
      </c>
      <c r="M31" s="31">
        <v>7.2811599999999999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1802.75</v>
      </c>
      <c r="D32" s="36">
        <v>1804.95</v>
      </c>
      <c r="E32" s="36">
        <v>1786.0500000000002</v>
      </c>
      <c r="F32" s="36">
        <v>1769.3500000000001</v>
      </c>
      <c r="G32" s="36">
        <v>1750.4500000000003</v>
      </c>
      <c r="H32" s="36">
        <v>1821.65</v>
      </c>
      <c r="I32" s="36">
        <v>1840.5500000000002</v>
      </c>
      <c r="J32" s="36">
        <v>1857.25</v>
      </c>
      <c r="K32" s="31">
        <v>1823.85</v>
      </c>
      <c r="L32" s="31">
        <v>1788.25</v>
      </c>
      <c r="M32" s="31">
        <v>7.1954700000000003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1039.5</v>
      </c>
      <c r="D33" s="36">
        <v>1046.7166666666667</v>
      </c>
      <c r="E33" s="36">
        <v>1028.7833333333333</v>
      </c>
      <c r="F33" s="36">
        <v>1018.0666666666666</v>
      </c>
      <c r="G33" s="36">
        <v>1000.1333333333332</v>
      </c>
      <c r="H33" s="36">
        <v>1057.4333333333334</v>
      </c>
      <c r="I33" s="36">
        <v>1075.3666666666668</v>
      </c>
      <c r="J33" s="36">
        <v>1086.0833333333335</v>
      </c>
      <c r="K33" s="31">
        <v>1064.6500000000001</v>
      </c>
      <c r="L33" s="31">
        <v>1036</v>
      </c>
      <c r="M33" s="31">
        <v>11.198169999999999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772.05</v>
      </c>
      <c r="D34" s="36">
        <v>778.0333333333333</v>
      </c>
      <c r="E34" s="36">
        <v>764.06666666666661</v>
      </c>
      <c r="F34" s="36">
        <v>756.08333333333326</v>
      </c>
      <c r="G34" s="36">
        <v>742.11666666666656</v>
      </c>
      <c r="H34" s="36">
        <v>786.01666666666665</v>
      </c>
      <c r="I34" s="36">
        <v>799.98333333333335</v>
      </c>
      <c r="J34" s="36">
        <v>807.9666666666667</v>
      </c>
      <c r="K34" s="31">
        <v>792</v>
      </c>
      <c r="L34" s="31">
        <v>770.05</v>
      </c>
      <c r="M34" s="31">
        <v>14.168799999999999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1149.6500000000001</v>
      </c>
      <c r="D35" s="36">
        <v>1136.8666666666666</v>
      </c>
      <c r="E35" s="36">
        <v>1110.1333333333332</v>
      </c>
      <c r="F35" s="36">
        <v>1070.6166666666666</v>
      </c>
      <c r="G35" s="36">
        <v>1043.8833333333332</v>
      </c>
      <c r="H35" s="36">
        <v>1176.3833333333332</v>
      </c>
      <c r="I35" s="36">
        <v>1203.1166666666663</v>
      </c>
      <c r="J35" s="36">
        <v>1242.6333333333332</v>
      </c>
      <c r="K35" s="31">
        <v>1163.5999999999999</v>
      </c>
      <c r="L35" s="31">
        <v>1097.3499999999999</v>
      </c>
      <c r="M35" s="31">
        <v>33.358719999999998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363.45</v>
      </c>
      <c r="D36" s="36">
        <v>365.13333333333338</v>
      </c>
      <c r="E36" s="36">
        <v>360.71666666666675</v>
      </c>
      <c r="F36" s="36">
        <v>357.98333333333335</v>
      </c>
      <c r="G36" s="36">
        <v>353.56666666666672</v>
      </c>
      <c r="H36" s="36">
        <v>367.86666666666679</v>
      </c>
      <c r="I36" s="36">
        <v>372.28333333333342</v>
      </c>
      <c r="J36" s="36">
        <v>375.01666666666682</v>
      </c>
      <c r="K36" s="31">
        <v>369.55</v>
      </c>
      <c r="L36" s="31">
        <v>362.4</v>
      </c>
      <c r="M36" s="31">
        <v>11.54682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1119.5</v>
      </c>
      <c r="D37" s="36">
        <v>1122.1833333333332</v>
      </c>
      <c r="E37" s="36">
        <v>1113.9166666666663</v>
      </c>
      <c r="F37" s="36">
        <v>1108.333333333333</v>
      </c>
      <c r="G37" s="36">
        <v>1100.0666666666662</v>
      </c>
      <c r="H37" s="36">
        <v>1127.7666666666664</v>
      </c>
      <c r="I37" s="36">
        <v>1136.0333333333333</v>
      </c>
      <c r="J37" s="36">
        <v>1141.6166666666666</v>
      </c>
      <c r="K37" s="31">
        <v>1130.45</v>
      </c>
      <c r="L37" s="31">
        <v>1116.5999999999999</v>
      </c>
      <c r="M37" s="31">
        <v>67.190790000000007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7332.1</v>
      </c>
      <c r="D38" s="36">
        <v>7351.7166666666672</v>
      </c>
      <c r="E38" s="36">
        <v>7284.4333333333343</v>
      </c>
      <c r="F38" s="36">
        <v>7236.7666666666673</v>
      </c>
      <c r="G38" s="36">
        <v>7169.4833333333345</v>
      </c>
      <c r="H38" s="36">
        <v>7399.3833333333341</v>
      </c>
      <c r="I38" s="36">
        <v>7466.666666666667</v>
      </c>
      <c r="J38" s="36">
        <v>7514.3333333333339</v>
      </c>
      <c r="K38" s="31">
        <v>7419</v>
      </c>
      <c r="L38" s="31">
        <v>7304.05</v>
      </c>
      <c r="M38" s="31">
        <v>4.4040999999999997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1632.4</v>
      </c>
      <c r="D39" s="36">
        <v>1642.2</v>
      </c>
      <c r="E39" s="36">
        <v>1620.25</v>
      </c>
      <c r="F39" s="36">
        <v>1608.1</v>
      </c>
      <c r="G39" s="36">
        <v>1586.1499999999999</v>
      </c>
      <c r="H39" s="36">
        <v>1654.3500000000001</v>
      </c>
      <c r="I39" s="36">
        <v>1676.3000000000004</v>
      </c>
      <c r="J39" s="36">
        <v>1688.4500000000003</v>
      </c>
      <c r="K39" s="31">
        <v>1664.15</v>
      </c>
      <c r="L39" s="31">
        <v>1630.05</v>
      </c>
      <c r="M39" s="31">
        <v>10.898910000000001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8222.7999999999993</v>
      </c>
      <c r="D40" s="36">
        <v>8184.8666666666659</v>
      </c>
      <c r="E40" s="36">
        <v>8119.7333333333318</v>
      </c>
      <c r="F40" s="36">
        <v>8016.6666666666661</v>
      </c>
      <c r="G40" s="36">
        <v>7951.5333333333319</v>
      </c>
      <c r="H40" s="36">
        <v>8287.9333333333307</v>
      </c>
      <c r="I40" s="36">
        <v>8353.0666666666657</v>
      </c>
      <c r="J40" s="36">
        <v>8456.1333333333314</v>
      </c>
      <c r="K40" s="31">
        <v>8250</v>
      </c>
      <c r="L40" s="31">
        <v>8081.8</v>
      </c>
      <c r="M40" s="31">
        <v>0.33759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7478</v>
      </c>
      <c r="D41" s="36">
        <v>7543.3166666666666</v>
      </c>
      <c r="E41" s="36">
        <v>7388.6833333333334</v>
      </c>
      <c r="F41" s="36">
        <v>7299.3666666666668</v>
      </c>
      <c r="G41" s="36">
        <v>7144.7333333333336</v>
      </c>
      <c r="H41" s="36">
        <v>7632.6333333333332</v>
      </c>
      <c r="I41" s="36">
        <v>7787.2666666666664</v>
      </c>
      <c r="J41" s="36">
        <v>7876.583333333333</v>
      </c>
      <c r="K41" s="31">
        <v>7697.95</v>
      </c>
      <c r="L41" s="31">
        <v>7454</v>
      </c>
      <c r="M41" s="31">
        <v>9.9722000000000008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2679.1</v>
      </c>
      <c r="D42" s="36">
        <v>2663.5166666666669</v>
      </c>
      <c r="E42" s="36">
        <v>2620.6333333333337</v>
      </c>
      <c r="F42" s="36">
        <v>2562.166666666667</v>
      </c>
      <c r="G42" s="36">
        <v>2519.2833333333338</v>
      </c>
      <c r="H42" s="36">
        <v>2721.9833333333336</v>
      </c>
      <c r="I42" s="36">
        <v>2764.8666666666668</v>
      </c>
      <c r="J42" s="36">
        <v>2823.3333333333335</v>
      </c>
      <c r="K42" s="31">
        <v>2706.4</v>
      </c>
      <c r="L42" s="31">
        <v>2605.0500000000002</v>
      </c>
      <c r="M42" s="31">
        <v>3.30871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231</v>
      </c>
      <c r="D43" s="36">
        <v>231.5</v>
      </c>
      <c r="E43" s="36">
        <v>229.5</v>
      </c>
      <c r="F43" s="36">
        <v>228</v>
      </c>
      <c r="G43" s="36">
        <v>226</v>
      </c>
      <c r="H43" s="36">
        <v>233</v>
      </c>
      <c r="I43" s="36">
        <v>235</v>
      </c>
      <c r="J43" s="36">
        <v>236.5</v>
      </c>
      <c r="K43" s="31">
        <v>233.5</v>
      </c>
      <c r="L43" s="31">
        <v>230</v>
      </c>
      <c r="M43" s="31">
        <v>78.174340000000001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231.1</v>
      </c>
      <c r="D44" s="36">
        <v>231</v>
      </c>
      <c r="E44" s="36">
        <v>228.75</v>
      </c>
      <c r="F44" s="36">
        <v>226.4</v>
      </c>
      <c r="G44" s="36">
        <v>224.15</v>
      </c>
      <c r="H44" s="36">
        <v>233.35</v>
      </c>
      <c r="I44" s="36">
        <v>235.6</v>
      </c>
      <c r="J44" s="36">
        <v>237.95</v>
      </c>
      <c r="K44" s="31">
        <v>233.25</v>
      </c>
      <c r="L44" s="31">
        <v>228.65</v>
      </c>
      <c r="M44" s="31">
        <v>126.78381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130.9</v>
      </c>
      <c r="D45" s="36">
        <v>130.5</v>
      </c>
      <c r="E45" s="36">
        <v>127.80000000000001</v>
      </c>
      <c r="F45" s="36">
        <v>124.70000000000002</v>
      </c>
      <c r="G45" s="36">
        <v>122.00000000000003</v>
      </c>
      <c r="H45" s="36">
        <v>133.6</v>
      </c>
      <c r="I45" s="36">
        <v>136.29999999999998</v>
      </c>
      <c r="J45" s="36">
        <v>139.39999999999998</v>
      </c>
      <c r="K45" s="31">
        <v>133.19999999999999</v>
      </c>
      <c r="L45" s="31">
        <v>127.4</v>
      </c>
      <c r="M45" s="31">
        <v>547.80975999999998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1581.05</v>
      </c>
      <c r="D46" s="36">
        <v>1582.3166666666666</v>
      </c>
      <c r="E46" s="36">
        <v>1571.8333333333333</v>
      </c>
      <c r="F46" s="36">
        <v>1562.6166666666666</v>
      </c>
      <c r="G46" s="36">
        <v>1552.1333333333332</v>
      </c>
      <c r="H46" s="36">
        <v>1591.5333333333333</v>
      </c>
      <c r="I46" s="36">
        <v>1602.0166666666669</v>
      </c>
      <c r="J46" s="36">
        <v>1611.2333333333333</v>
      </c>
      <c r="K46" s="31">
        <v>1592.8</v>
      </c>
      <c r="L46" s="31">
        <v>1573.1</v>
      </c>
      <c r="M46" s="31">
        <v>1.6868700000000001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188.65</v>
      </c>
      <c r="D47" s="36">
        <v>187.54999999999998</v>
      </c>
      <c r="E47" s="36">
        <v>185.19999999999996</v>
      </c>
      <c r="F47" s="36">
        <v>181.74999999999997</v>
      </c>
      <c r="G47" s="36">
        <v>179.39999999999995</v>
      </c>
      <c r="H47" s="36">
        <v>190.99999999999997</v>
      </c>
      <c r="I47" s="36">
        <v>193.35</v>
      </c>
      <c r="J47" s="36">
        <v>196.79999999999998</v>
      </c>
      <c r="K47" s="31">
        <v>189.9</v>
      </c>
      <c r="L47" s="31">
        <v>184.1</v>
      </c>
      <c r="M47" s="31">
        <v>245.70393000000001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602.75</v>
      </c>
      <c r="D48" s="36">
        <v>601.6</v>
      </c>
      <c r="E48" s="36">
        <v>597.40000000000009</v>
      </c>
      <c r="F48" s="36">
        <v>592.05000000000007</v>
      </c>
      <c r="G48" s="36">
        <v>587.85000000000014</v>
      </c>
      <c r="H48" s="36">
        <v>606.95000000000005</v>
      </c>
      <c r="I48" s="36">
        <v>611.15000000000009</v>
      </c>
      <c r="J48" s="36">
        <v>616.5</v>
      </c>
      <c r="K48" s="31">
        <v>605.79999999999995</v>
      </c>
      <c r="L48" s="31">
        <v>596.25</v>
      </c>
      <c r="M48" s="31">
        <v>7.00739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1257.4000000000001</v>
      </c>
      <c r="D49" s="36">
        <v>1256.7500000000002</v>
      </c>
      <c r="E49" s="36">
        <v>1248.8000000000004</v>
      </c>
      <c r="F49" s="36">
        <v>1240.2000000000003</v>
      </c>
      <c r="G49" s="36">
        <v>1232.2500000000005</v>
      </c>
      <c r="H49" s="36">
        <v>1265.3500000000004</v>
      </c>
      <c r="I49" s="36">
        <v>1273.3000000000002</v>
      </c>
      <c r="J49" s="36">
        <v>1281.9000000000003</v>
      </c>
      <c r="K49" s="31">
        <v>1264.7</v>
      </c>
      <c r="L49" s="31">
        <v>1248.1500000000001</v>
      </c>
      <c r="M49" s="31">
        <v>4.30152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1102.4000000000001</v>
      </c>
      <c r="D50" s="36">
        <v>1093.8833333333334</v>
      </c>
      <c r="E50" s="36">
        <v>1083.0666666666668</v>
      </c>
      <c r="F50" s="36">
        <v>1063.7333333333333</v>
      </c>
      <c r="G50" s="36">
        <v>1052.9166666666667</v>
      </c>
      <c r="H50" s="36">
        <v>1113.2166666666669</v>
      </c>
      <c r="I50" s="36">
        <v>1124.0333333333335</v>
      </c>
      <c r="J50" s="36">
        <v>1143.366666666667</v>
      </c>
      <c r="K50" s="31">
        <v>1104.7</v>
      </c>
      <c r="L50" s="31">
        <v>1074.55</v>
      </c>
      <c r="M50" s="31">
        <v>33.128970000000002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201.25</v>
      </c>
      <c r="D51" s="36">
        <v>201.58333333333334</v>
      </c>
      <c r="E51" s="36">
        <v>198.66666666666669</v>
      </c>
      <c r="F51" s="36">
        <v>196.08333333333334</v>
      </c>
      <c r="G51" s="36">
        <v>193.16666666666669</v>
      </c>
      <c r="H51" s="36">
        <v>204.16666666666669</v>
      </c>
      <c r="I51" s="36">
        <v>207.08333333333337</v>
      </c>
      <c r="J51" s="36">
        <v>209.66666666666669</v>
      </c>
      <c r="K51" s="31">
        <v>204.5</v>
      </c>
      <c r="L51" s="31">
        <v>199</v>
      </c>
      <c r="M51" s="31">
        <v>393.61703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281.10000000000002</v>
      </c>
      <c r="D52" s="36">
        <v>279.3</v>
      </c>
      <c r="E52" s="36">
        <v>275.60000000000002</v>
      </c>
      <c r="F52" s="36">
        <v>270.10000000000002</v>
      </c>
      <c r="G52" s="36">
        <v>266.40000000000003</v>
      </c>
      <c r="H52" s="36">
        <v>284.8</v>
      </c>
      <c r="I52" s="36">
        <v>288.49999999999994</v>
      </c>
      <c r="J52" s="36">
        <v>294</v>
      </c>
      <c r="K52" s="31">
        <v>283</v>
      </c>
      <c r="L52" s="31">
        <v>273.8</v>
      </c>
      <c r="M52" s="31">
        <v>44.45241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23400.15</v>
      </c>
      <c r="D53" s="36">
        <v>23327.516666666666</v>
      </c>
      <c r="E53" s="36">
        <v>23178.033333333333</v>
      </c>
      <c r="F53" s="36">
        <v>22955.916666666668</v>
      </c>
      <c r="G53" s="36">
        <v>22806.433333333334</v>
      </c>
      <c r="H53" s="36">
        <v>23549.633333333331</v>
      </c>
      <c r="I53" s="36">
        <v>23699.116666666661</v>
      </c>
      <c r="J53" s="36">
        <v>23921.23333333333</v>
      </c>
      <c r="K53" s="31">
        <v>23477</v>
      </c>
      <c r="L53" s="31">
        <v>23105.4</v>
      </c>
      <c r="M53" s="31">
        <v>0.19671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459.95</v>
      </c>
      <c r="D54" s="36">
        <v>459.7</v>
      </c>
      <c r="E54" s="36">
        <v>455.9</v>
      </c>
      <c r="F54" s="36">
        <v>451.84999999999997</v>
      </c>
      <c r="G54" s="36">
        <v>448.04999999999995</v>
      </c>
      <c r="H54" s="36">
        <v>463.75</v>
      </c>
      <c r="I54" s="36">
        <v>467.55000000000007</v>
      </c>
      <c r="J54" s="36">
        <v>471.6</v>
      </c>
      <c r="K54" s="31">
        <v>463.5</v>
      </c>
      <c r="L54" s="31">
        <v>455.65</v>
      </c>
      <c r="M54" s="31">
        <v>52.041910000000001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5177.3500000000004</v>
      </c>
      <c r="D55" s="36">
        <v>5174.7833333333338</v>
      </c>
      <c r="E55" s="36">
        <v>5121.5666666666675</v>
      </c>
      <c r="F55" s="36">
        <v>5065.7833333333338</v>
      </c>
      <c r="G55" s="36">
        <v>5012.5666666666675</v>
      </c>
      <c r="H55" s="36">
        <v>5230.5666666666675</v>
      </c>
      <c r="I55" s="36">
        <v>5283.7833333333328</v>
      </c>
      <c r="J55" s="36">
        <v>5339.5666666666675</v>
      </c>
      <c r="K55" s="31">
        <v>5228</v>
      </c>
      <c r="L55" s="31">
        <v>5119</v>
      </c>
      <c r="M55" s="31">
        <v>4.0006899999999996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465.4</v>
      </c>
      <c r="D56" s="36">
        <v>465.38333333333338</v>
      </c>
      <c r="E56" s="36">
        <v>462.41666666666674</v>
      </c>
      <c r="F56" s="36">
        <v>459.43333333333334</v>
      </c>
      <c r="G56" s="36">
        <v>456.4666666666667</v>
      </c>
      <c r="H56" s="36">
        <v>468.36666666666679</v>
      </c>
      <c r="I56" s="36">
        <v>471.33333333333337</v>
      </c>
      <c r="J56" s="36">
        <v>474.31666666666683</v>
      </c>
      <c r="K56" s="31">
        <v>468.35</v>
      </c>
      <c r="L56" s="31">
        <v>462.4</v>
      </c>
      <c r="M56" s="31">
        <v>34.705489999999998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457.75</v>
      </c>
      <c r="D57" s="36">
        <v>458.41666666666669</v>
      </c>
      <c r="E57" s="36">
        <v>453.43333333333339</v>
      </c>
      <c r="F57" s="36">
        <v>449.11666666666673</v>
      </c>
      <c r="G57" s="36">
        <v>444.13333333333344</v>
      </c>
      <c r="H57" s="36">
        <v>462.73333333333335</v>
      </c>
      <c r="I57" s="36">
        <v>467.71666666666658</v>
      </c>
      <c r="J57" s="36">
        <v>472.0333333333333</v>
      </c>
      <c r="K57" s="31">
        <v>463.4</v>
      </c>
      <c r="L57" s="31">
        <v>454.1</v>
      </c>
      <c r="M57" s="31">
        <v>11.254060000000001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1278.25</v>
      </c>
      <c r="D58" s="36">
        <v>1273.8</v>
      </c>
      <c r="E58" s="36">
        <v>1257.8999999999999</v>
      </c>
      <c r="F58" s="36">
        <v>1237.55</v>
      </c>
      <c r="G58" s="36">
        <v>1221.6499999999999</v>
      </c>
      <c r="H58" s="36">
        <v>1294.1499999999999</v>
      </c>
      <c r="I58" s="36">
        <v>1310.05</v>
      </c>
      <c r="J58" s="36">
        <v>1330.3999999999999</v>
      </c>
      <c r="K58" s="31">
        <v>1289.7</v>
      </c>
      <c r="L58" s="31">
        <v>1253.45</v>
      </c>
      <c r="M58" s="31">
        <v>22.66938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1313.15</v>
      </c>
      <c r="D59" s="36">
        <v>1315.8333333333333</v>
      </c>
      <c r="E59" s="36">
        <v>1303.9166666666665</v>
      </c>
      <c r="F59" s="36">
        <v>1294.6833333333332</v>
      </c>
      <c r="G59" s="36">
        <v>1282.7666666666664</v>
      </c>
      <c r="H59" s="36">
        <v>1325.0666666666666</v>
      </c>
      <c r="I59" s="36">
        <v>1336.9833333333331</v>
      </c>
      <c r="J59" s="36">
        <v>1346.2166666666667</v>
      </c>
      <c r="K59" s="31">
        <v>1327.75</v>
      </c>
      <c r="L59" s="31">
        <v>1306.5999999999999</v>
      </c>
      <c r="M59" s="31">
        <v>7.6203599999999998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384.65</v>
      </c>
      <c r="D60" s="36">
        <v>384.64999999999992</v>
      </c>
      <c r="E60" s="36">
        <v>381.39999999999986</v>
      </c>
      <c r="F60" s="36">
        <v>378.14999999999992</v>
      </c>
      <c r="G60" s="36">
        <v>374.89999999999986</v>
      </c>
      <c r="H60" s="36">
        <v>387.89999999999986</v>
      </c>
      <c r="I60" s="36">
        <v>391.15</v>
      </c>
      <c r="J60" s="36">
        <v>394.39999999999986</v>
      </c>
      <c r="K60" s="31">
        <v>387.9</v>
      </c>
      <c r="L60" s="31">
        <v>381.4</v>
      </c>
      <c r="M60" s="31">
        <v>74.907470000000004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6614.05</v>
      </c>
      <c r="D61" s="36">
        <v>6661.916666666667</v>
      </c>
      <c r="E61" s="36">
        <v>6534.8333333333339</v>
      </c>
      <c r="F61" s="36">
        <v>6455.6166666666668</v>
      </c>
      <c r="G61" s="36">
        <v>6328.5333333333338</v>
      </c>
      <c r="H61" s="36">
        <v>6741.1333333333341</v>
      </c>
      <c r="I61" s="36">
        <v>6868.2166666666681</v>
      </c>
      <c r="J61" s="36">
        <v>6947.4333333333343</v>
      </c>
      <c r="K61" s="31">
        <v>6789</v>
      </c>
      <c r="L61" s="31">
        <v>6582.7</v>
      </c>
      <c r="M61" s="31">
        <v>7.3136200000000002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2486.9</v>
      </c>
      <c r="D62" s="36">
        <v>2484.6333333333332</v>
      </c>
      <c r="E62" s="36">
        <v>2453.6166666666663</v>
      </c>
      <c r="F62" s="36">
        <v>2420.333333333333</v>
      </c>
      <c r="G62" s="36">
        <v>2389.3166666666662</v>
      </c>
      <c r="H62" s="36">
        <v>2517.9166666666665</v>
      </c>
      <c r="I62" s="36">
        <v>2548.9333333333329</v>
      </c>
      <c r="J62" s="36">
        <v>2582.2166666666667</v>
      </c>
      <c r="K62" s="31">
        <v>2515.65</v>
      </c>
      <c r="L62" s="31">
        <v>2451.35</v>
      </c>
      <c r="M62" s="31">
        <v>6.1538599999999999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901.25</v>
      </c>
      <c r="D63" s="36">
        <v>897.58333333333337</v>
      </c>
      <c r="E63" s="36">
        <v>888.31666666666672</v>
      </c>
      <c r="F63" s="36">
        <v>875.38333333333333</v>
      </c>
      <c r="G63" s="36">
        <v>866.11666666666667</v>
      </c>
      <c r="H63" s="36">
        <v>910.51666666666677</v>
      </c>
      <c r="I63" s="36">
        <v>919.78333333333342</v>
      </c>
      <c r="J63" s="36">
        <v>932.71666666666681</v>
      </c>
      <c r="K63" s="31">
        <v>906.85</v>
      </c>
      <c r="L63" s="31">
        <v>884.65</v>
      </c>
      <c r="M63" s="31">
        <v>10.271520000000001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1205.5</v>
      </c>
      <c r="D64" s="36">
        <v>1202.25</v>
      </c>
      <c r="E64" s="36">
        <v>1185.3</v>
      </c>
      <c r="F64" s="36">
        <v>1165.0999999999999</v>
      </c>
      <c r="G64" s="36">
        <v>1148.1499999999999</v>
      </c>
      <c r="H64" s="36">
        <v>1222.45</v>
      </c>
      <c r="I64" s="36">
        <v>1239.3999999999999</v>
      </c>
      <c r="J64" s="36">
        <v>1259.6000000000001</v>
      </c>
      <c r="K64" s="31">
        <v>1219.2</v>
      </c>
      <c r="L64" s="31">
        <v>1182.05</v>
      </c>
      <c r="M64" s="31">
        <v>4.6689100000000003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324.10000000000002</v>
      </c>
      <c r="D65" s="36">
        <v>324.75</v>
      </c>
      <c r="E65" s="36">
        <v>321.55</v>
      </c>
      <c r="F65" s="36">
        <v>319</v>
      </c>
      <c r="G65" s="36">
        <v>315.8</v>
      </c>
      <c r="H65" s="36">
        <v>327.3</v>
      </c>
      <c r="I65" s="36">
        <v>330.50000000000006</v>
      </c>
      <c r="J65" s="36">
        <v>333.05</v>
      </c>
      <c r="K65" s="31">
        <v>327.95</v>
      </c>
      <c r="L65" s="31">
        <v>322.2</v>
      </c>
      <c r="M65" s="31">
        <v>15.72912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2045.75</v>
      </c>
      <c r="D66" s="36">
        <v>2061.5833333333335</v>
      </c>
      <c r="E66" s="36">
        <v>2024.166666666667</v>
      </c>
      <c r="F66" s="36">
        <v>2002.5833333333335</v>
      </c>
      <c r="G66" s="36">
        <v>1965.166666666667</v>
      </c>
      <c r="H66" s="36">
        <v>2083.166666666667</v>
      </c>
      <c r="I66" s="36">
        <v>2120.5833333333339</v>
      </c>
      <c r="J66" s="36">
        <v>2142.166666666667</v>
      </c>
      <c r="K66" s="31">
        <v>2099</v>
      </c>
      <c r="L66" s="31">
        <v>2040</v>
      </c>
      <c r="M66" s="31">
        <v>10.305820000000001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554.15</v>
      </c>
      <c r="D67" s="36">
        <v>553.30000000000007</v>
      </c>
      <c r="E67" s="36">
        <v>549.10000000000014</v>
      </c>
      <c r="F67" s="36">
        <v>544.05000000000007</v>
      </c>
      <c r="G67" s="36">
        <v>539.85000000000014</v>
      </c>
      <c r="H67" s="36">
        <v>558.35000000000014</v>
      </c>
      <c r="I67" s="36">
        <v>562.55000000000018</v>
      </c>
      <c r="J67" s="36">
        <v>567.60000000000014</v>
      </c>
      <c r="K67" s="31">
        <v>557.5</v>
      </c>
      <c r="L67" s="31">
        <v>548.25</v>
      </c>
      <c r="M67" s="31">
        <v>15.242010000000001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2293.25</v>
      </c>
      <c r="D68" s="36">
        <v>2304.2333333333331</v>
      </c>
      <c r="E68" s="36">
        <v>2271.5166666666664</v>
      </c>
      <c r="F68" s="36">
        <v>2249.7833333333333</v>
      </c>
      <c r="G68" s="36">
        <v>2217.0666666666666</v>
      </c>
      <c r="H68" s="36">
        <v>2325.9666666666662</v>
      </c>
      <c r="I68" s="36">
        <v>2358.6833333333325</v>
      </c>
      <c r="J68" s="36">
        <v>2380.4166666666661</v>
      </c>
      <c r="K68" s="31">
        <v>2336.9499999999998</v>
      </c>
      <c r="L68" s="31">
        <v>2282.5</v>
      </c>
      <c r="M68" s="31">
        <v>2.21713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2428.1</v>
      </c>
      <c r="D69" s="36">
        <v>2430.8333333333335</v>
      </c>
      <c r="E69" s="36">
        <v>2409.2666666666669</v>
      </c>
      <c r="F69" s="36">
        <v>2390.4333333333334</v>
      </c>
      <c r="G69" s="36">
        <v>2368.8666666666668</v>
      </c>
      <c r="H69" s="36">
        <v>2449.666666666667</v>
      </c>
      <c r="I69" s="36">
        <v>2471.2333333333336</v>
      </c>
      <c r="J69" s="36">
        <v>2490.0666666666671</v>
      </c>
      <c r="K69" s="31">
        <v>2452.4</v>
      </c>
      <c r="L69" s="31">
        <v>2412</v>
      </c>
      <c r="M69" s="31">
        <v>1.59205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410.6</v>
      </c>
      <c r="D70" s="36">
        <v>411.23333333333335</v>
      </c>
      <c r="E70" s="36">
        <v>406.4666666666667</v>
      </c>
      <c r="F70" s="36">
        <v>402.33333333333337</v>
      </c>
      <c r="G70" s="36">
        <v>397.56666666666672</v>
      </c>
      <c r="H70" s="36">
        <v>415.36666666666667</v>
      </c>
      <c r="I70" s="36">
        <v>420.13333333333333</v>
      </c>
      <c r="J70" s="36">
        <v>424.26666666666665</v>
      </c>
      <c r="K70" s="31">
        <v>416</v>
      </c>
      <c r="L70" s="31">
        <v>407.1</v>
      </c>
      <c r="M70" s="31">
        <v>9.5741899999999998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</v>
      </c>
      <c r="D71" s="36">
        <v>186</v>
      </c>
      <c r="E71" s="36">
        <v>184.55</v>
      </c>
      <c r="F71" s="36">
        <v>183.10000000000002</v>
      </c>
      <c r="G71" s="36">
        <v>181.65000000000003</v>
      </c>
      <c r="H71" s="36">
        <v>187.45</v>
      </c>
      <c r="I71" s="36">
        <v>188.89999999999998</v>
      </c>
      <c r="J71" s="36">
        <v>190.34999999999997</v>
      </c>
      <c r="K71" s="31">
        <v>187.45</v>
      </c>
      <c r="L71" s="31">
        <v>184.55</v>
      </c>
      <c r="M71" s="31">
        <v>38.856969999999997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3909.6</v>
      </c>
      <c r="D72" s="36">
        <v>3908.4333333333329</v>
      </c>
      <c r="E72" s="36">
        <v>3872.9166666666661</v>
      </c>
      <c r="F72" s="36">
        <v>3836.2333333333331</v>
      </c>
      <c r="G72" s="36">
        <v>3800.7166666666662</v>
      </c>
      <c r="H72" s="36">
        <v>3945.1166666666659</v>
      </c>
      <c r="I72" s="36">
        <v>3980.6333333333332</v>
      </c>
      <c r="J72" s="36">
        <v>4017.3166666666657</v>
      </c>
      <c r="K72" s="31">
        <v>3943.95</v>
      </c>
      <c r="L72" s="31">
        <v>3871.75</v>
      </c>
      <c r="M72" s="31">
        <v>3.2687200000000001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6331.6</v>
      </c>
      <c r="D73" s="36">
        <v>6385.3499999999995</v>
      </c>
      <c r="E73" s="36">
        <v>6251.2499999999991</v>
      </c>
      <c r="F73" s="36">
        <v>6170.9</v>
      </c>
      <c r="G73" s="36">
        <v>6036.7999999999993</v>
      </c>
      <c r="H73" s="36">
        <v>6465.6999999999989</v>
      </c>
      <c r="I73" s="36">
        <v>6599.7999999999993</v>
      </c>
      <c r="J73" s="36">
        <v>6680.1499999999987</v>
      </c>
      <c r="K73" s="31">
        <v>6519.45</v>
      </c>
      <c r="L73" s="31">
        <v>6305</v>
      </c>
      <c r="M73" s="31">
        <v>6.3940200000000003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805.4</v>
      </c>
      <c r="D74" s="36">
        <v>806.55000000000007</v>
      </c>
      <c r="E74" s="36">
        <v>797.35000000000014</v>
      </c>
      <c r="F74" s="36">
        <v>789.30000000000007</v>
      </c>
      <c r="G74" s="36">
        <v>780.10000000000014</v>
      </c>
      <c r="H74" s="36">
        <v>814.60000000000014</v>
      </c>
      <c r="I74" s="36">
        <v>823.80000000000018</v>
      </c>
      <c r="J74" s="36">
        <v>831.85000000000014</v>
      </c>
      <c r="K74" s="31">
        <v>815.75</v>
      </c>
      <c r="L74" s="31">
        <v>798.5</v>
      </c>
      <c r="M74" s="31">
        <v>49.59825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3858.25</v>
      </c>
      <c r="D75" s="36">
        <v>3880.75</v>
      </c>
      <c r="E75" s="36">
        <v>3828.5</v>
      </c>
      <c r="F75" s="36">
        <v>3798.75</v>
      </c>
      <c r="G75" s="36">
        <v>3746.5</v>
      </c>
      <c r="H75" s="36">
        <v>3910.5</v>
      </c>
      <c r="I75" s="36">
        <v>3962.75</v>
      </c>
      <c r="J75" s="36">
        <v>3992.5</v>
      </c>
      <c r="K75" s="31">
        <v>3933</v>
      </c>
      <c r="L75" s="31">
        <v>3851</v>
      </c>
      <c r="M75" s="31">
        <v>5.0510099999999998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5783.25</v>
      </c>
      <c r="D76" s="36">
        <v>5761.416666666667</v>
      </c>
      <c r="E76" s="36">
        <v>5723.8333333333339</v>
      </c>
      <c r="F76" s="36">
        <v>5664.416666666667</v>
      </c>
      <c r="G76" s="36">
        <v>5626.8333333333339</v>
      </c>
      <c r="H76" s="36">
        <v>5820.8333333333339</v>
      </c>
      <c r="I76" s="36">
        <v>5858.4166666666679</v>
      </c>
      <c r="J76" s="36">
        <v>5917.8333333333339</v>
      </c>
      <c r="K76" s="31">
        <v>5799</v>
      </c>
      <c r="L76" s="31">
        <v>5702</v>
      </c>
      <c r="M76" s="31">
        <v>3.3312200000000001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3832.1</v>
      </c>
      <c r="D77" s="36">
        <v>3842.5833333333335</v>
      </c>
      <c r="E77" s="36">
        <v>3800.5166666666669</v>
      </c>
      <c r="F77" s="36">
        <v>3768.9333333333334</v>
      </c>
      <c r="G77" s="36">
        <v>3726.8666666666668</v>
      </c>
      <c r="H77" s="36">
        <v>3874.166666666667</v>
      </c>
      <c r="I77" s="36">
        <v>3916.2333333333336</v>
      </c>
      <c r="J77" s="36">
        <v>3947.8166666666671</v>
      </c>
      <c r="K77" s="31">
        <v>3884.65</v>
      </c>
      <c r="L77" s="31">
        <v>3811</v>
      </c>
      <c r="M77" s="31">
        <v>3.6432500000000001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2901.45</v>
      </c>
      <c r="D78" s="36">
        <v>2894.1833333333329</v>
      </c>
      <c r="E78" s="36">
        <v>2883.3166666666657</v>
      </c>
      <c r="F78" s="36">
        <v>2865.1833333333329</v>
      </c>
      <c r="G78" s="36">
        <v>2854.3166666666657</v>
      </c>
      <c r="H78" s="36">
        <v>2912.3166666666657</v>
      </c>
      <c r="I78" s="36">
        <v>2923.1833333333334</v>
      </c>
      <c r="J78" s="36">
        <v>2941.3166666666657</v>
      </c>
      <c r="K78" s="31">
        <v>2905.05</v>
      </c>
      <c r="L78" s="31">
        <v>2876.05</v>
      </c>
      <c r="M78" s="31">
        <v>2.67855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152.94999999999999</v>
      </c>
      <c r="D79" s="36">
        <v>152.51666666666668</v>
      </c>
      <c r="E79" s="36">
        <v>151.73333333333335</v>
      </c>
      <c r="F79" s="36">
        <v>150.51666666666668</v>
      </c>
      <c r="G79" s="36">
        <v>149.73333333333335</v>
      </c>
      <c r="H79" s="36">
        <v>153.73333333333335</v>
      </c>
      <c r="I79" s="36">
        <v>154.51666666666671</v>
      </c>
      <c r="J79" s="36">
        <v>155.73333333333335</v>
      </c>
      <c r="K79" s="31">
        <v>153.30000000000001</v>
      </c>
      <c r="L79" s="31">
        <v>151.30000000000001</v>
      </c>
      <c r="M79" s="31">
        <v>137.60399000000001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3418.1</v>
      </c>
      <c r="D80" s="36">
        <v>3449.2333333333336</v>
      </c>
      <c r="E80" s="36">
        <v>3373.8666666666672</v>
      </c>
      <c r="F80" s="36">
        <v>3329.6333333333337</v>
      </c>
      <c r="G80" s="36">
        <v>3254.2666666666673</v>
      </c>
      <c r="H80" s="36">
        <v>3493.4666666666672</v>
      </c>
      <c r="I80" s="36">
        <v>3568.8333333333339</v>
      </c>
      <c r="J80" s="36">
        <v>3613.0666666666671</v>
      </c>
      <c r="K80" s="31">
        <v>3524.6</v>
      </c>
      <c r="L80" s="31">
        <v>3405</v>
      </c>
      <c r="M80" s="31">
        <v>0.55105999999999999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414.2</v>
      </c>
      <c r="D81" s="36">
        <v>417.39999999999992</v>
      </c>
      <c r="E81" s="36">
        <v>409.89999999999986</v>
      </c>
      <c r="F81" s="36">
        <v>405.59999999999997</v>
      </c>
      <c r="G81" s="36">
        <v>398.09999999999991</v>
      </c>
      <c r="H81" s="36">
        <v>421.69999999999982</v>
      </c>
      <c r="I81" s="36">
        <v>429.19999999999993</v>
      </c>
      <c r="J81" s="36">
        <v>433.49999999999977</v>
      </c>
      <c r="K81" s="31">
        <v>424.9</v>
      </c>
      <c r="L81" s="31">
        <v>413.1</v>
      </c>
      <c r="M81" s="31">
        <v>21.153289999999998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165.2</v>
      </c>
      <c r="D82" s="36">
        <v>164.5</v>
      </c>
      <c r="E82" s="36">
        <v>162.19999999999999</v>
      </c>
      <c r="F82" s="36">
        <v>159.19999999999999</v>
      </c>
      <c r="G82" s="36">
        <v>156.89999999999998</v>
      </c>
      <c r="H82" s="36">
        <v>167.5</v>
      </c>
      <c r="I82" s="36">
        <v>169.8</v>
      </c>
      <c r="J82" s="36">
        <v>172.8</v>
      </c>
      <c r="K82" s="31">
        <v>166.8</v>
      </c>
      <c r="L82" s="31">
        <v>161.5</v>
      </c>
      <c r="M82" s="31">
        <v>268.96883000000003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1952.35</v>
      </c>
      <c r="D83" s="36">
        <v>1958.8666666666668</v>
      </c>
      <c r="E83" s="36">
        <v>1941.0333333333335</v>
      </c>
      <c r="F83" s="36">
        <v>1929.7166666666667</v>
      </c>
      <c r="G83" s="36">
        <v>1911.8833333333334</v>
      </c>
      <c r="H83" s="36">
        <v>1970.1833333333336</v>
      </c>
      <c r="I83" s="36">
        <v>1988.0166666666667</v>
      </c>
      <c r="J83" s="36">
        <v>1999.3333333333337</v>
      </c>
      <c r="K83" s="31">
        <v>1976.7</v>
      </c>
      <c r="L83" s="31">
        <v>1947.55</v>
      </c>
      <c r="M83" s="31">
        <v>0.66734000000000004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1134</v>
      </c>
      <c r="D84" s="36">
        <v>1141.8666666666668</v>
      </c>
      <c r="E84" s="36">
        <v>1122.4333333333336</v>
      </c>
      <c r="F84" s="36">
        <v>1110.8666666666668</v>
      </c>
      <c r="G84" s="36">
        <v>1091.4333333333336</v>
      </c>
      <c r="H84" s="36">
        <v>1153.4333333333336</v>
      </c>
      <c r="I84" s="36">
        <v>1172.866666666667</v>
      </c>
      <c r="J84" s="36">
        <v>1184.4333333333336</v>
      </c>
      <c r="K84" s="31">
        <v>1161.3</v>
      </c>
      <c r="L84" s="31">
        <v>1130.3</v>
      </c>
      <c r="M84" s="31">
        <v>9.4128799999999995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2311.35</v>
      </c>
      <c r="D85" s="36">
        <v>2307.4333333333329</v>
      </c>
      <c r="E85" s="36">
        <v>2283.1666666666661</v>
      </c>
      <c r="F85" s="36">
        <v>2254.9833333333331</v>
      </c>
      <c r="G85" s="36">
        <v>2230.7166666666662</v>
      </c>
      <c r="H85" s="36">
        <v>2335.6166666666659</v>
      </c>
      <c r="I85" s="36">
        <v>2359.8833333333332</v>
      </c>
      <c r="J85" s="36">
        <v>2388.0666666666657</v>
      </c>
      <c r="K85" s="31">
        <v>2331.6999999999998</v>
      </c>
      <c r="L85" s="31">
        <v>2279.25</v>
      </c>
      <c r="M85" s="31">
        <v>6.4492799999999999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2101</v>
      </c>
      <c r="D86" s="36">
        <v>2105.8833333333332</v>
      </c>
      <c r="E86" s="36">
        <v>2088.8166666666666</v>
      </c>
      <c r="F86" s="36">
        <v>2076.6333333333332</v>
      </c>
      <c r="G86" s="36">
        <v>2059.5666666666666</v>
      </c>
      <c r="H86" s="36">
        <v>2118.0666666666666</v>
      </c>
      <c r="I86" s="36">
        <v>2135.1333333333332</v>
      </c>
      <c r="J86" s="36">
        <v>2147.3166666666666</v>
      </c>
      <c r="K86" s="31">
        <v>2122.9499999999998</v>
      </c>
      <c r="L86" s="31">
        <v>2093.6999999999998</v>
      </c>
      <c r="M86" s="31">
        <v>2.0226000000000002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541.6</v>
      </c>
      <c r="D87" s="36">
        <v>541.0333333333333</v>
      </c>
      <c r="E87" s="36">
        <v>535.06666666666661</v>
      </c>
      <c r="F87" s="36">
        <v>528.5333333333333</v>
      </c>
      <c r="G87" s="36">
        <v>522.56666666666661</v>
      </c>
      <c r="H87" s="36">
        <v>547.56666666666661</v>
      </c>
      <c r="I87" s="36">
        <v>553.5333333333333</v>
      </c>
      <c r="J87" s="36">
        <v>560.06666666666661</v>
      </c>
      <c r="K87" s="31">
        <v>547</v>
      </c>
      <c r="L87" s="31">
        <v>534.5</v>
      </c>
      <c r="M87" s="31">
        <v>21.829270000000001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3030.55</v>
      </c>
      <c r="D88" s="36">
        <v>3018.25</v>
      </c>
      <c r="E88" s="36">
        <v>2997.3</v>
      </c>
      <c r="F88" s="36">
        <v>2964.05</v>
      </c>
      <c r="G88" s="36">
        <v>2943.1000000000004</v>
      </c>
      <c r="H88" s="36">
        <v>3051.5</v>
      </c>
      <c r="I88" s="36">
        <v>3072.45</v>
      </c>
      <c r="J88" s="36">
        <v>3105.7</v>
      </c>
      <c r="K88" s="31">
        <v>3039.2</v>
      </c>
      <c r="L88" s="31">
        <v>2985</v>
      </c>
      <c r="M88" s="31">
        <v>11.35342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1440.55</v>
      </c>
      <c r="D89" s="36">
        <v>1436.8500000000001</v>
      </c>
      <c r="E89" s="36">
        <v>1426.7000000000003</v>
      </c>
      <c r="F89" s="36">
        <v>1412.8500000000001</v>
      </c>
      <c r="G89" s="36">
        <v>1402.7000000000003</v>
      </c>
      <c r="H89" s="36">
        <v>1450.7000000000003</v>
      </c>
      <c r="I89" s="36">
        <v>1460.8500000000004</v>
      </c>
      <c r="J89" s="36">
        <v>1474.7000000000003</v>
      </c>
      <c r="K89" s="31">
        <v>1447</v>
      </c>
      <c r="L89" s="31">
        <v>1423</v>
      </c>
      <c r="M89" s="31">
        <v>5.9259700000000004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1588.2</v>
      </c>
      <c r="D90" s="36">
        <v>1594.4333333333334</v>
      </c>
      <c r="E90" s="36">
        <v>1569.2666666666669</v>
      </c>
      <c r="F90" s="36">
        <v>1550.3333333333335</v>
      </c>
      <c r="G90" s="36">
        <v>1525.166666666667</v>
      </c>
      <c r="H90" s="36">
        <v>1613.3666666666668</v>
      </c>
      <c r="I90" s="36">
        <v>1638.5333333333333</v>
      </c>
      <c r="J90" s="36">
        <v>1657.4666666666667</v>
      </c>
      <c r="K90" s="31">
        <v>1619.6</v>
      </c>
      <c r="L90" s="31">
        <v>1575.5</v>
      </c>
      <c r="M90" s="31">
        <v>97.120710000000003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3502.1</v>
      </c>
      <c r="D91" s="36">
        <v>3499.4833333333336</v>
      </c>
      <c r="E91" s="36">
        <v>3463.6166666666672</v>
      </c>
      <c r="F91" s="36">
        <v>3425.1333333333337</v>
      </c>
      <c r="G91" s="36">
        <v>3389.2666666666673</v>
      </c>
      <c r="H91" s="36">
        <v>3537.9666666666672</v>
      </c>
      <c r="I91" s="36">
        <v>3573.8333333333339</v>
      </c>
      <c r="J91" s="36">
        <v>3612.3166666666671</v>
      </c>
      <c r="K91" s="31">
        <v>3535.35</v>
      </c>
      <c r="L91" s="31">
        <v>3461</v>
      </c>
      <c r="M91" s="31">
        <v>5.81351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1672.8</v>
      </c>
      <c r="D92" s="36">
        <v>1665.7666666666664</v>
      </c>
      <c r="E92" s="36">
        <v>1650.6333333333328</v>
      </c>
      <c r="F92" s="36">
        <v>1628.4666666666662</v>
      </c>
      <c r="G92" s="36">
        <v>1613.3333333333326</v>
      </c>
      <c r="H92" s="36">
        <v>1687.9333333333329</v>
      </c>
      <c r="I92" s="36">
        <v>1703.0666666666666</v>
      </c>
      <c r="J92" s="36">
        <v>1725.2333333333331</v>
      </c>
      <c r="K92" s="31">
        <v>1680.9</v>
      </c>
      <c r="L92" s="31">
        <v>1643.6</v>
      </c>
      <c r="M92" s="31">
        <v>141.60177999999999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614.45000000000005</v>
      </c>
      <c r="D93" s="36">
        <v>621.1</v>
      </c>
      <c r="E93" s="36">
        <v>605.20000000000005</v>
      </c>
      <c r="F93" s="36">
        <v>595.95000000000005</v>
      </c>
      <c r="G93" s="36">
        <v>580.05000000000007</v>
      </c>
      <c r="H93" s="36">
        <v>630.35</v>
      </c>
      <c r="I93" s="36">
        <v>646.24999999999989</v>
      </c>
      <c r="J93" s="36">
        <v>655.5</v>
      </c>
      <c r="K93" s="31">
        <v>637</v>
      </c>
      <c r="L93" s="31">
        <v>611.85</v>
      </c>
      <c r="M93" s="31">
        <v>124.33539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4372.3999999999996</v>
      </c>
      <c r="D94" s="36">
        <v>4374.3666666666668</v>
      </c>
      <c r="E94" s="36">
        <v>4335.1833333333334</v>
      </c>
      <c r="F94" s="36">
        <v>4297.9666666666662</v>
      </c>
      <c r="G94" s="36">
        <v>4258.7833333333328</v>
      </c>
      <c r="H94" s="36">
        <v>4411.5833333333339</v>
      </c>
      <c r="I94" s="36">
        <v>4450.7666666666682</v>
      </c>
      <c r="J94" s="36">
        <v>4487.9833333333345</v>
      </c>
      <c r="K94" s="31">
        <v>4413.55</v>
      </c>
      <c r="L94" s="31">
        <v>4337.1499999999996</v>
      </c>
      <c r="M94" s="31">
        <v>4.9021699999999999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574.65</v>
      </c>
      <c r="D95" s="36">
        <v>577.63333333333333</v>
      </c>
      <c r="E95" s="36">
        <v>569.26666666666665</v>
      </c>
      <c r="F95" s="36">
        <v>563.88333333333333</v>
      </c>
      <c r="G95" s="36">
        <v>555.51666666666665</v>
      </c>
      <c r="H95" s="36">
        <v>583.01666666666665</v>
      </c>
      <c r="I95" s="36">
        <v>591.38333333333321</v>
      </c>
      <c r="J95" s="36">
        <v>596.76666666666665</v>
      </c>
      <c r="K95" s="31">
        <v>586</v>
      </c>
      <c r="L95" s="31">
        <v>572.25</v>
      </c>
      <c r="M95" s="31">
        <v>37.789870000000001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449.6</v>
      </c>
      <c r="D96" s="36">
        <v>449.45</v>
      </c>
      <c r="E96" s="36">
        <v>445.29999999999995</v>
      </c>
      <c r="F96" s="36">
        <v>440.99999999999994</v>
      </c>
      <c r="G96" s="36">
        <v>436.84999999999991</v>
      </c>
      <c r="H96" s="36">
        <v>453.75</v>
      </c>
      <c r="I96" s="36">
        <v>457.9</v>
      </c>
      <c r="J96" s="36">
        <v>462.20000000000005</v>
      </c>
      <c r="K96" s="31">
        <v>453.6</v>
      </c>
      <c r="L96" s="31">
        <v>445.15</v>
      </c>
      <c r="M96" s="31">
        <v>46.08455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2573.1999999999998</v>
      </c>
      <c r="D97" s="36">
        <v>2560.9833333333331</v>
      </c>
      <c r="E97" s="36">
        <v>2543.2166666666662</v>
      </c>
      <c r="F97" s="36">
        <v>2513.2333333333331</v>
      </c>
      <c r="G97" s="36">
        <v>2495.4666666666662</v>
      </c>
      <c r="H97" s="36">
        <v>2590.9666666666662</v>
      </c>
      <c r="I97" s="36">
        <v>2608.7333333333336</v>
      </c>
      <c r="J97" s="36">
        <v>2638.7166666666662</v>
      </c>
      <c r="K97" s="31">
        <v>2578.75</v>
      </c>
      <c r="L97" s="31">
        <v>2531</v>
      </c>
      <c r="M97" s="31">
        <v>13.912039999999999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321.75</v>
      </c>
      <c r="D98" s="36">
        <v>321.06666666666666</v>
      </c>
      <c r="E98" s="36">
        <v>316.68333333333334</v>
      </c>
      <c r="F98" s="36">
        <v>311.61666666666667</v>
      </c>
      <c r="G98" s="36">
        <v>307.23333333333335</v>
      </c>
      <c r="H98" s="36">
        <v>326.13333333333333</v>
      </c>
      <c r="I98" s="36">
        <v>330.51666666666665</v>
      </c>
      <c r="J98" s="36">
        <v>335.58333333333331</v>
      </c>
      <c r="K98" s="31">
        <v>325.45</v>
      </c>
      <c r="L98" s="31">
        <v>316</v>
      </c>
      <c r="M98" s="31">
        <v>17.0916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37034.449999999997</v>
      </c>
      <c r="D99" s="36">
        <v>36951.016666666663</v>
      </c>
      <c r="E99" s="36">
        <v>36679.783333333326</v>
      </c>
      <c r="F99" s="36">
        <v>36325.116666666661</v>
      </c>
      <c r="G99" s="36">
        <v>36053.883333333324</v>
      </c>
      <c r="H99" s="36">
        <v>37305.683333333327</v>
      </c>
      <c r="I99" s="36">
        <v>37576.916666666664</v>
      </c>
      <c r="J99" s="36">
        <v>37931.583333333328</v>
      </c>
      <c r="K99" s="31">
        <v>37222.25</v>
      </c>
      <c r="L99" s="31">
        <v>36596.35</v>
      </c>
      <c r="M99" s="31">
        <v>0.16864000000000001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1009.85</v>
      </c>
      <c r="D100" s="36">
        <v>1006.9166666666666</v>
      </c>
      <c r="E100" s="36">
        <v>1002.1833333333333</v>
      </c>
      <c r="F100" s="36">
        <v>994.51666666666665</v>
      </c>
      <c r="G100" s="36">
        <v>989.7833333333333</v>
      </c>
      <c r="H100" s="36">
        <v>1014.5833333333333</v>
      </c>
      <c r="I100" s="36">
        <v>1019.3166666666666</v>
      </c>
      <c r="J100" s="36">
        <v>1026.9833333333331</v>
      </c>
      <c r="K100" s="31">
        <v>1011.65</v>
      </c>
      <c r="L100" s="31">
        <v>999.25</v>
      </c>
      <c r="M100" s="31">
        <v>123.88043999999999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1372.8</v>
      </c>
      <c r="D101" s="36">
        <v>1386.8833333333332</v>
      </c>
      <c r="E101" s="36">
        <v>1356.6166666666663</v>
      </c>
      <c r="F101" s="36">
        <v>1340.4333333333332</v>
      </c>
      <c r="G101" s="36">
        <v>1310.1666666666663</v>
      </c>
      <c r="H101" s="36">
        <v>1403.0666666666664</v>
      </c>
      <c r="I101" s="36">
        <v>1433.3333333333333</v>
      </c>
      <c r="J101" s="36">
        <v>1449.5166666666664</v>
      </c>
      <c r="K101" s="31">
        <v>1417.15</v>
      </c>
      <c r="L101" s="31">
        <v>1370.7</v>
      </c>
      <c r="M101" s="31">
        <v>7.8196099999999999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522.20000000000005</v>
      </c>
      <c r="D102" s="36">
        <v>525.36666666666667</v>
      </c>
      <c r="E102" s="36">
        <v>516.83333333333337</v>
      </c>
      <c r="F102" s="36">
        <v>511.4666666666667</v>
      </c>
      <c r="G102" s="36">
        <v>502.93333333333339</v>
      </c>
      <c r="H102" s="36">
        <v>530.73333333333335</v>
      </c>
      <c r="I102" s="36">
        <v>539.26666666666665</v>
      </c>
      <c r="J102" s="36">
        <v>544.63333333333333</v>
      </c>
      <c r="K102" s="31">
        <v>533.9</v>
      </c>
      <c r="L102" s="31">
        <v>520</v>
      </c>
      <c r="M102" s="31">
        <v>20.405049999999999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16.5</v>
      </c>
      <c r="D103" s="36">
        <v>16.333333333333332</v>
      </c>
      <c r="E103" s="36">
        <v>15.966666666666665</v>
      </c>
      <c r="F103" s="36">
        <v>15.433333333333334</v>
      </c>
      <c r="G103" s="36">
        <v>15.066666666666666</v>
      </c>
      <c r="H103" s="36">
        <v>16.866666666666664</v>
      </c>
      <c r="I103" s="36">
        <v>17.233333333333331</v>
      </c>
      <c r="J103" s="36">
        <v>17.766666666666662</v>
      </c>
      <c r="K103" s="31">
        <v>16.7</v>
      </c>
      <c r="L103" s="31">
        <v>15.8</v>
      </c>
      <c r="M103" s="31">
        <v>2133.6710899999998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86.75</v>
      </c>
      <c r="D104" s="36">
        <v>86.983333333333334</v>
      </c>
      <c r="E104" s="36">
        <v>86.016666666666666</v>
      </c>
      <c r="F104" s="36">
        <v>85.283333333333331</v>
      </c>
      <c r="G104" s="36">
        <v>84.316666666666663</v>
      </c>
      <c r="H104" s="36">
        <v>87.716666666666669</v>
      </c>
      <c r="I104" s="36">
        <v>88.683333333333337</v>
      </c>
      <c r="J104" s="36">
        <v>89.416666666666671</v>
      </c>
      <c r="K104" s="31">
        <v>87.95</v>
      </c>
      <c r="L104" s="31">
        <v>86.25</v>
      </c>
      <c r="M104" s="31">
        <v>254.6532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432.8</v>
      </c>
      <c r="D105" s="36">
        <v>431</v>
      </c>
      <c r="E105" s="36">
        <v>427.5</v>
      </c>
      <c r="F105" s="36">
        <v>422.2</v>
      </c>
      <c r="G105" s="36">
        <v>418.7</v>
      </c>
      <c r="H105" s="36">
        <v>436.3</v>
      </c>
      <c r="I105" s="36">
        <v>439.8</v>
      </c>
      <c r="J105" s="36">
        <v>445.1</v>
      </c>
      <c r="K105" s="31">
        <v>434.5</v>
      </c>
      <c r="L105" s="31">
        <v>425.7</v>
      </c>
      <c r="M105" s="31">
        <v>20.26831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476.95</v>
      </c>
      <c r="D106" s="36">
        <v>471.75</v>
      </c>
      <c r="E106" s="36">
        <v>465</v>
      </c>
      <c r="F106" s="36">
        <v>453.05</v>
      </c>
      <c r="G106" s="36">
        <v>446.3</v>
      </c>
      <c r="H106" s="36">
        <v>483.7</v>
      </c>
      <c r="I106" s="36">
        <v>490.45</v>
      </c>
      <c r="J106" s="36">
        <v>502.4</v>
      </c>
      <c r="K106" s="31">
        <v>478.5</v>
      </c>
      <c r="L106" s="31">
        <v>459.8</v>
      </c>
      <c r="M106" s="31">
        <v>44.582320000000003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434.2</v>
      </c>
      <c r="D107" s="36">
        <v>434.34999999999997</v>
      </c>
      <c r="E107" s="36">
        <v>425.54999999999995</v>
      </c>
      <c r="F107" s="36">
        <v>416.9</v>
      </c>
      <c r="G107" s="36">
        <v>408.09999999999997</v>
      </c>
      <c r="H107" s="36">
        <v>442.99999999999994</v>
      </c>
      <c r="I107" s="36">
        <v>451.8</v>
      </c>
      <c r="J107" s="36">
        <v>460.44999999999993</v>
      </c>
      <c r="K107" s="31">
        <v>443.15</v>
      </c>
      <c r="L107" s="31">
        <v>425.7</v>
      </c>
      <c r="M107" s="31">
        <v>42.684730000000002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3119.5</v>
      </c>
      <c r="D108" s="36">
        <v>3106.35</v>
      </c>
      <c r="E108" s="36">
        <v>3084.3999999999996</v>
      </c>
      <c r="F108" s="36">
        <v>3049.2999999999997</v>
      </c>
      <c r="G108" s="36">
        <v>3027.3499999999995</v>
      </c>
      <c r="H108" s="36">
        <v>3141.45</v>
      </c>
      <c r="I108" s="36">
        <v>3163.3999999999996</v>
      </c>
      <c r="J108" s="36">
        <v>3198.5</v>
      </c>
      <c r="K108" s="31">
        <v>3128.3</v>
      </c>
      <c r="L108" s="31">
        <v>3071.25</v>
      </c>
      <c r="M108" s="31">
        <v>6.3856599999999997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1688.85</v>
      </c>
      <c r="D109" s="36">
        <v>1683.8</v>
      </c>
      <c r="E109" s="36">
        <v>1673.1</v>
      </c>
      <c r="F109" s="36">
        <v>1657.35</v>
      </c>
      <c r="G109" s="36">
        <v>1646.6499999999999</v>
      </c>
      <c r="H109" s="36">
        <v>1699.55</v>
      </c>
      <c r="I109" s="36">
        <v>1710.2500000000002</v>
      </c>
      <c r="J109" s="36">
        <v>1726</v>
      </c>
      <c r="K109" s="31">
        <v>1694.5</v>
      </c>
      <c r="L109" s="31">
        <v>1668.05</v>
      </c>
      <c r="M109" s="31">
        <v>29.30339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218.25</v>
      </c>
      <c r="D110" s="36">
        <v>216.85</v>
      </c>
      <c r="E110" s="36">
        <v>214</v>
      </c>
      <c r="F110" s="36">
        <v>209.75</v>
      </c>
      <c r="G110" s="36">
        <v>206.9</v>
      </c>
      <c r="H110" s="36">
        <v>221.1</v>
      </c>
      <c r="I110" s="36">
        <v>223.94999999999996</v>
      </c>
      <c r="J110" s="36">
        <v>228.2</v>
      </c>
      <c r="K110" s="31">
        <v>219.7</v>
      </c>
      <c r="L110" s="31">
        <v>212.6</v>
      </c>
      <c r="M110" s="31">
        <v>67.224059999999994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1652.1</v>
      </c>
      <c r="D111" s="36">
        <v>1651.0166666666667</v>
      </c>
      <c r="E111" s="36">
        <v>1637.0833333333333</v>
      </c>
      <c r="F111" s="36">
        <v>1622.0666666666666</v>
      </c>
      <c r="G111" s="36">
        <v>1608.1333333333332</v>
      </c>
      <c r="H111" s="36">
        <v>1666.0333333333333</v>
      </c>
      <c r="I111" s="36">
        <v>1679.9666666666667</v>
      </c>
      <c r="J111" s="36">
        <v>1694.9833333333333</v>
      </c>
      <c r="K111" s="31">
        <v>1664.95</v>
      </c>
      <c r="L111" s="31">
        <v>1636</v>
      </c>
      <c r="M111" s="31">
        <v>132.28305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137.65</v>
      </c>
      <c r="D112" s="36">
        <v>136.94999999999999</v>
      </c>
      <c r="E112" s="36">
        <v>135.89999999999998</v>
      </c>
      <c r="F112" s="36">
        <v>134.14999999999998</v>
      </c>
      <c r="G112" s="36">
        <v>133.09999999999997</v>
      </c>
      <c r="H112" s="36">
        <v>138.69999999999999</v>
      </c>
      <c r="I112" s="36">
        <v>139.75</v>
      </c>
      <c r="J112" s="36">
        <v>141.5</v>
      </c>
      <c r="K112" s="31">
        <v>138</v>
      </c>
      <c r="L112" s="31">
        <v>135.19999999999999</v>
      </c>
      <c r="M112" s="31">
        <v>228.24583000000001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1139.55</v>
      </c>
      <c r="D113" s="36">
        <v>1140.0333333333333</v>
      </c>
      <c r="E113" s="36">
        <v>1132.5166666666667</v>
      </c>
      <c r="F113" s="36">
        <v>1125.4833333333333</v>
      </c>
      <c r="G113" s="36">
        <v>1117.9666666666667</v>
      </c>
      <c r="H113" s="36">
        <v>1147.0666666666666</v>
      </c>
      <c r="I113" s="36">
        <v>1154.583333333333</v>
      </c>
      <c r="J113" s="36">
        <v>1161.6166666666666</v>
      </c>
      <c r="K113" s="31">
        <v>1147.55</v>
      </c>
      <c r="L113" s="31">
        <v>1133</v>
      </c>
      <c r="M113" s="31">
        <v>2.7284899999999999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967.4</v>
      </c>
      <c r="D114" s="36">
        <v>964.96666666666658</v>
      </c>
      <c r="E114" s="36">
        <v>953.48333333333312</v>
      </c>
      <c r="F114" s="36">
        <v>939.56666666666649</v>
      </c>
      <c r="G114" s="36">
        <v>928.08333333333303</v>
      </c>
      <c r="H114" s="36">
        <v>978.88333333333321</v>
      </c>
      <c r="I114" s="36">
        <v>990.36666666666656</v>
      </c>
      <c r="J114" s="36">
        <v>1004.2833333333333</v>
      </c>
      <c r="K114" s="31">
        <v>976.45</v>
      </c>
      <c r="L114" s="31">
        <v>951.05</v>
      </c>
      <c r="M114" s="31">
        <v>66.187359999999998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130.1</v>
      </c>
      <c r="D115" s="36">
        <v>127.18333333333334</v>
      </c>
      <c r="E115" s="36">
        <v>119.61666666666667</v>
      </c>
      <c r="F115" s="36">
        <v>109.13333333333334</v>
      </c>
      <c r="G115" s="36">
        <v>101.56666666666668</v>
      </c>
      <c r="H115" s="36">
        <v>137.66666666666669</v>
      </c>
      <c r="I115" s="36">
        <v>145.23333333333335</v>
      </c>
      <c r="J115" s="36">
        <v>155.71666666666667</v>
      </c>
      <c r="K115" s="31">
        <v>134.75</v>
      </c>
      <c r="L115" s="31">
        <v>116.7</v>
      </c>
      <c r="M115" s="31">
        <v>4484.5144399999999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467.6</v>
      </c>
      <c r="D116" s="36">
        <v>468.06666666666666</v>
      </c>
      <c r="E116" s="36">
        <v>465.63333333333333</v>
      </c>
      <c r="F116" s="36">
        <v>463.66666666666669</v>
      </c>
      <c r="G116" s="36">
        <v>461.23333333333335</v>
      </c>
      <c r="H116" s="36">
        <v>470.0333333333333</v>
      </c>
      <c r="I116" s="36">
        <v>472.46666666666658</v>
      </c>
      <c r="J116" s="36">
        <v>474.43333333333328</v>
      </c>
      <c r="K116" s="31">
        <v>470.5</v>
      </c>
      <c r="L116" s="31">
        <v>466.1</v>
      </c>
      <c r="M116" s="31">
        <v>69.021559999999994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735.05</v>
      </c>
      <c r="D117" s="36">
        <v>733.63333333333333</v>
      </c>
      <c r="E117" s="36">
        <v>727.56666666666661</v>
      </c>
      <c r="F117" s="36">
        <v>720.08333333333326</v>
      </c>
      <c r="G117" s="36">
        <v>714.01666666666654</v>
      </c>
      <c r="H117" s="36">
        <v>741.11666666666667</v>
      </c>
      <c r="I117" s="36">
        <v>747.18333333333351</v>
      </c>
      <c r="J117" s="36">
        <v>754.66666666666674</v>
      </c>
      <c r="K117" s="31">
        <v>739.7</v>
      </c>
      <c r="L117" s="31">
        <v>726.15</v>
      </c>
      <c r="M117" s="31">
        <v>8.4289000000000005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473.45</v>
      </c>
      <c r="D118" s="36">
        <v>476.2833333333333</v>
      </c>
      <c r="E118" s="36">
        <v>467.76666666666659</v>
      </c>
      <c r="F118" s="36">
        <v>462.08333333333331</v>
      </c>
      <c r="G118" s="36">
        <v>453.56666666666661</v>
      </c>
      <c r="H118" s="36">
        <v>481.96666666666658</v>
      </c>
      <c r="I118" s="36">
        <v>490.48333333333323</v>
      </c>
      <c r="J118" s="36">
        <v>496.16666666666657</v>
      </c>
      <c r="K118" s="31">
        <v>484.8</v>
      </c>
      <c r="L118" s="31">
        <v>470.6</v>
      </c>
      <c r="M118" s="31">
        <v>20.060469999999999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825.15</v>
      </c>
      <c r="D119" s="36">
        <v>825.2166666666667</v>
      </c>
      <c r="E119" s="36">
        <v>819.93333333333339</v>
      </c>
      <c r="F119" s="36">
        <v>814.7166666666667</v>
      </c>
      <c r="G119" s="36">
        <v>809.43333333333339</v>
      </c>
      <c r="H119" s="36">
        <v>830.43333333333339</v>
      </c>
      <c r="I119" s="36">
        <v>835.7166666666667</v>
      </c>
      <c r="J119" s="36">
        <v>840.93333333333339</v>
      </c>
      <c r="K119" s="31">
        <v>830.5</v>
      </c>
      <c r="L119" s="31">
        <v>820</v>
      </c>
      <c r="M119" s="31">
        <v>14.976050000000001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532.95000000000005</v>
      </c>
      <c r="D120" s="36">
        <v>532.2166666666667</v>
      </c>
      <c r="E120" s="36">
        <v>526.38333333333344</v>
      </c>
      <c r="F120" s="36">
        <v>519.81666666666672</v>
      </c>
      <c r="G120" s="36">
        <v>513.98333333333346</v>
      </c>
      <c r="H120" s="36">
        <v>538.78333333333342</v>
      </c>
      <c r="I120" s="36">
        <v>544.61666666666667</v>
      </c>
      <c r="J120" s="36">
        <v>551.18333333333339</v>
      </c>
      <c r="K120" s="31">
        <v>538.04999999999995</v>
      </c>
      <c r="L120" s="31">
        <v>525.65</v>
      </c>
      <c r="M120" s="31">
        <v>22.90287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1851.5</v>
      </c>
      <c r="D121" s="36">
        <v>1847.1166666666668</v>
      </c>
      <c r="E121" s="36">
        <v>1840.6333333333337</v>
      </c>
      <c r="F121" s="36">
        <v>1829.7666666666669</v>
      </c>
      <c r="G121" s="36">
        <v>1823.2833333333338</v>
      </c>
      <c r="H121" s="36">
        <v>1857.9833333333336</v>
      </c>
      <c r="I121" s="36">
        <v>1864.4666666666667</v>
      </c>
      <c r="J121" s="36">
        <v>1875.3333333333335</v>
      </c>
      <c r="K121" s="31">
        <v>1853.6</v>
      </c>
      <c r="L121" s="31">
        <v>1836.25</v>
      </c>
      <c r="M121" s="31">
        <v>61.723120000000002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169.75</v>
      </c>
      <c r="D122" s="36">
        <v>169.31666666666666</v>
      </c>
      <c r="E122" s="36">
        <v>167.88333333333333</v>
      </c>
      <c r="F122" s="36">
        <v>166.01666666666665</v>
      </c>
      <c r="G122" s="36">
        <v>164.58333333333331</v>
      </c>
      <c r="H122" s="36">
        <v>171.18333333333334</v>
      </c>
      <c r="I122" s="36">
        <v>172.61666666666667</v>
      </c>
      <c r="J122" s="36">
        <v>174.48333333333335</v>
      </c>
      <c r="K122" s="31">
        <v>170.75</v>
      </c>
      <c r="L122" s="31">
        <v>167.45</v>
      </c>
      <c r="M122" s="31">
        <v>29.916630000000001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2484.6999999999998</v>
      </c>
      <c r="D123" s="36">
        <v>2483.5666666666666</v>
      </c>
      <c r="E123" s="36">
        <v>2451.1333333333332</v>
      </c>
      <c r="F123" s="36">
        <v>2417.5666666666666</v>
      </c>
      <c r="G123" s="36">
        <v>2385.1333333333332</v>
      </c>
      <c r="H123" s="36">
        <v>2517.1333333333332</v>
      </c>
      <c r="I123" s="36">
        <v>2549.5666666666666</v>
      </c>
      <c r="J123" s="36">
        <v>2583.1333333333332</v>
      </c>
      <c r="K123" s="31">
        <v>2516</v>
      </c>
      <c r="L123" s="31">
        <v>2450</v>
      </c>
      <c r="M123" s="31">
        <v>1.4023399999999999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420.9</v>
      </c>
      <c r="D124" s="36">
        <v>420.5333333333333</v>
      </c>
      <c r="E124" s="36">
        <v>413.06666666666661</v>
      </c>
      <c r="F124" s="36">
        <v>405.23333333333329</v>
      </c>
      <c r="G124" s="36">
        <v>397.76666666666659</v>
      </c>
      <c r="H124" s="36">
        <v>428.36666666666662</v>
      </c>
      <c r="I124" s="36">
        <v>435.83333333333331</v>
      </c>
      <c r="J124" s="36">
        <v>443.66666666666663</v>
      </c>
      <c r="K124" s="31">
        <v>428</v>
      </c>
      <c r="L124" s="31">
        <v>412.7</v>
      </c>
      <c r="M124" s="31">
        <v>18.613189999999999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578.1</v>
      </c>
      <c r="D125" s="36">
        <v>577.4</v>
      </c>
      <c r="E125" s="36">
        <v>573.69999999999993</v>
      </c>
      <c r="F125" s="36">
        <v>569.29999999999995</v>
      </c>
      <c r="G125" s="36">
        <v>565.59999999999991</v>
      </c>
      <c r="H125" s="36">
        <v>581.79999999999995</v>
      </c>
      <c r="I125" s="36">
        <v>585.5</v>
      </c>
      <c r="J125" s="36">
        <v>589.9</v>
      </c>
      <c r="K125" s="31">
        <v>581.1</v>
      </c>
      <c r="L125" s="31">
        <v>573</v>
      </c>
      <c r="M125" s="31">
        <v>12.776899999999999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854.8</v>
      </c>
      <c r="D126" s="36">
        <v>853.04999999999984</v>
      </c>
      <c r="E126" s="36">
        <v>843.6999999999997</v>
      </c>
      <c r="F126" s="36">
        <v>832.59999999999991</v>
      </c>
      <c r="G126" s="36">
        <v>823.24999999999977</v>
      </c>
      <c r="H126" s="36">
        <v>864.14999999999964</v>
      </c>
      <c r="I126" s="36">
        <v>873.49999999999977</v>
      </c>
      <c r="J126" s="36">
        <v>884.59999999999957</v>
      </c>
      <c r="K126" s="31">
        <v>862.4</v>
      </c>
      <c r="L126" s="31">
        <v>841.95</v>
      </c>
      <c r="M126" s="31">
        <v>44.508020000000002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3543.05</v>
      </c>
      <c r="D127" s="36">
        <v>3562.2666666666664</v>
      </c>
      <c r="E127" s="36">
        <v>3518.833333333333</v>
      </c>
      <c r="F127" s="36">
        <v>3494.6166666666668</v>
      </c>
      <c r="G127" s="36">
        <v>3451.1833333333334</v>
      </c>
      <c r="H127" s="36">
        <v>3586.4833333333327</v>
      </c>
      <c r="I127" s="36">
        <v>3629.9166666666661</v>
      </c>
      <c r="J127" s="36">
        <v>3654.1333333333323</v>
      </c>
      <c r="K127" s="31">
        <v>3605.7</v>
      </c>
      <c r="L127" s="31">
        <v>3538.05</v>
      </c>
      <c r="M127" s="31">
        <v>17.835180000000001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6315.15</v>
      </c>
      <c r="D128" s="36">
        <v>6335.8833333333341</v>
      </c>
      <c r="E128" s="36">
        <v>6229.7666666666682</v>
      </c>
      <c r="F128" s="36">
        <v>6144.3833333333341</v>
      </c>
      <c r="G128" s="36">
        <v>6038.2666666666682</v>
      </c>
      <c r="H128" s="36">
        <v>6421.2666666666682</v>
      </c>
      <c r="I128" s="36">
        <v>6527.383333333335</v>
      </c>
      <c r="J128" s="36">
        <v>6612.7666666666682</v>
      </c>
      <c r="K128" s="31">
        <v>6442</v>
      </c>
      <c r="L128" s="31">
        <v>6250.5</v>
      </c>
      <c r="M128" s="31">
        <v>6.5375399999999999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5444.65</v>
      </c>
      <c r="D129" s="36">
        <v>5454.0333333333328</v>
      </c>
      <c r="E129" s="36">
        <v>5342.0666666666657</v>
      </c>
      <c r="F129" s="36">
        <v>5239.4833333333327</v>
      </c>
      <c r="G129" s="36">
        <v>5127.5166666666655</v>
      </c>
      <c r="H129" s="36">
        <v>5556.6166666666659</v>
      </c>
      <c r="I129" s="36">
        <v>5668.583333333333</v>
      </c>
      <c r="J129" s="36">
        <v>5771.1666666666661</v>
      </c>
      <c r="K129" s="31">
        <v>5566</v>
      </c>
      <c r="L129" s="31">
        <v>5351.45</v>
      </c>
      <c r="M129" s="31">
        <v>4.1085399999999996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1413</v>
      </c>
      <c r="D130" s="36">
        <v>1411.6666666666667</v>
      </c>
      <c r="E130" s="36">
        <v>1399.3333333333335</v>
      </c>
      <c r="F130" s="36">
        <v>1385.6666666666667</v>
      </c>
      <c r="G130" s="36">
        <v>1373.3333333333335</v>
      </c>
      <c r="H130" s="36">
        <v>1425.3333333333335</v>
      </c>
      <c r="I130" s="36">
        <v>1437.666666666667</v>
      </c>
      <c r="J130" s="36">
        <v>1451.3333333333335</v>
      </c>
      <c r="K130" s="31">
        <v>1424</v>
      </c>
      <c r="L130" s="31">
        <v>1398</v>
      </c>
      <c r="M130" s="31">
        <v>8.30307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1635.55</v>
      </c>
      <c r="D131" s="36">
        <v>1630.8499999999997</v>
      </c>
      <c r="E131" s="36">
        <v>1620.7999999999993</v>
      </c>
      <c r="F131" s="36">
        <v>1606.0499999999995</v>
      </c>
      <c r="G131" s="36">
        <v>1595.9999999999991</v>
      </c>
      <c r="H131" s="36">
        <v>1645.5999999999995</v>
      </c>
      <c r="I131" s="36">
        <v>1655.65</v>
      </c>
      <c r="J131" s="36">
        <v>1670.3999999999996</v>
      </c>
      <c r="K131" s="31">
        <v>1640.9</v>
      </c>
      <c r="L131" s="31">
        <v>1616.1</v>
      </c>
      <c r="M131" s="31">
        <v>14.05514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282.05</v>
      </c>
      <c r="D132" s="36">
        <v>281.95</v>
      </c>
      <c r="E132" s="36">
        <v>279.39999999999998</v>
      </c>
      <c r="F132" s="36">
        <v>276.75</v>
      </c>
      <c r="G132" s="36">
        <v>274.2</v>
      </c>
      <c r="H132" s="36">
        <v>284.59999999999997</v>
      </c>
      <c r="I132" s="36">
        <v>287.15000000000003</v>
      </c>
      <c r="J132" s="36">
        <v>289.79999999999995</v>
      </c>
      <c r="K132" s="31">
        <v>284.5</v>
      </c>
      <c r="L132" s="31">
        <v>279.3</v>
      </c>
      <c r="M132" s="31">
        <v>29.292919999999999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2189.25</v>
      </c>
      <c r="D133" s="36">
        <v>2205.6666666666665</v>
      </c>
      <c r="E133" s="36">
        <v>2163.333333333333</v>
      </c>
      <c r="F133" s="36">
        <v>2137.4166666666665</v>
      </c>
      <c r="G133" s="36">
        <v>2095.083333333333</v>
      </c>
      <c r="H133" s="36">
        <v>2231.583333333333</v>
      </c>
      <c r="I133" s="36">
        <v>2273.9166666666661</v>
      </c>
      <c r="J133" s="36">
        <v>2299.833333333333</v>
      </c>
      <c r="K133" s="31">
        <v>2248</v>
      </c>
      <c r="L133" s="31">
        <v>2179.75</v>
      </c>
      <c r="M133" s="31">
        <v>1.0075400000000001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529.95000000000005</v>
      </c>
      <c r="D134" s="36">
        <v>531.36666666666667</v>
      </c>
      <c r="E134" s="36">
        <v>527.73333333333335</v>
      </c>
      <c r="F134" s="36">
        <v>525.51666666666665</v>
      </c>
      <c r="G134" s="36">
        <v>521.88333333333333</v>
      </c>
      <c r="H134" s="36">
        <v>533.58333333333337</v>
      </c>
      <c r="I134" s="36">
        <v>537.21666666666681</v>
      </c>
      <c r="J134" s="36">
        <v>539.43333333333339</v>
      </c>
      <c r="K134" s="31">
        <v>535</v>
      </c>
      <c r="L134" s="31">
        <v>529.15</v>
      </c>
      <c r="M134" s="31">
        <v>5.9888599999999999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10086.9</v>
      </c>
      <c r="D135" s="36">
        <v>10044.566666666666</v>
      </c>
      <c r="E135" s="36">
        <v>9990.3333333333321</v>
      </c>
      <c r="F135" s="36">
        <v>9893.7666666666664</v>
      </c>
      <c r="G135" s="36">
        <v>9839.5333333333328</v>
      </c>
      <c r="H135" s="36">
        <v>10141.133333333331</v>
      </c>
      <c r="I135" s="36">
        <v>10195.366666666665</v>
      </c>
      <c r="J135" s="36">
        <v>10291.933333333331</v>
      </c>
      <c r="K135" s="31">
        <v>10098.799999999999</v>
      </c>
      <c r="L135" s="31">
        <v>9948</v>
      </c>
      <c r="M135" s="31">
        <v>4.6337999999999999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727.8</v>
      </c>
      <c r="D136" s="36">
        <v>729.2833333333333</v>
      </c>
      <c r="E136" s="36">
        <v>718.81666666666661</v>
      </c>
      <c r="F136" s="36">
        <v>709.83333333333326</v>
      </c>
      <c r="G136" s="36">
        <v>699.36666666666656</v>
      </c>
      <c r="H136" s="36">
        <v>738.26666666666665</v>
      </c>
      <c r="I136" s="36">
        <v>748.73333333333335</v>
      </c>
      <c r="J136" s="36">
        <v>757.7166666666667</v>
      </c>
      <c r="K136" s="31">
        <v>739.75</v>
      </c>
      <c r="L136" s="31">
        <v>720.3</v>
      </c>
      <c r="M136" s="31">
        <v>15.28224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1105.8499999999999</v>
      </c>
      <c r="D137" s="36">
        <v>1101.3166666666666</v>
      </c>
      <c r="E137" s="36">
        <v>1089.7333333333331</v>
      </c>
      <c r="F137" s="36">
        <v>1073.6166666666666</v>
      </c>
      <c r="G137" s="36">
        <v>1062.0333333333331</v>
      </c>
      <c r="H137" s="36">
        <v>1117.4333333333332</v>
      </c>
      <c r="I137" s="36">
        <v>1129.0166666666667</v>
      </c>
      <c r="J137" s="36">
        <v>1145.1333333333332</v>
      </c>
      <c r="K137" s="31">
        <v>1112.9000000000001</v>
      </c>
      <c r="L137" s="31">
        <v>1085.2</v>
      </c>
      <c r="M137" s="31">
        <v>9.5003899999999994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927.65</v>
      </c>
      <c r="D138" s="36">
        <v>930.5333333333333</v>
      </c>
      <c r="E138" s="36">
        <v>913.36666666666656</v>
      </c>
      <c r="F138" s="36">
        <v>899.08333333333326</v>
      </c>
      <c r="G138" s="36">
        <v>881.91666666666652</v>
      </c>
      <c r="H138" s="36">
        <v>944.81666666666661</v>
      </c>
      <c r="I138" s="36">
        <v>961.98333333333335</v>
      </c>
      <c r="J138" s="36">
        <v>976.26666666666665</v>
      </c>
      <c r="K138" s="31">
        <v>947.7</v>
      </c>
      <c r="L138" s="31">
        <v>916.25</v>
      </c>
      <c r="M138" s="31">
        <v>7.5444100000000001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109.65</v>
      </c>
      <c r="D139" s="36">
        <v>109.11666666666667</v>
      </c>
      <c r="E139" s="36">
        <v>107.73333333333335</v>
      </c>
      <c r="F139" s="36">
        <v>105.81666666666668</v>
      </c>
      <c r="G139" s="36">
        <v>104.43333333333335</v>
      </c>
      <c r="H139" s="36">
        <v>111.03333333333335</v>
      </c>
      <c r="I139" s="36">
        <v>112.41666666666667</v>
      </c>
      <c r="J139" s="36">
        <v>114.33333333333334</v>
      </c>
      <c r="K139" s="31">
        <v>110.5</v>
      </c>
      <c r="L139" s="31">
        <v>107.2</v>
      </c>
      <c r="M139" s="31">
        <v>241.52333999999999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2625.85</v>
      </c>
      <c r="D140" s="36">
        <v>2661.85</v>
      </c>
      <c r="E140" s="36">
        <v>2560.85</v>
      </c>
      <c r="F140" s="36">
        <v>2495.85</v>
      </c>
      <c r="G140" s="36">
        <v>2394.85</v>
      </c>
      <c r="H140" s="36">
        <v>2726.85</v>
      </c>
      <c r="I140" s="36">
        <v>2827.85</v>
      </c>
      <c r="J140" s="36">
        <v>2892.85</v>
      </c>
      <c r="K140" s="31">
        <v>2762.85</v>
      </c>
      <c r="L140" s="31">
        <v>2596.85</v>
      </c>
      <c r="M140" s="31">
        <v>14.42698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135951.15</v>
      </c>
      <c r="D141" s="36">
        <v>135467.04999999999</v>
      </c>
      <c r="E141" s="36">
        <v>134134.14999999997</v>
      </c>
      <c r="F141" s="36">
        <v>132317.14999999997</v>
      </c>
      <c r="G141" s="36">
        <v>130984.24999999994</v>
      </c>
      <c r="H141" s="36">
        <v>137284.04999999999</v>
      </c>
      <c r="I141" s="36">
        <v>138616.95000000001</v>
      </c>
      <c r="J141" s="36">
        <v>140433.95000000001</v>
      </c>
      <c r="K141" s="31">
        <v>136799.95000000001</v>
      </c>
      <c r="L141" s="31">
        <v>133650.04999999999</v>
      </c>
      <c r="M141" s="31">
        <v>8.3790000000000003E-2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63.55</v>
      </c>
      <c r="D142" s="36">
        <v>63.566666666666663</v>
      </c>
      <c r="E142" s="36">
        <v>63.133333333333326</v>
      </c>
      <c r="F142" s="36">
        <v>62.716666666666661</v>
      </c>
      <c r="G142" s="36">
        <v>62.283333333333324</v>
      </c>
      <c r="H142" s="36">
        <v>63.983333333333327</v>
      </c>
      <c r="I142" s="36">
        <v>64.416666666666657</v>
      </c>
      <c r="J142" s="36">
        <v>64.833333333333329</v>
      </c>
      <c r="K142" s="31">
        <v>64</v>
      </c>
      <c r="L142" s="31">
        <v>63.15</v>
      </c>
      <c r="M142" s="31">
        <v>46.419280000000001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1452.8</v>
      </c>
      <c r="D143" s="36">
        <v>1464.5833333333333</v>
      </c>
      <c r="E143" s="36">
        <v>1438.1666666666665</v>
      </c>
      <c r="F143" s="36">
        <v>1423.5333333333333</v>
      </c>
      <c r="G143" s="36">
        <v>1397.1166666666666</v>
      </c>
      <c r="H143" s="36">
        <v>1479.2166666666665</v>
      </c>
      <c r="I143" s="36">
        <v>1505.633333333333</v>
      </c>
      <c r="J143" s="36">
        <v>1520.2666666666664</v>
      </c>
      <c r="K143" s="31">
        <v>1491</v>
      </c>
      <c r="L143" s="31">
        <v>1449.95</v>
      </c>
      <c r="M143" s="31">
        <v>3.27345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5343.1</v>
      </c>
      <c r="D144" s="36">
        <v>5330.2166666666662</v>
      </c>
      <c r="E144" s="36">
        <v>5256.0333333333328</v>
      </c>
      <c r="F144" s="36">
        <v>5168.9666666666662</v>
      </c>
      <c r="G144" s="36">
        <v>5094.7833333333328</v>
      </c>
      <c r="H144" s="36">
        <v>5417.2833333333328</v>
      </c>
      <c r="I144" s="36">
        <v>5491.4666666666653</v>
      </c>
      <c r="J144" s="36">
        <v>5578.5333333333328</v>
      </c>
      <c r="K144" s="31">
        <v>5404.4</v>
      </c>
      <c r="L144" s="31">
        <v>5243.15</v>
      </c>
      <c r="M144" s="31">
        <v>4.8058199999999998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3536.2</v>
      </c>
      <c r="D145" s="36">
        <v>3531.85</v>
      </c>
      <c r="E145" s="36">
        <v>3512.75</v>
      </c>
      <c r="F145" s="36">
        <v>3489.3</v>
      </c>
      <c r="G145" s="36">
        <v>3470.2000000000003</v>
      </c>
      <c r="H145" s="36">
        <v>3555.2999999999997</v>
      </c>
      <c r="I145" s="36">
        <v>3574.3999999999992</v>
      </c>
      <c r="J145" s="36">
        <v>3597.8499999999995</v>
      </c>
      <c r="K145" s="31">
        <v>3550.95</v>
      </c>
      <c r="L145" s="31">
        <v>3508.4</v>
      </c>
      <c r="M145" s="31">
        <v>2.19075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2547.5500000000002</v>
      </c>
      <c r="D146" s="36">
        <v>2551.4500000000003</v>
      </c>
      <c r="E146" s="36">
        <v>2526.7500000000005</v>
      </c>
      <c r="F146" s="36">
        <v>2505.9500000000003</v>
      </c>
      <c r="G146" s="36">
        <v>2481.2500000000005</v>
      </c>
      <c r="H146" s="36">
        <v>2572.2500000000005</v>
      </c>
      <c r="I146" s="36">
        <v>2596.9500000000003</v>
      </c>
      <c r="J146" s="36">
        <v>2617.7500000000005</v>
      </c>
      <c r="K146" s="31">
        <v>2576.15</v>
      </c>
      <c r="L146" s="31">
        <v>2530.65</v>
      </c>
      <c r="M146" s="31">
        <v>8.9383400000000002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72.45</v>
      </c>
      <c r="D147" s="36">
        <v>71.716666666666669</v>
      </c>
      <c r="E147" s="36">
        <v>70.333333333333343</v>
      </c>
      <c r="F147" s="36">
        <v>68.216666666666669</v>
      </c>
      <c r="G147" s="36">
        <v>66.833333333333343</v>
      </c>
      <c r="H147" s="36">
        <v>73.833333333333343</v>
      </c>
      <c r="I147" s="36">
        <v>75.216666666666669</v>
      </c>
      <c r="J147" s="36">
        <v>77.333333333333343</v>
      </c>
      <c r="K147" s="31">
        <v>73.099999999999994</v>
      </c>
      <c r="L147" s="31">
        <v>69.599999999999994</v>
      </c>
      <c r="M147" s="31">
        <v>685.48194000000001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209.4</v>
      </c>
      <c r="D148" s="36">
        <v>210.9</v>
      </c>
      <c r="E148" s="36">
        <v>206.9</v>
      </c>
      <c r="F148" s="36">
        <v>204.4</v>
      </c>
      <c r="G148" s="36">
        <v>200.4</v>
      </c>
      <c r="H148" s="36">
        <v>213.4</v>
      </c>
      <c r="I148" s="36">
        <v>217.4</v>
      </c>
      <c r="J148" s="36">
        <v>219.9</v>
      </c>
      <c r="K148" s="31">
        <v>214.9</v>
      </c>
      <c r="L148" s="31">
        <v>208.4</v>
      </c>
      <c r="M148" s="31">
        <v>134.98752999999999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317.3</v>
      </c>
      <c r="D149" s="36">
        <v>314.96666666666664</v>
      </c>
      <c r="E149" s="36">
        <v>311.93333333333328</v>
      </c>
      <c r="F149" s="36">
        <v>306.56666666666666</v>
      </c>
      <c r="G149" s="36">
        <v>303.5333333333333</v>
      </c>
      <c r="H149" s="36">
        <v>320.33333333333326</v>
      </c>
      <c r="I149" s="36">
        <v>323.36666666666667</v>
      </c>
      <c r="J149" s="36">
        <v>328.73333333333323</v>
      </c>
      <c r="K149" s="31">
        <v>318</v>
      </c>
      <c r="L149" s="31">
        <v>309.60000000000002</v>
      </c>
      <c r="M149" s="31">
        <v>97.061239999999998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179.85</v>
      </c>
      <c r="D150" s="36">
        <v>182.16666666666666</v>
      </c>
      <c r="E150" s="36">
        <v>174.83333333333331</v>
      </c>
      <c r="F150" s="36">
        <v>169.81666666666666</v>
      </c>
      <c r="G150" s="36">
        <v>162.48333333333332</v>
      </c>
      <c r="H150" s="36">
        <v>187.18333333333331</v>
      </c>
      <c r="I150" s="36">
        <v>194.51666666666662</v>
      </c>
      <c r="J150" s="36">
        <v>199.5333333333333</v>
      </c>
      <c r="K150" s="31">
        <v>189.5</v>
      </c>
      <c r="L150" s="31">
        <v>177.15</v>
      </c>
      <c r="M150" s="31">
        <v>121.08376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1570.15</v>
      </c>
      <c r="D151" s="36">
        <v>1561.8999999999999</v>
      </c>
      <c r="E151" s="36">
        <v>1538.2499999999998</v>
      </c>
      <c r="F151" s="36">
        <v>1506.35</v>
      </c>
      <c r="G151" s="36">
        <v>1482.6999999999998</v>
      </c>
      <c r="H151" s="36">
        <v>1593.7999999999997</v>
      </c>
      <c r="I151" s="36">
        <v>1617.4499999999998</v>
      </c>
      <c r="J151" s="36">
        <v>1649.3499999999997</v>
      </c>
      <c r="K151" s="31">
        <v>1585.55</v>
      </c>
      <c r="L151" s="31">
        <v>1530</v>
      </c>
      <c r="M151" s="31">
        <v>6.9987199999999996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5070.55</v>
      </c>
      <c r="D152" s="36">
        <v>4952.666666666667</v>
      </c>
      <c r="E152" s="36">
        <v>4799.8333333333339</v>
      </c>
      <c r="F152" s="36">
        <v>4529.1166666666668</v>
      </c>
      <c r="G152" s="36">
        <v>4376.2833333333338</v>
      </c>
      <c r="H152" s="36">
        <v>5223.3833333333341</v>
      </c>
      <c r="I152" s="36">
        <v>5376.2166666666681</v>
      </c>
      <c r="J152" s="36">
        <v>5646.9333333333343</v>
      </c>
      <c r="K152" s="31">
        <v>5105.5</v>
      </c>
      <c r="L152" s="31">
        <v>4681.95</v>
      </c>
      <c r="M152" s="31">
        <v>13.1678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396.5</v>
      </c>
      <c r="D153" s="36">
        <v>390.7</v>
      </c>
      <c r="E153" s="36">
        <v>383.2</v>
      </c>
      <c r="F153" s="36">
        <v>369.9</v>
      </c>
      <c r="G153" s="36">
        <v>362.4</v>
      </c>
      <c r="H153" s="36">
        <v>404</v>
      </c>
      <c r="I153" s="36">
        <v>411.5</v>
      </c>
      <c r="J153" s="36">
        <v>424.8</v>
      </c>
      <c r="K153" s="31">
        <v>398.2</v>
      </c>
      <c r="L153" s="31">
        <v>377.4</v>
      </c>
      <c r="M153" s="31">
        <v>85.913830000000004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233.5</v>
      </c>
      <c r="D154" s="36">
        <v>231.20000000000002</v>
      </c>
      <c r="E154" s="36">
        <v>226.95000000000005</v>
      </c>
      <c r="F154" s="36">
        <v>220.40000000000003</v>
      </c>
      <c r="G154" s="36">
        <v>216.15000000000006</v>
      </c>
      <c r="H154" s="36">
        <v>237.75000000000003</v>
      </c>
      <c r="I154" s="36">
        <v>241.99999999999997</v>
      </c>
      <c r="J154" s="36">
        <v>248.55</v>
      </c>
      <c r="K154" s="31">
        <v>235.45</v>
      </c>
      <c r="L154" s="31">
        <v>224.65</v>
      </c>
      <c r="M154" s="31">
        <v>578.84915999999998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37615.25</v>
      </c>
      <c r="D155" s="36">
        <v>37354.76666666667</v>
      </c>
      <c r="E155" s="36">
        <v>36869.53333333334</v>
      </c>
      <c r="F155" s="36">
        <v>36123.816666666673</v>
      </c>
      <c r="G155" s="36">
        <v>35638.583333333343</v>
      </c>
      <c r="H155" s="36">
        <v>38100.483333333337</v>
      </c>
      <c r="I155" s="36">
        <v>38585.71666666666</v>
      </c>
      <c r="J155" s="36">
        <v>39331.433333333334</v>
      </c>
      <c r="K155" s="31">
        <v>37840</v>
      </c>
      <c r="L155" s="31">
        <v>36609.050000000003</v>
      </c>
      <c r="M155" s="31">
        <v>0.37780000000000002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1636</v>
      </c>
      <c r="D156" s="36">
        <v>1638.7833333333335</v>
      </c>
      <c r="E156" s="36">
        <v>1623.3166666666671</v>
      </c>
      <c r="F156" s="36">
        <v>1610.6333333333334</v>
      </c>
      <c r="G156" s="36">
        <v>1595.166666666667</v>
      </c>
      <c r="H156" s="36">
        <v>1651.4666666666672</v>
      </c>
      <c r="I156" s="36">
        <v>1666.9333333333338</v>
      </c>
      <c r="J156" s="36">
        <v>1679.6166666666672</v>
      </c>
      <c r="K156" s="31">
        <v>1654.25</v>
      </c>
      <c r="L156" s="31">
        <v>1626.1</v>
      </c>
      <c r="M156" s="31">
        <v>5.8817899999999996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714.2</v>
      </c>
      <c r="D157" s="36">
        <v>704.9666666666667</v>
      </c>
      <c r="E157" s="36">
        <v>692.68333333333339</v>
      </c>
      <c r="F157" s="36">
        <v>671.16666666666674</v>
      </c>
      <c r="G157" s="36">
        <v>658.88333333333344</v>
      </c>
      <c r="H157" s="36">
        <v>726.48333333333335</v>
      </c>
      <c r="I157" s="36">
        <v>738.76666666666665</v>
      </c>
      <c r="J157" s="36">
        <v>760.2833333333333</v>
      </c>
      <c r="K157" s="31">
        <v>717.25</v>
      </c>
      <c r="L157" s="31">
        <v>683.45</v>
      </c>
      <c r="M157" s="31">
        <v>52.954830000000001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932.75</v>
      </c>
      <c r="D158" s="36">
        <v>936.08333333333337</v>
      </c>
      <c r="E158" s="36">
        <v>926.16666666666674</v>
      </c>
      <c r="F158" s="36">
        <v>919.58333333333337</v>
      </c>
      <c r="G158" s="36">
        <v>909.66666666666674</v>
      </c>
      <c r="H158" s="36">
        <v>942.66666666666674</v>
      </c>
      <c r="I158" s="36">
        <v>952.58333333333348</v>
      </c>
      <c r="J158" s="36">
        <v>959.16666666666674</v>
      </c>
      <c r="K158" s="31">
        <v>946</v>
      </c>
      <c r="L158" s="31">
        <v>929.5</v>
      </c>
      <c r="M158" s="31">
        <v>8.4032999999999998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7666.8</v>
      </c>
      <c r="D159" s="36">
        <v>7728.8666666666659</v>
      </c>
      <c r="E159" s="36">
        <v>7577.7333333333318</v>
      </c>
      <c r="F159" s="36">
        <v>7488.6666666666661</v>
      </c>
      <c r="G159" s="36">
        <v>7337.5333333333319</v>
      </c>
      <c r="H159" s="36">
        <v>7817.9333333333316</v>
      </c>
      <c r="I159" s="36">
        <v>7969.0666666666648</v>
      </c>
      <c r="J159" s="36">
        <v>8058.1333333333314</v>
      </c>
      <c r="K159" s="31">
        <v>7880</v>
      </c>
      <c r="L159" s="31">
        <v>7639.8</v>
      </c>
      <c r="M159" s="31">
        <v>3.3152499999999998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232.25</v>
      </c>
      <c r="D160" s="36">
        <v>232.21666666666667</v>
      </c>
      <c r="E160" s="36">
        <v>229.63333333333333</v>
      </c>
      <c r="F160" s="36">
        <v>227.01666666666665</v>
      </c>
      <c r="G160" s="36">
        <v>224.43333333333331</v>
      </c>
      <c r="H160" s="36">
        <v>234.83333333333334</v>
      </c>
      <c r="I160" s="36">
        <v>237.41666666666666</v>
      </c>
      <c r="J160" s="36">
        <v>240.03333333333336</v>
      </c>
      <c r="K160" s="31">
        <v>234.8</v>
      </c>
      <c r="L160" s="31">
        <v>229.6</v>
      </c>
      <c r="M160" s="31">
        <v>43.344889999999999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409.5</v>
      </c>
      <c r="D161" s="36">
        <v>407.13333333333338</v>
      </c>
      <c r="E161" s="36">
        <v>401.91666666666674</v>
      </c>
      <c r="F161" s="36">
        <v>394.33333333333337</v>
      </c>
      <c r="G161" s="36">
        <v>389.11666666666673</v>
      </c>
      <c r="H161" s="36">
        <v>414.71666666666675</v>
      </c>
      <c r="I161" s="36">
        <v>419.93333333333334</v>
      </c>
      <c r="J161" s="36">
        <v>427.51666666666677</v>
      </c>
      <c r="K161" s="31">
        <v>412.35</v>
      </c>
      <c r="L161" s="31">
        <v>399.55</v>
      </c>
      <c r="M161" s="31">
        <v>102.6383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17268.8</v>
      </c>
      <c r="D162" s="36">
        <v>17267.933333333334</v>
      </c>
      <c r="E162" s="36">
        <v>17200.866666666669</v>
      </c>
      <c r="F162" s="36">
        <v>17132.933333333334</v>
      </c>
      <c r="G162" s="36">
        <v>17065.866666666669</v>
      </c>
      <c r="H162" s="36">
        <v>17335.866666666669</v>
      </c>
      <c r="I162" s="36">
        <v>17402.933333333334</v>
      </c>
      <c r="J162" s="36">
        <v>17470.866666666669</v>
      </c>
      <c r="K162" s="31">
        <v>17335</v>
      </c>
      <c r="L162" s="31">
        <v>17200</v>
      </c>
      <c r="M162" s="31">
        <v>0.79274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2754.25</v>
      </c>
      <c r="D163" s="36">
        <v>2748.2666666666664</v>
      </c>
      <c r="E163" s="36">
        <v>2722.9833333333327</v>
      </c>
      <c r="F163" s="36">
        <v>2691.7166666666662</v>
      </c>
      <c r="G163" s="36">
        <v>2666.4333333333325</v>
      </c>
      <c r="H163" s="36">
        <v>2779.5333333333328</v>
      </c>
      <c r="I163" s="36">
        <v>2804.8166666666666</v>
      </c>
      <c r="J163" s="36">
        <v>2836.083333333333</v>
      </c>
      <c r="K163" s="31">
        <v>2773.55</v>
      </c>
      <c r="L163" s="31">
        <v>2717</v>
      </c>
      <c r="M163" s="31">
        <v>7.1926399999999999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3461.7</v>
      </c>
      <c r="D164" s="36">
        <v>3459.8333333333335</v>
      </c>
      <c r="E164" s="36">
        <v>3429.666666666667</v>
      </c>
      <c r="F164" s="36">
        <v>3397.6333333333337</v>
      </c>
      <c r="G164" s="36">
        <v>3367.4666666666672</v>
      </c>
      <c r="H164" s="36">
        <v>3491.8666666666668</v>
      </c>
      <c r="I164" s="36">
        <v>3522.0333333333338</v>
      </c>
      <c r="J164" s="36">
        <v>3554.0666666666666</v>
      </c>
      <c r="K164" s="31">
        <v>3490</v>
      </c>
      <c r="L164" s="31">
        <v>3427.8</v>
      </c>
      <c r="M164" s="31">
        <v>2.8642599999999998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98.2</v>
      </c>
      <c r="D165" s="36">
        <v>98.533333333333346</v>
      </c>
      <c r="E165" s="36">
        <v>97.466666666666697</v>
      </c>
      <c r="F165" s="36">
        <v>96.733333333333348</v>
      </c>
      <c r="G165" s="36">
        <v>95.6666666666667</v>
      </c>
      <c r="H165" s="36">
        <v>99.266666666666694</v>
      </c>
      <c r="I165" s="36">
        <v>100.33333333333333</v>
      </c>
      <c r="J165" s="36">
        <v>101.06666666666669</v>
      </c>
      <c r="K165" s="31">
        <v>99.6</v>
      </c>
      <c r="L165" s="31">
        <v>97.8</v>
      </c>
      <c r="M165" s="31">
        <v>467.01350000000002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863.9</v>
      </c>
      <c r="D166" s="36">
        <v>857.58333333333337</v>
      </c>
      <c r="E166" s="36">
        <v>848.36666666666679</v>
      </c>
      <c r="F166" s="36">
        <v>832.83333333333337</v>
      </c>
      <c r="G166" s="36">
        <v>823.61666666666679</v>
      </c>
      <c r="H166" s="36">
        <v>873.11666666666679</v>
      </c>
      <c r="I166" s="36">
        <v>882.33333333333326</v>
      </c>
      <c r="J166" s="36">
        <v>897.86666666666679</v>
      </c>
      <c r="K166" s="31">
        <v>866.8</v>
      </c>
      <c r="L166" s="31">
        <v>842.05</v>
      </c>
      <c r="M166" s="31">
        <v>8.5327900000000003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4198.2</v>
      </c>
      <c r="D167" s="36">
        <v>4142.5333333333328</v>
      </c>
      <c r="E167" s="36">
        <v>4030.6666666666661</v>
      </c>
      <c r="F167" s="36">
        <v>3863.1333333333332</v>
      </c>
      <c r="G167" s="36">
        <v>3751.2666666666664</v>
      </c>
      <c r="H167" s="36">
        <v>4310.0666666666657</v>
      </c>
      <c r="I167" s="36">
        <v>4421.9333333333325</v>
      </c>
      <c r="J167" s="36">
        <v>4589.4666666666653</v>
      </c>
      <c r="K167" s="31">
        <v>4254.3999999999996</v>
      </c>
      <c r="L167" s="31">
        <v>3975</v>
      </c>
      <c r="M167" s="31">
        <v>38.607860000000002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501.55</v>
      </c>
      <c r="D168" s="36">
        <v>499.20000000000005</v>
      </c>
      <c r="E168" s="36">
        <v>493.80000000000007</v>
      </c>
      <c r="F168" s="36">
        <v>486.05</v>
      </c>
      <c r="G168" s="36">
        <v>480.65000000000003</v>
      </c>
      <c r="H168" s="36">
        <v>506.9500000000001</v>
      </c>
      <c r="I168" s="36">
        <v>512.35000000000014</v>
      </c>
      <c r="J168" s="36">
        <v>520.10000000000014</v>
      </c>
      <c r="K168" s="31">
        <v>504.6</v>
      </c>
      <c r="L168" s="31">
        <v>491.45</v>
      </c>
      <c r="M168" s="31">
        <v>24.398299999999999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241.15</v>
      </c>
      <c r="D169" s="36">
        <v>239.88333333333333</v>
      </c>
      <c r="E169" s="36">
        <v>238.26666666666665</v>
      </c>
      <c r="F169" s="36">
        <v>235.38333333333333</v>
      </c>
      <c r="G169" s="36">
        <v>233.76666666666665</v>
      </c>
      <c r="H169" s="36">
        <v>242.76666666666665</v>
      </c>
      <c r="I169" s="36">
        <v>244.38333333333333</v>
      </c>
      <c r="J169" s="36">
        <v>247.26666666666665</v>
      </c>
      <c r="K169" s="31">
        <v>241.5</v>
      </c>
      <c r="L169" s="31">
        <v>237</v>
      </c>
      <c r="M169" s="31">
        <v>125.97366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1353.9</v>
      </c>
      <c r="D170" s="36">
        <v>1376.3666666666668</v>
      </c>
      <c r="E170" s="36">
        <v>1312.7333333333336</v>
      </c>
      <c r="F170" s="36">
        <v>1271.5666666666668</v>
      </c>
      <c r="G170" s="36">
        <v>1207.9333333333336</v>
      </c>
      <c r="H170" s="36">
        <v>1417.5333333333335</v>
      </c>
      <c r="I170" s="36">
        <v>1481.1666666666667</v>
      </c>
      <c r="J170" s="36">
        <v>1522.3333333333335</v>
      </c>
      <c r="K170" s="31">
        <v>1440</v>
      </c>
      <c r="L170" s="31">
        <v>1335.2</v>
      </c>
      <c r="M170" s="31">
        <v>11.73631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981.15</v>
      </c>
      <c r="D171" s="36">
        <v>986.81666666666661</v>
      </c>
      <c r="E171" s="36">
        <v>973.83333333333326</v>
      </c>
      <c r="F171" s="36">
        <v>966.51666666666665</v>
      </c>
      <c r="G171" s="36">
        <v>953.5333333333333</v>
      </c>
      <c r="H171" s="36">
        <v>994.13333333333321</v>
      </c>
      <c r="I171" s="36">
        <v>1007.1166666666666</v>
      </c>
      <c r="J171" s="36">
        <v>1014.4333333333332</v>
      </c>
      <c r="K171" s="31">
        <v>999.8</v>
      </c>
      <c r="L171" s="31">
        <v>979.5</v>
      </c>
      <c r="M171" s="31">
        <v>7.3077800000000002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440.4</v>
      </c>
      <c r="D172" s="36">
        <v>438.2833333333333</v>
      </c>
      <c r="E172" s="36">
        <v>431.86666666666662</v>
      </c>
      <c r="F172" s="36">
        <v>423.33333333333331</v>
      </c>
      <c r="G172" s="36">
        <v>416.91666666666663</v>
      </c>
      <c r="H172" s="36">
        <v>446.81666666666661</v>
      </c>
      <c r="I172" s="36">
        <v>453.23333333333335</v>
      </c>
      <c r="J172" s="36">
        <v>461.76666666666659</v>
      </c>
      <c r="K172" s="31">
        <v>444.7</v>
      </c>
      <c r="L172" s="31">
        <v>429.75</v>
      </c>
      <c r="M172" s="31">
        <v>110.16779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2788.25</v>
      </c>
      <c r="D173" s="36">
        <v>2771.0499999999997</v>
      </c>
      <c r="E173" s="36">
        <v>2749.1999999999994</v>
      </c>
      <c r="F173" s="36">
        <v>2710.1499999999996</v>
      </c>
      <c r="G173" s="36">
        <v>2688.2999999999993</v>
      </c>
      <c r="H173" s="36">
        <v>2810.0999999999995</v>
      </c>
      <c r="I173" s="36">
        <v>2831.95</v>
      </c>
      <c r="J173" s="36">
        <v>2870.9999999999995</v>
      </c>
      <c r="K173" s="31">
        <v>2792.9</v>
      </c>
      <c r="L173" s="31">
        <v>2732</v>
      </c>
      <c r="M173" s="31">
        <v>43.052970000000002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114.65</v>
      </c>
      <c r="D174" s="36">
        <v>114.91666666666667</v>
      </c>
      <c r="E174" s="36">
        <v>113.53333333333335</v>
      </c>
      <c r="F174" s="36">
        <v>112.41666666666667</v>
      </c>
      <c r="G174" s="36">
        <v>111.03333333333335</v>
      </c>
      <c r="H174" s="36">
        <v>116.03333333333335</v>
      </c>
      <c r="I174" s="36">
        <v>117.41666666666667</v>
      </c>
      <c r="J174" s="36">
        <v>118.53333333333335</v>
      </c>
      <c r="K174" s="31">
        <v>116.3</v>
      </c>
      <c r="L174" s="31">
        <v>113.8</v>
      </c>
      <c r="M174" s="31">
        <v>160.54365999999999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768.05</v>
      </c>
      <c r="D175" s="36">
        <v>768.23333333333323</v>
      </c>
      <c r="E175" s="36">
        <v>761.81666666666649</v>
      </c>
      <c r="F175" s="36">
        <v>755.58333333333326</v>
      </c>
      <c r="G175" s="36">
        <v>749.16666666666652</v>
      </c>
      <c r="H175" s="36">
        <v>774.46666666666647</v>
      </c>
      <c r="I175" s="36">
        <v>780.88333333333321</v>
      </c>
      <c r="J175" s="36">
        <v>787.11666666666645</v>
      </c>
      <c r="K175" s="31">
        <v>774.65</v>
      </c>
      <c r="L175" s="31">
        <v>762</v>
      </c>
      <c r="M175" s="31">
        <v>10.751440000000001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1430.05</v>
      </c>
      <c r="D176" s="36">
        <v>1433.05</v>
      </c>
      <c r="E176" s="36">
        <v>1421.55</v>
      </c>
      <c r="F176" s="36">
        <v>1413.05</v>
      </c>
      <c r="G176" s="36">
        <v>1401.55</v>
      </c>
      <c r="H176" s="36">
        <v>1441.55</v>
      </c>
      <c r="I176" s="36">
        <v>1453.05</v>
      </c>
      <c r="J176" s="36">
        <v>1461.55</v>
      </c>
      <c r="K176" s="31">
        <v>1444.55</v>
      </c>
      <c r="L176" s="31">
        <v>1424.55</v>
      </c>
      <c r="M176" s="31">
        <v>9.0210399999999993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640.1</v>
      </c>
      <c r="D177" s="36">
        <v>640.56666666666661</v>
      </c>
      <c r="E177" s="36">
        <v>635.63333333333321</v>
      </c>
      <c r="F177" s="36">
        <v>631.16666666666663</v>
      </c>
      <c r="G177" s="36">
        <v>626.23333333333323</v>
      </c>
      <c r="H177" s="36">
        <v>645.03333333333319</v>
      </c>
      <c r="I177" s="36">
        <v>649.96666666666658</v>
      </c>
      <c r="J177" s="36">
        <v>654.43333333333317</v>
      </c>
      <c r="K177" s="31">
        <v>645.5</v>
      </c>
      <c r="L177" s="31">
        <v>636.1</v>
      </c>
      <c r="M177" s="31">
        <v>168.44018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26813.7</v>
      </c>
      <c r="D178" s="36">
        <v>26831.466666666664</v>
      </c>
      <c r="E178" s="36">
        <v>26707.883333333328</v>
      </c>
      <c r="F178" s="36">
        <v>26602.066666666666</v>
      </c>
      <c r="G178" s="36">
        <v>26478.48333333333</v>
      </c>
      <c r="H178" s="36">
        <v>26937.283333333326</v>
      </c>
      <c r="I178" s="36">
        <v>27060.866666666661</v>
      </c>
      <c r="J178" s="36">
        <v>27166.683333333323</v>
      </c>
      <c r="K178" s="31">
        <v>26955.05</v>
      </c>
      <c r="L178" s="31">
        <v>26725.65</v>
      </c>
      <c r="M178" s="31">
        <v>0.11395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2319.5500000000002</v>
      </c>
      <c r="D179" s="36">
        <v>2308.1833333333334</v>
      </c>
      <c r="E179" s="36">
        <v>2291.3666666666668</v>
      </c>
      <c r="F179" s="36">
        <v>2263.1833333333334</v>
      </c>
      <c r="G179" s="36">
        <v>2246.3666666666668</v>
      </c>
      <c r="H179" s="36">
        <v>2336.3666666666668</v>
      </c>
      <c r="I179" s="36">
        <v>2353.1833333333334</v>
      </c>
      <c r="J179" s="36">
        <v>2381.3666666666668</v>
      </c>
      <c r="K179" s="31">
        <v>2325</v>
      </c>
      <c r="L179" s="31">
        <v>2280</v>
      </c>
      <c r="M179" s="31">
        <v>5.56738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4163.55</v>
      </c>
      <c r="D180" s="36">
        <v>4153.416666666667</v>
      </c>
      <c r="E180" s="36">
        <v>4127.3333333333339</v>
      </c>
      <c r="F180" s="36">
        <v>4091.1166666666668</v>
      </c>
      <c r="G180" s="36">
        <v>4065.0333333333338</v>
      </c>
      <c r="H180" s="36">
        <v>4189.6333333333341</v>
      </c>
      <c r="I180" s="36">
        <v>4215.7166666666681</v>
      </c>
      <c r="J180" s="36">
        <v>4251.9333333333343</v>
      </c>
      <c r="K180" s="31">
        <v>4179.5</v>
      </c>
      <c r="L180" s="31">
        <v>4117.2</v>
      </c>
      <c r="M180" s="31">
        <v>1.53484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599.5</v>
      </c>
      <c r="D181" s="36">
        <v>602.66666666666663</v>
      </c>
      <c r="E181" s="36">
        <v>591.88333333333321</v>
      </c>
      <c r="F181" s="36">
        <v>584.26666666666654</v>
      </c>
      <c r="G181" s="36">
        <v>573.48333333333312</v>
      </c>
      <c r="H181" s="36">
        <v>610.2833333333333</v>
      </c>
      <c r="I181" s="36">
        <v>621.06666666666683</v>
      </c>
      <c r="J181" s="36">
        <v>628.68333333333339</v>
      </c>
      <c r="K181" s="31">
        <v>613.45000000000005</v>
      </c>
      <c r="L181" s="31">
        <v>595.04999999999995</v>
      </c>
      <c r="M181" s="31">
        <v>14.435510000000001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2347.1999999999998</v>
      </c>
      <c r="D182" s="36">
        <v>2339.8666666666663</v>
      </c>
      <c r="E182" s="36">
        <v>2328.0333333333328</v>
      </c>
      <c r="F182" s="36">
        <v>2308.8666666666663</v>
      </c>
      <c r="G182" s="36">
        <v>2297.0333333333328</v>
      </c>
      <c r="H182" s="36">
        <v>2359.0333333333328</v>
      </c>
      <c r="I182" s="36">
        <v>2370.8666666666659</v>
      </c>
      <c r="J182" s="36">
        <v>2390.0333333333328</v>
      </c>
      <c r="K182" s="31">
        <v>2351.6999999999998</v>
      </c>
      <c r="L182" s="31">
        <v>2320.6999999999998</v>
      </c>
      <c r="M182" s="31">
        <v>4.5204399999999998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1329.35</v>
      </c>
      <c r="D183" s="36">
        <v>1330.3166666666666</v>
      </c>
      <c r="E183" s="36">
        <v>1320.6333333333332</v>
      </c>
      <c r="F183" s="36">
        <v>1311.9166666666665</v>
      </c>
      <c r="G183" s="36">
        <v>1302.2333333333331</v>
      </c>
      <c r="H183" s="36">
        <v>1339.0333333333333</v>
      </c>
      <c r="I183" s="36">
        <v>1348.7166666666667</v>
      </c>
      <c r="J183" s="36">
        <v>1357.4333333333334</v>
      </c>
      <c r="K183" s="31">
        <v>1340</v>
      </c>
      <c r="L183" s="31">
        <v>1321.6</v>
      </c>
      <c r="M183" s="31">
        <v>14.759829999999999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687.45</v>
      </c>
      <c r="D184" s="36">
        <v>694.80000000000007</v>
      </c>
      <c r="E184" s="36">
        <v>677.90000000000009</v>
      </c>
      <c r="F184" s="36">
        <v>668.35</v>
      </c>
      <c r="G184" s="36">
        <v>651.45000000000005</v>
      </c>
      <c r="H184" s="36">
        <v>704.35000000000014</v>
      </c>
      <c r="I184" s="36">
        <v>721.25</v>
      </c>
      <c r="J184" s="36">
        <v>730.80000000000018</v>
      </c>
      <c r="K184" s="31">
        <v>711.7</v>
      </c>
      <c r="L184" s="31">
        <v>685.25</v>
      </c>
      <c r="M184" s="31">
        <v>11.331490000000001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734.1</v>
      </c>
      <c r="D185" s="36">
        <v>730.98333333333323</v>
      </c>
      <c r="E185" s="36">
        <v>722.96666666666647</v>
      </c>
      <c r="F185" s="36">
        <v>711.83333333333326</v>
      </c>
      <c r="G185" s="36">
        <v>703.81666666666649</v>
      </c>
      <c r="H185" s="36">
        <v>742.11666666666645</v>
      </c>
      <c r="I185" s="36">
        <v>750.1333333333331</v>
      </c>
      <c r="J185" s="36">
        <v>761.26666666666642</v>
      </c>
      <c r="K185" s="31">
        <v>739</v>
      </c>
      <c r="L185" s="31">
        <v>719.85</v>
      </c>
      <c r="M185" s="31">
        <v>10.019209999999999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1112.2</v>
      </c>
      <c r="D186" s="36">
        <v>1114.7833333333333</v>
      </c>
      <c r="E186" s="36">
        <v>1104.5666666666666</v>
      </c>
      <c r="F186" s="36">
        <v>1096.9333333333334</v>
      </c>
      <c r="G186" s="36">
        <v>1086.7166666666667</v>
      </c>
      <c r="H186" s="36">
        <v>1122.4166666666665</v>
      </c>
      <c r="I186" s="36">
        <v>1132.6333333333332</v>
      </c>
      <c r="J186" s="36">
        <v>1140.2666666666664</v>
      </c>
      <c r="K186" s="31">
        <v>1125</v>
      </c>
      <c r="L186" s="31">
        <v>1107.1500000000001</v>
      </c>
      <c r="M186" s="31">
        <v>5.75875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1753</v>
      </c>
      <c r="D187" s="36">
        <v>1751.0333333333335</v>
      </c>
      <c r="E187" s="36">
        <v>1732.0666666666671</v>
      </c>
      <c r="F187" s="36">
        <v>1711.1333333333334</v>
      </c>
      <c r="G187" s="36">
        <v>1692.166666666667</v>
      </c>
      <c r="H187" s="36">
        <v>1771.9666666666672</v>
      </c>
      <c r="I187" s="36">
        <v>1790.9333333333338</v>
      </c>
      <c r="J187" s="36">
        <v>1811.8666666666672</v>
      </c>
      <c r="K187" s="31">
        <v>1770</v>
      </c>
      <c r="L187" s="31">
        <v>1730.1</v>
      </c>
      <c r="M187" s="31">
        <v>19.676850000000002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1150.8</v>
      </c>
      <c r="D188" s="36">
        <v>1158.8333333333333</v>
      </c>
      <c r="E188" s="36">
        <v>1126.7166666666665</v>
      </c>
      <c r="F188" s="36">
        <v>1102.6333333333332</v>
      </c>
      <c r="G188" s="36">
        <v>1070.5166666666664</v>
      </c>
      <c r="H188" s="36">
        <v>1182.9166666666665</v>
      </c>
      <c r="I188" s="36">
        <v>1215.0333333333333</v>
      </c>
      <c r="J188" s="36">
        <v>1239.1166666666666</v>
      </c>
      <c r="K188" s="31">
        <v>1190.95</v>
      </c>
      <c r="L188" s="31">
        <v>1134.75</v>
      </c>
      <c r="M188" s="31">
        <v>42.374850000000002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8716.65</v>
      </c>
      <c r="D189" s="36">
        <v>8737.9333333333325</v>
      </c>
      <c r="E189" s="36">
        <v>8655.9666666666653</v>
      </c>
      <c r="F189" s="36">
        <v>8595.2833333333328</v>
      </c>
      <c r="G189" s="36">
        <v>8513.3166666666657</v>
      </c>
      <c r="H189" s="36">
        <v>8798.616666666665</v>
      </c>
      <c r="I189" s="36">
        <v>8880.5833333333321</v>
      </c>
      <c r="J189" s="36">
        <v>8941.2666666666646</v>
      </c>
      <c r="K189" s="31">
        <v>8819.9</v>
      </c>
      <c r="L189" s="31">
        <v>8677.25</v>
      </c>
      <c r="M189" s="31">
        <v>0.75063999999999997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812.45</v>
      </c>
      <c r="D190" s="36">
        <v>814.38333333333321</v>
      </c>
      <c r="E190" s="36">
        <v>808.36666666666645</v>
      </c>
      <c r="F190" s="36">
        <v>804.28333333333319</v>
      </c>
      <c r="G190" s="36">
        <v>798.26666666666642</v>
      </c>
      <c r="H190" s="36">
        <v>818.46666666666647</v>
      </c>
      <c r="I190" s="36">
        <v>824.48333333333335</v>
      </c>
      <c r="J190" s="36">
        <v>828.56666666666649</v>
      </c>
      <c r="K190" s="31">
        <v>820.4</v>
      </c>
      <c r="L190" s="31">
        <v>810.3</v>
      </c>
      <c r="M190" s="31">
        <v>48.358559999999997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358.9</v>
      </c>
      <c r="D191" s="36">
        <v>357.36666666666662</v>
      </c>
      <c r="E191" s="36">
        <v>354.53333333333325</v>
      </c>
      <c r="F191" s="36">
        <v>350.16666666666663</v>
      </c>
      <c r="G191" s="36">
        <v>347.33333333333326</v>
      </c>
      <c r="H191" s="36">
        <v>361.73333333333323</v>
      </c>
      <c r="I191" s="36">
        <v>364.56666666666661</v>
      </c>
      <c r="J191" s="36">
        <v>368.93333333333322</v>
      </c>
      <c r="K191" s="31">
        <v>360.2</v>
      </c>
      <c r="L191" s="31">
        <v>353</v>
      </c>
      <c r="M191" s="31">
        <v>128.69181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134.9</v>
      </c>
      <c r="D192" s="36">
        <v>135.03333333333333</v>
      </c>
      <c r="E192" s="36">
        <v>133.81666666666666</v>
      </c>
      <c r="F192" s="36">
        <v>132.73333333333332</v>
      </c>
      <c r="G192" s="36">
        <v>131.51666666666665</v>
      </c>
      <c r="H192" s="36">
        <v>136.11666666666667</v>
      </c>
      <c r="I192" s="36">
        <v>137.33333333333331</v>
      </c>
      <c r="J192" s="36">
        <v>138.41666666666669</v>
      </c>
      <c r="K192" s="31">
        <v>136.25</v>
      </c>
      <c r="L192" s="31">
        <v>133.94999999999999</v>
      </c>
      <c r="M192" s="31">
        <v>341.58775000000003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3903.8</v>
      </c>
      <c r="D193" s="36">
        <v>3917.9333333333329</v>
      </c>
      <c r="E193" s="36">
        <v>3870.8666666666659</v>
      </c>
      <c r="F193" s="36">
        <v>3837.9333333333329</v>
      </c>
      <c r="G193" s="36">
        <v>3790.8666666666659</v>
      </c>
      <c r="H193" s="36">
        <v>3950.8666666666659</v>
      </c>
      <c r="I193" s="36">
        <v>3997.9333333333325</v>
      </c>
      <c r="J193" s="36">
        <v>4030.8666666666659</v>
      </c>
      <c r="K193" s="31">
        <v>3965</v>
      </c>
      <c r="L193" s="31">
        <v>3885</v>
      </c>
      <c r="M193" s="31">
        <v>28.015049999999999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1337.65</v>
      </c>
      <c r="D194" s="36">
        <v>1357.6666666666667</v>
      </c>
      <c r="E194" s="36">
        <v>1313.8333333333335</v>
      </c>
      <c r="F194" s="36">
        <v>1290.0166666666667</v>
      </c>
      <c r="G194" s="36">
        <v>1246.1833333333334</v>
      </c>
      <c r="H194" s="36">
        <v>1381.4833333333336</v>
      </c>
      <c r="I194" s="36">
        <v>1425.3166666666671</v>
      </c>
      <c r="J194" s="36">
        <v>1449.1333333333337</v>
      </c>
      <c r="K194" s="31">
        <v>1401.5</v>
      </c>
      <c r="L194" s="31">
        <v>1333.85</v>
      </c>
      <c r="M194" s="31">
        <v>60.127670000000002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4001.35</v>
      </c>
      <c r="D195" s="36">
        <v>3969.8333333333335</v>
      </c>
      <c r="E195" s="36">
        <v>3896.5166666666669</v>
      </c>
      <c r="F195" s="36">
        <v>3791.6833333333334</v>
      </c>
      <c r="G195" s="36">
        <v>3718.3666666666668</v>
      </c>
      <c r="H195" s="36">
        <v>4074.666666666667</v>
      </c>
      <c r="I195" s="36">
        <v>4147.9833333333336</v>
      </c>
      <c r="J195" s="36">
        <v>4252.8166666666675</v>
      </c>
      <c r="K195" s="31">
        <v>4043.15</v>
      </c>
      <c r="L195" s="31">
        <v>3865</v>
      </c>
      <c r="M195" s="31">
        <v>1.68455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3758.85</v>
      </c>
      <c r="D196" s="36">
        <v>3756.6166666666668</v>
      </c>
      <c r="E196" s="36">
        <v>3738.2333333333336</v>
      </c>
      <c r="F196" s="36">
        <v>3717.6166666666668</v>
      </c>
      <c r="G196" s="36">
        <v>3699.2333333333336</v>
      </c>
      <c r="H196" s="36">
        <v>3777.2333333333336</v>
      </c>
      <c r="I196" s="36">
        <v>3795.6166666666668</v>
      </c>
      <c r="J196" s="36">
        <v>3816.2333333333336</v>
      </c>
      <c r="K196" s="31">
        <v>3775</v>
      </c>
      <c r="L196" s="31">
        <v>3736</v>
      </c>
      <c r="M196" s="31">
        <v>6.6129199999999999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2475.15</v>
      </c>
      <c r="D197" s="36">
        <v>2472.6</v>
      </c>
      <c r="E197" s="36">
        <v>2455.2999999999997</v>
      </c>
      <c r="F197" s="36">
        <v>2435.4499999999998</v>
      </c>
      <c r="G197" s="36">
        <v>2418.1499999999996</v>
      </c>
      <c r="H197" s="36">
        <v>2492.4499999999998</v>
      </c>
      <c r="I197" s="36">
        <v>2509.75</v>
      </c>
      <c r="J197" s="36">
        <v>2529.6</v>
      </c>
      <c r="K197" s="31">
        <v>2489.9</v>
      </c>
      <c r="L197" s="31">
        <v>2452.75</v>
      </c>
      <c r="M197" s="31">
        <v>1.12984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1011.35</v>
      </c>
      <c r="D198" s="36">
        <v>1006.85</v>
      </c>
      <c r="E198" s="36">
        <v>991.7</v>
      </c>
      <c r="F198" s="36">
        <v>972.05000000000007</v>
      </c>
      <c r="G198" s="36">
        <v>956.90000000000009</v>
      </c>
      <c r="H198" s="36">
        <v>1026.5</v>
      </c>
      <c r="I198" s="36">
        <v>1041.6499999999999</v>
      </c>
      <c r="J198" s="36">
        <v>1061.3</v>
      </c>
      <c r="K198" s="31">
        <v>1022</v>
      </c>
      <c r="L198" s="31">
        <v>987.2</v>
      </c>
      <c r="M198" s="31">
        <v>3.8974700000000002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3193.3</v>
      </c>
      <c r="D199" s="36">
        <v>3203.9333333333329</v>
      </c>
      <c r="E199" s="36">
        <v>3169.8666666666659</v>
      </c>
      <c r="F199" s="36">
        <v>3146.4333333333329</v>
      </c>
      <c r="G199" s="36">
        <v>3112.3666666666659</v>
      </c>
      <c r="H199" s="36">
        <v>3227.3666666666659</v>
      </c>
      <c r="I199" s="36">
        <v>3261.4333333333325</v>
      </c>
      <c r="J199" s="36">
        <v>3284.8666666666659</v>
      </c>
      <c r="K199" s="31">
        <v>3238</v>
      </c>
      <c r="L199" s="31">
        <v>3180.5</v>
      </c>
      <c r="M199" s="31">
        <v>3.8195800000000002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46.5</v>
      </c>
      <c r="D200" s="36">
        <v>46.833333333333336</v>
      </c>
      <c r="E200" s="36">
        <v>45.666666666666671</v>
      </c>
      <c r="F200" s="36">
        <v>44.833333333333336</v>
      </c>
      <c r="G200" s="36">
        <v>43.666666666666671</v>
      </c>
      <c r="H200" s="36">
        <v>47.666666666666671</v>
      </c>
      <c r="I200" s="36">
        <v>48.833333333333343</v>
      </c>
      <c r="J200" s="36">
        <v>49.666666666666671</v>
      </c>
      <c r="K200" s="31">
        <v>48</v>
      </c>
      <c r="L200" s="31">
        <v>46</v>
      </c>
      <c r="M200" s="31">
        <v>242.57974999999999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92.9</v>
      </c>
      <c r="D201" s="36">
        <v>93.416666666666671</v>
      </c>
      <c r="E201" s="36">
        <v>92.033333333333346</v>
      </c>
      <c r="F201" s="36">
        <v>91.166666666666671</v>
      </c>
      <c r="G201" s="36">
        <v>89.783333333333346</v>
      </c>
      <c r="H201" s="36">
        <v>94.283333333333346</v>
      </c>
      <c r="I201" s="36">
        <v>95.666666666666671</v>
      </c>
      <c r="J201" s="36">
        <v>96.533333333333346</v>
      </c>
      <c r="K201" s="31">
        <v>94.8</v>
      </c>
      <c r="L201" s="31">
        <v>92.55</v>
      </c>
      <c r="M201" s="31">
        <v>47.794699999999999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2021.6</v>
      </c>
      <c r="D202" s="36">
        <v>2047.1833333333332</v>
      </c>
      <c r="E202" s="36">
        <v>1985.4166666666665</v>
      </c>
      <c r="F202" s="36">
        <v>1949.2333333333333</v>
      </c>
      <c r="G202" s="36">
        <v>1887.4666666666667</v>
      </c>
      <c r="H202" s="36">
        <v>2083.3666666666663</v>
      </c>
      <c r="I202" s="36">
        <v>2145.1333333333332</v>
      </c>
      <c r="J202" s="36">
        <v>2181.3166666666662</v>
      </c>
      <c r="K202" s="31">
        <v>2108.9499999999998</v>
      </c>
      <c r="L202" s="31">
        <v>2011</v>
      </c>
      <c r="M202" s="31">
        <v>13.497210000000001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1825.55</v>
      </c>
      <c r="D203" s="36">
        <v>1812.6166666666668</v>
      </c>
      <c r="E203" s="36">
        <v>1793.3333333333335</v>
      </c>
      <c r="F203" s="36">
        <v>1761.1166666666668</v>
      </c>
      <c r="G203" s="36">
        <v>1741.8333333333335</v>
      </c>
      <c r="H203" s="36">
        <v>1844.8333333333335</v>
      </c>
      <c r="I203" s="36">
        <v>1864.1166666666668</v>
      </c>
      <c r="J203" s="36">
        <v>1896.3333333333335</v>
      </c>
      <c r="K203" s="31">
        <v>1831.9</v>
      </c>
      <c r="L203" s="31">
        <v>1780.4</v>
      </c>
      <c r="M203" s="31">
        <v>3.7131599999999998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9954.5499999999993</v>
      </c>
      <c r="D204" s="36">
        <v>9923.7833333333328</v>
      </c>
      <c r="E204" s="36">
        <v>9850.7666666666664</v>
      </c>
      <c r="F204" s="36">
        <v>9746.9833333333336</v>
      </c>
      <c r="G204" s="36">
        <v>9673.9666666666672</v>
      </c>
      <c r="H204" s="36">
        <v>10027.566666666666</v>
      </c>
      <c r="I204" s="36">
        <v>10100.583333333332</v>
      </c>
      <c r="J204" s="36">
        <v>10204.366666666665</v>
      </c>
      <c r="K204" s="31">
        <v>9996.7999999999993</v>
      </c>
      <c r="L204" s="31">
        <v>9820</v>
      </c>
      <c r="M204" s="31">
        <v>2.7393100000000001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134.1</v>
      </c>
      <c r="D205" s="36">
        <v>134.11666666666667</v>
      </c>
      <c r="E205" s="36">
        <v>132.48333333333335</v>
      </c>
      <c r="F205" s="36">
        <v>130.86666666666667</v>
      </c>
      <c r="G205" s="36">
        <v>129.23333333333335</v>
      </c>
      <c r="H205" s="36">
        <v>135.73333333333335</v>
      </c>
      <c r="I205" s="36">
        <v>137.36666666666667</v>
      </c>
      <c r="J205" s="36">
        <v>138.98333333333335</v>
      </c>
      <c r="K205" s="31">
        <v>135.75</v>
      </c>
      <c r="L205" s="31">
        <v>132.5</v>
      </c>
      <c r="M205" s="31">
        <v>258.66683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567.75</v>
      </c>
      <c r="D206" s="36">
        <v>567.9666666666667</v>
      </c>
      <c r="E206" s="36">
        <v>564.28333333333342</v>
      </c>
      <c r="F206" s="36">
        <v>560.81666666666672</v>
      </c>
      <c r="G206" s="36">
        <v>557.13333333333344</v>
      </c>
      <c r="H206" s="36">
        <v>571.43333333333339</v>
      </c>
      <c r="I206" s="36">
        <v>575.11666666666679</v>
      </c>
      <c r="J206" s="36">
        <v>578.58333333333337</v>
      </c>
      <c r="K206" s="31">
        <v>571.65</v>
      </c>
      <c r="L206" s="31">
        <v>564.5</v>
      </c>
      <c r="M206" s="31">
        <v>16.596609999999998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1271.7</v>
      </c>
      <c r="D207" s="36">
        <v>1271.0333333333333</v>
      </c>
      <c r="E207" s="36">
        <v>1262.0666666666666</v>
      </c>
      <c r="F207" s="36">
        <v>1252.4333333333334</v>
      </c>
      <c r="G207" s="36">
        <v>1243.4666666666667</v>
      </c>
      <c r="H207" s="36">
        <v>1280.6666666666665</v>
      </c>
      <c r="I207" s="36">
        <v>1289.6333333333332</v>
      </c>
      <c r="J207" s="36">
        <v>1299.2666666666664</v>
      </c>
      <c r="K207" s="31">
        <v>1280</v>
      </c>
      <c r="L207" s="31">
        <v>1261.4000000000001</v>
      </c>
      <c r="M207" s="31">
        <v>15.024010000000001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273</v>
      </c>
      <c r="D208" s="36">
        <v>272.56666666666666</v>
      </c>
      <c r="E208" s="36">
        <v>270.13333333333333</v>
      </c>
      <c r="F208" s="36">
        <v>267.26666666666665</v>
      </c>
      <c r="G208" s="36">
        <v>264.83333333333331</v>
      </c>
      <c r="H208" s="36">
        <v>275.43333333333334</v>
      </c>
      <c r="I208" s="36">
        <v>277.86666666666662</v>
      </c>
      <c r="J208" s="36">
        <v>280.73333333333335</v>
      </c>
      <c r="K208" s="31">
        <v>275</v>
      </c>
      <c r="L208" s="31">
        <v>269.7</v>
      </c>
      <c r="M208" s="31">
        <v>98.815309999999997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1060.8499999999999</v>
      </c>
      <c r="D209" s="36">
        <v>1057.8999999999999</v>
      </c>
      <c r="E209" s="36">
        <v>1047.5499999999997</v>
      </c>
      <c r="F209" s="36">
        <v>1034.2499999999998</v>
      </c>
      <c r="G209" s="36">
        <v>1023.8999999999996</v>
      </c>
      <c r="H209" s="36">
        <v>1071.1999999999998</v>
      </c>
      <c r="I209" s="36">
        <v>1081.5499999999997</v>
      </c>
      <c r="J209" s="36">
        <v>1094.8499999999999</v>
      </c>
      <c r="K209" s="31">
        <v>1068.25</v>
      </c>
      <c r="L209" s="31">
        <v>1044.5999999999999</v>
      </c>
      <c r="M209" s="31">
        <v>14.80681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1359.6</v>
      </c>
      <c r="D210" s="36">
        <v>1358.1499999999999</v>
      </c>
      <c r="E210" s="36">
        <v>1352.3999999999996</v>
      </c>
      <c r="F210" s="36">
        <v>1345.1999999999998</v>
      </c>
      <c r="G210" s="36">
        <v>1339.4499999999996</v>
      </c>
      <c r="H210" s="36">
        <v>1365.3499999999997</v>
      </c>
      <c r="I210" s="36">
        <v>1371.1000000000001</v>
      </c>
      <c r="J210" s="36">
        <v>1378.2999999999997</v>
      </c>
      <c r="K210" s="31">
        <v>1363.9</v>
      </c>
      <c r="L210" s="31">
        <v>1350.95</v>
      </c>
      <c r="M210" s="31">
        <v>0.67022000000000004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494.6</v>
      </c>
      <c r="D211" s="36">
        <v>504.25</v>
      </c>
      <c r="E211" s="36">
        <v>479.5</v>
      </c>
      <c r="F211" s="36">
        <v>464.4</v>
      </c>
      <c r="G211" s="36">
        <v>439.65</v>
      </c>
      <c r="H211" s="36">
        <v>519.35</v>
      </c>
      <c r="I211" s="36">
        <v>544.1</v>
      </c>
      <c r="J211" s="36">
        <v>559.20000000000005</v>
      </c>
      <c r="K211" s="31">
        <v>529</v>
      </c>
      <c r="L211" s="31">
        <v>489.15</v>
      </c>
      <c r="M211" s="31">
        <v>639.22131999999999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24.75</v>
      </c>
      <c r="D212" s="36">
        <v>24.883333333333336</v>
      </c>
      <c r="E212" s="36">
        <v>24.466666666666672</v>
      </c>
      <c r="F212" s="36">
        <v>24.183333333333337</v>
      </c>
      <c r="G212" s="36">
        <v>23.766666666666673</v>
      </c>
      <c r="H212" s="36">
        <v>25.166666666666671</v>
      </c>
      <c r="I212" s="36">
        <v>25.583333333333336</v>
      </c>
      <c r="J212" s="36">
        <v>25.866666666666671</v>
      </c>
      <c r="K212" s="31">
        <v>25.3</v>
      </c>
      <c r="L212" s="31">
        <v>24.6</v>
      </c>
      <c r="M212" s="31">
        <v>2397.3780099999999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242.8</v>
      </c>
      <c r="D213" s="36">
        <v>245.86666666666667</v>
      </c>
      <c r="E213" s="36">
        <v>238.98333333333335</v>
      </c>
      <c r="F213" s="36">
        <v>235.16666666666669</v>
      </c>
      <c r="G213" s="36">
        <v>228.28333333333336</v>
      </c>
      <c r="H213" s="36">
        <v>249.68333333333334</v>
      </c>
      <c r="I213" s="36">
        <v>256.56666666666666</v>
      </c>
      <c r="J213" s="36">
        <v>260.38333333333333</v>
      </c>
      <c r="K213" s="31">
        <v>252.75</v>
      </c>
      <c r="L213" s="31">
        <v>242.05</v>
      </c>
      <c r="M213" s="31">
        <v>176.38995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133.4</v>
      </c>
      <c r="D214" s="36">
        <v>135.36666666666667</v>
      </c>
      <c r="E214" s="36">
        <v>130.88333333333335</v>
      </c>
      <c r="F214" s="36">
        <v>128.36666666666667</v>
      </c>
      <c r="G214" s="36">
        <v>123.88333333333335</v>
      </c>
      <c r="H214" s="36">
        <v>137.88333333333335</v>
      </c>
      <c r="I214" s="36">
        <v>142.3666666666667</v>
      </c>
      <c r="J214" s="36">
        <v>144.88333333333335</v>
      </c>
      <c r="K214" s="31">
        <v>139.85</v>
      </c>
      <c r="L214" s="31">
        <v>132.85</v>
      </c>
      <c r="M214" s="31">
        <v>535.70266000000004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716.85</v>
      </c>
      <c r="D215" s="36">
        <v>713.86666666666679</v>
      </c>
      <c r="E215" s="36">
        <v>703.28333333333353</v>
      </c>
      <c r="F215" s="36">
        <v>689.7166666666667</v>
      </c>
      <c r="G215" s="36">
        <v>679.13333333333344</v>
      </c>
      <c r="H215" s="36">
        <v>727.43333333333362</v>
      </c>
      <c r="I215" s="36">
        <v>738.01666666666688</v>
      </c>
      <c r="J215" s="36">
        <v>751.58333333333371</v>
      </c>
      <c r="K215" s="31">
        <v>724.45</v>
      </c>
      <c r="L215" s="31">
        <v>700.3</v>
      </c>
      <c r="M215" s="31">
        <v>11.50461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660.55</v>
      </c>
      <c r="D11" s="36">
        <v>664.23333333333323</v>
      </c>
      <c r="E11" s="36">
        <v>654.56666666666649</v>
      </c>
      <c r="F11" s="36">
        <v>648.58333333333326</v>
      </c>
      <c r="G11" s="36">
        <v>638.91666666666652</v>
      </c>
      <c r="H11" s="36">
        <v>670.21666666666647</v>
      </c>
      <c r="I11" s="36">
        <v>679.88333333333321</v>
      </c>
      <c r="J11" s="36">
        <v>685.86666666666645</v>
      </c>
      <c r="K11" s="31">
        <v>673.9</v>
      </c>
      <c r="L11" s="31">
        <v>658.25</v>
      </c>
      <c r="M11" s="31">
        <v>1.4009100000000001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34514.400000000001</v>
      </c>
      <c r="D12" s="36">
        <v>34420.416666666664</v>
      </c>
      <c r="E12" s="36">
        <v>34093.98333333333</v>
      </c>
      <c r="F12" s="36">
        <v>33673.566666666666</v>
      </c>
      <c r="G12" s="36">
        <v>33347.133333333331</v>
      </c>
      <c r="H12" s="36">
        <v>34840.833333333328</v>
      </c>
      <c r="I12" s="36">
        <v>35167.266666666663</v>
      </c>
      <c r="J12" s="36">
        <v>35587.683333333327</v>
      </c>
      <c r="K12" s="31">
        <v>34746.85</v>
      </c>
      <c r="L12" s="31">
        <v>34000</v>
      </c>
      <c r="M12" s="31">
        <v>3.5790000000000002E-2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532.29999999999995</v>
      </c>
      <c r="D13" s="36">
        <v>528.43333333333328</v>
      </c>
      <c r="E13" s="36">
        <v>520.96666666666658</v>
      </c>
      <c r="F13" s="36">
        <v>509.63333333333333</v>
      </c>
      <c r="G13" s="36">
        <v>502.16666666666663</v>
      </c>
      <c r="H13" s="36">
        <v>539.76666666666654</v>
      </c>
      <c r="I13" s="36">
        <v>547.23333333333323</v>
      </c>
      <c r="J13" s="36">
        <v>558.56666666666649</v>
      </c>
      <c r="K13" s="31">
        <v>535.9</v>
      </c>
      <c r="L13" s="31">
        <v>517.1</v>
      </c>
      <c r="M13" s="31">
        <v>6.9738800000000003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612.15</v>
      </c>
      <c r="D14" s="36">
        <v>612.23333333333335</v>
      </c>
      <c r="E14" s="36">
        <v>604.86666666666667</v>
      </c>
      <c r="F14" s="36">
        <v>597.58333333333337</v>
      </c>
      <c r="G14" s="36">
        <v>590.2166666666667</v>
      </c>
      <c r="H14" s="36">
        <v>619.51666666666665</v>
      </c>
      <c r="I14" s="36">
        <v>626.88333333333344</v>
      </c>
      <c r="J14" s="36">
        <v>634.16666666666663</v>
      </c>
      <c r="K14" s="31">
        <v>619.6</v>
      </c>
      <c r="L14" s="31">
        <v>604.95000000000005</v>
      </c>
      <c r="M14" s="31">
        <v>10.6698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1613</v>
      </c>
      <c r="D15" s="36">
        <v>1611.4333333333334</v>
      </c>
      <c r="E15" s="36">
        <v>1597.8666666666668</v>
      </c>
      <c r="F15" s="36">
        <v>1582.7333333333333</v>
      </c>
      <c r="G15" s="36">
        <v>1569.1666666666667</v>
      </c>
      <c r="H15" s="36">
        <v>1626.5666666666668</v>
      </c>
      <c r="I15" s="36">
        <v>1640.1333333333334</v>
      </c>
      <c r="J15" s="36">
        <v>1655.2666666666669</v>
      </c>
      <c r="K15" s="31">
        <v>1625</v>
      </c>
      <c r="L15" s="31">
        <v>1596.3</v>
      </c>
      <c r="M15" s="31">
        <v>1.1603399999999999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4752.8999999999996</v>
      </c>
      <c r="D16" s="36">
        <v>4762.3</v>
      </c>
      <c r="E16" s="36">
        <v>4715.6000000000004</v>
      </c>
      <c r="F16" s="36">
        <v>4678.3</v>
      </c>
      <c r="G16" s="36">
        <v>4631.6000000000004</v>
      </c>
      <c r="H16" s="36">
        <v>4799.6000000000004</v>
      </c>
      <c r="I16" s="36">
        <v>4846.2999999999993</v>
      </c>
      <c r="J16" s="36">
        <v>4883.6000000000004</v>
      </c>
      <c r="K16" s="31">
        <v>4809</v>
      </c>
      <c r="L16" s="31">
        <v>4725</v>
      </c>
      <c r="M16" s="31">
        <v>1.04057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26210.45</v>
      </c>
      <c r="D17" s="36">
        <v>26097.366666666669</v>
      </c>
      <c r="E17" s="36">
        <v>25813.083333333336</v>
      </c>
      <c r="F17" s="36">
        <v>25415.716666666667</v>
      </c>
      <c r="G17" s="36">
        <v>25131.433333333334</v>
      </c>
      <c r="H17" s="36">
        <v>26494.733333333337</v>
      </c>
      <c r="I17" s="36">
        <v>26779.01666666667</v>
      </c>
      <c r="J17" s="36">
        <v>27176.383333333339</v>
      </c>
      <c r="K17" s="31">
        <v>26381.65</v>
      </c>
      <c r="L17" s="31">
        <v>25700</v>
      </c>
      <c r="M17" s="31">
        <v>0.33616000000000001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2320.4</v>
      </c>
      <c r="D18" s="36">
        <v>2326.6999999999998</v>
      </c>
      <c r="E18" s="36">
        <v>2309.3999999999996</v>
      </c>
      <c r="F18" s="36">
        <v>2298.3999999999996</v>
      </c>
      <c r="G18" s="36">
        <v>2281.0999999999995</v>
      </c>
      <c r="H18" s="36">
        <v>2337.6999999999998</v>
      </c>
      <c r="I18" s="36">
        <v>2355</v>
      </c>
      <c r="J18" s="36">
        <v>2366</v>
      </c>
      <c r="K18" s="31">
        <v>2344</v>
      </c>
      <c r="L18" s="31">
        <v>2315.6999999999998</v>
      </c>
      <c r="M18" s="31">
        <v>1.36365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3089.5</v>
      </c>
      <c r="D19" s="36">
        <v>3095.65</v>
      </c>
      <c r="E19" s="36">
        <v>3061.3</v>
      </c>
      <c r="F19" s="36">
        <v>3033.1</v>
      </c>
      <c r="G19" s="36">
        <v>2998.75</v>
      </c>
      <c r="H19" s="36">
        <v>3123.8500000000004</v>
      </c>
      <c r="I19" s="36">
        <v>3158.2</v>
      </c>
      <c r="J19" s="36">
        <v>3186.4000000000005</v>
      </c>
      <c r="K19" s="31">
        <v>3130</v>
      </c>
      <c r="L19" s="31">
        <v>3067.45</v>
      </c>
      <c r="M19" s="31">
        <v>14.070069999999999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1694.8</v>
      </c>
      <c r="D20" s="36">
        <v>1702.3</v>
      </c>
      <c r="E20" s="36">
        <v>1677.5</v>
      </c>
      <c r="F20" s="36">
        <v>1660.2</v>
      </c>
      <c r="G20" s="36">
        <v>1635.4</v>
      </c>
      <c r="H20" s="36">
        <v>1719.6</v>
      </c>
      <c r="I20" s="36">
        <v>1744.3999999999996</v>
      </c>
      <c r="J20" s="36">
        <v>1761.6999999999998</v>
      </c>
      <c r="K20" s="31">
        <v>1727.1</v>
      </c>
      <c r="L20" s="31">
        <v>1685</v>
      </c>
      <c r="M20" s="31">
        <v>6.8728499999999997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1203.0999999999999</v>
      </c>
      <c r="D21" s="36">
        <v>1202.5166666666667</v>
      </c>
      <c r="E21" s="36">
        <v>1189.6833333333334</v>
      </c>
      <c r="F21" s="36">
        <v>1176.2666666666667</v>
      </c>
      <c r="G21" s="36">
        <v>1163.4333333333334</v>
      </c>
      <c r="H21" s="36">
        <v>1215.9333333333334</v>
      </c>
      <c r="I21" s="36">
        <v>1228.7666666666669</v>
      </c>
      <c r="J21" s="36">
        <v>1242.1833333333334</v>
      </c>
      <c r="K21" s="31">
        <v>1215.3499999999999</v>
      </c>
      <c r="L21" s="31">
        <v>1189.0999999999999</v>
      </c>
      <c r="M21" s="31">
        <v>28.256540000000001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541.15</v>
      </c>
      <c r="D22" s="36">
        <v>542.7166666666667</v>
      </c>
      <c r="E22" s="36">
        <v>538.43333333333339</v>
      </c>
      <c r="F22" s="36">
        <v>535.7166666666667</v>
      </c>
      <c r="G22" s="36">
        <v>531.43333333333339</v>
      </c>
      <c r="H22" s="36">
        <v>545.43333333333339</v>
      </c>
      <c r="I22" s="36">
        <v>549.7166666666667</v>
      </c>
      <c r="J22" s="36">
        <v>552.43333333333339</v>
      </c>
      <c r="K22" s="31">
        <v>547</v>
      </c>
      <c r="L22" s="31">
        <v>540</v>
      </c>
      <c r="M22" s="31">
        <v>10.77632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1039.5</v>
      </c>
      <c r="D23" s="36">
        <v>1046.7166666666667</v>
      </c>
      <c r="E23" s="36">
        <v>1028.7833333333333</v>
      </c>
      <c r="F23" s="36">
        <v>1018.0666666666666</v>
      </c>
      <c r="G23" s="36">
        <v>1000.1333333333332</v>
      </c>
      <c r="H23" s="36">
        <v>1057.4333333333334</v>
      </c>
      <c r="I23" s="36">
        <v>1075.3666666666668</v>
      </c>
      <c r="J23" s="36">
        <v>1086.0833333333335</v>
      </c>
      <c r="K23" s="31">
        <v>1064.6500000000001</v>
      </c>
      <c r="L23" s="31">
        <v>1036</v>
      </c>
      <c r="M23" s="31">
        <v>11.198169999999999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363.45</v>
      </c>
      <c r="D24" s="36">
        <v>365.13333333333338</v>
      </c>
      <c r="E24" s="36">
        <v>360.71666666666675</v>
      </c>
      <c r="F24" s="36">
        <v>357.98333333333335</v>
      </c>
      <c r="G24" s="36">
        <v>353.56666666666672</v>
      </c>
      <c r="H24" s="36">
        <v>367.86666666666679</v>
      </c>
      <c r="I24" s="36">
        <v>372.28333333333342</v>
      </c>
      <c r="J24" s="36">
        <v>375.01666666666682</v>
      </c>
      <c r="K24" s="31">
        <v>369.55</v>
      </c>
      <c r="L24" s="31">
        <v>362.4</v>
      </c>
      <c r="M24" s="31">
        <v>11.54682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179.15</v>
      </c>
      <c r="D25" s="36">
        <v>179.58333333333334</v>
      </c>
      <c r="E25" s="36">
        <v>177.16666666666669</v>
      </c>
      <c r="F25" s="36">
        <v>175.18333333333334</v>
      </c>
      <c r="G25" s="36">
        <v>172.76666666666668</v>
      </c>
      <c r="H25" s="36">
        <v>181.56666666666669</v>
      </c>
      <c r="I25" s="36">
        <v>183.98333333333338</v>
      </c>
      <c r="J25" s="36">
        <v>185.9666666666667</v>
      </c>
      <c r="K25" s="31">
        <v>182</v>
      </c>
      <c r="L25" s="31">
        <v>177.6</v>
      </c>
      <c r="M25" s="31">
        <v>59.943269999999998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230.85</v>
      </c>
      <c r="D26" s="36">
        <v>231.11666666666667</v>
      </c>
      <c r="E26" s="36">
        <v>227.83333333333334</v>
      </c>
      <c r="F26" s="36">
        <v>224.81666666666666</v>
      </c>
      <c r="G26" s="36">
        <v>221.53333333333333</v>
      </c>
      <c r="H26" s="36">
        <v>234.13333333333335</v>
      </c>
      <c r="I26" s="36">
        <v>237.41666666666666</v>
      </c>
      <c r="J26" s="36">
        <v>240.43333333333337</v>
      </c>
      <c r="K26" s="31">
        <v>234.4</v>
      </c>
      <c r="L26" s="31">
        <v>228.1</v>
      </c>
      <c r="M26" s="31">
        <v>34.161140000000003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363.45</v>
      </c>
      <c r="D27" s="36">
        <v>364.18333333333339</v>
      </c>
      <c r="E27" s="36">
        <v>360.86666666666679</v>
      </c>
      <c r="F27" s="36">
        <v>358.28333333333342</v>
      </c>
      <c r="G27" s="36">
        <v>354.96666666666681</v>
      </c>
      <c r="H27" s="36">
        <v>366.76666666666677</v>
      </c>
      <c r="I27" s="36">
        <v>370.08333333333337</v>
      </c>
      <c r="J27" s="36">
        <v>372.66666666666674</v>
      </c>
      <c r="K27" s="31">
        <v>367.5</v>
      </c>
      <c r="L27" s="31">
        <v>361.6</v>
      </c>
      <c r="M27" s="31">
        <v>2.71069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881.75</v>
      </c>
      <c r="D28" s="36">
        <v>884.2166666666667</v>
      </c>
      <c r="E28" s="36">
        <v>874.98333333333335</v>
      </c>
      <c r="F28" s="36">
        <v>868.2166666666667</v>
      </c>
      <c r="G28" s="36">
        <v>858.98333333333335</v>
      </c>
      <c r="H28" s="36">
        <v>890.98333333333335</v>
      </c>
      <c r="I28" s="36">
        <v>900.2166666666667</v>
      </c>
      <c r="J28" s="36">
        <v>906.98333333333335</v>
      </c>
      <c r="K28" s="31">
        <v>893.45</v>
      </c>
      <c r="L28" s="31">
        <v>877.45</v>
      </c>
      <c r="M28" s="31">
        <v>0.76095000000000002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1304.2</v>
      </c>
      <c r="D29" s="36">
        <v>1308.25</v>
      </c>
      <c r="E29" s="36">
        <v>1292.5</v>
      </c>
      <c r="F29" s="36">
        <v>1280.8</v>
      </c>
      <c r="G29" s="36">
        <v>1265.05</v>
      </c>
      <c r="H29" s="36">
        <v>1319.95</v>
      </c>
      <c r="I29" s="36">
        <v>1335.7</v>
      </c>
      <c r="J29" s="36">
        <v>1347.4</v>
      </c>
      <c r="K29" s="31">
        <v>1324</v>
      </c>
      <c r="L29" s="31">
        <v>1296.55</v>
      </c>
      <c r="M29" s="31">
        <v>1.97525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3708.8</v>
      </c>
      <c r="D30" s="36">
        <v>3725.4666666666667</v>
      </c>
      <c r="E30" s="36">
        <v>3668.9833333333336</v>
      </c>
      <c r="F30" s="36">
        <v>3629.166666666667</v>
      </c>
      <c r="G30" s="36">
        <v>3572.6833333333338</v>
      </c>
      <c r="H30" s="36">
        <v>3765.2833333333333</v>
      </c>
      <c r="I30" s="36">
        <v>3821.766666666666</v>
      </c>
      <c r="J30" s="36">
        <v>3861.583333333333</v>
      </c>
      <c r="K30" s="31">
        <v>3781.95</v>
      </c>
      <c r="L30" s="31">
        <v>3685.65</v>
      </c>
      <c r="M30" s="31">
        <v>0.70367000000000002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2252.1</v>
      </c>
      <c r="D31" s="36">
        <v>2235.333333333333</v>
      </c>
      <c r="E31" s="36">
        <v>2201.2166666666662</v>
      </c>
      <c r="F31" s="36">
        <v>2150.333333333333</v>
      </c>
      <c r="G31" s="36">
        <v>2116.2166666666662</v>
      </c>
      <c r="H31" s="36">
        <v>2286.2166666666662</v>
      </c>
      <c r="I31" s="36">
        <v>2320.333333333333</v>
      </c>
      <c r="J31" s="36">
        <v>2371.2166666666662</v>
      </c>
      <c r="K31" s="31">
        <v>2269.4499999999998</v>
      </c>
      <c r="L31" s="31">
        <v>2184.4499999999998</v>
      </c>
      <c r="M31" s="31">
        <v>0.85614999999999997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943.55</v>
      </c>
      <c r="D32" s="36">
        <v>932.86666666666667</v>
      </c>
      <c r="E32" s="36">
        <v>900.73333333333335</v>
      </c>
      <c r="F32" s="36">
        <v>857.91666666666663</v>
      </c>
      <c r="G32" s="36">
        <v>825.7833333333333</v>
      </c>
      <c r="H32" s="36">
        <v>975.68333333333339</v>
      </c>
      <c r="I32" s="36">
        <v>1007.8166666666668</v>
      </c>
      <c r="J32" s="36">
        <v>1050.6333333333334</v>
      </c>
      <c r="K32" s="31">
        <v>965</v>
      </c>
      <c r="L32" s="31">
        <v>890.05</v>
      </c>
      <c r="M32" s="31">
        <v>27.611319999999999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5037.6000000000004</v>
      </c>
      <c r="D33" s="36">
        <v>5019.9833333333336</v>
      </c>
      <c r="E33" s="36">
        <v>4985.6166666666668</v>
      </c>
      <c r="F33" s="36">
        <v>4933.6333333333332</v>
      </c>
      <c r="G33" s="36">
        <v>4899.2666666666664</v>
      </c>
      <c r="H33" s="36">
        <v>5071.9666666666672</v>
      </c>
      <c r="I33" s="36">
        <v>5106.3333333333339</v>
      </c>
      <c r="J33" s="36">
        <v>5158.3166666666675</v>
      </c>
      <c r="K33" s="31">
        <v>5054.3500000000004</v>
      </c>
      <c r="L33" s="31">
        <v>4968</v>
      </c>
      <c r="M33" s="31">
        <v>2.2766000000000002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2439.1999999999998</v>
      </c>
      <c r="D34" s="36">
        <v>2454.0833333333335</v>
      </c>
      <c r="E34" s="36">
        <v>2420.1166666666668</v>
      </c>
      <c r="F34" s="36">
        <v>2401.0333333333333</v>
      </c>
      <c r="G34" s="36">
        <v>2367.0666666666666</v>
      </c>
      <c r="H34" s="36">
        <v>2473.166666666667</v>
      </c>
      <c r="I34" s="36">
        <v>2507.1333333333332</v>
      </c>
      <c r="J34" s="36">
        <v>2526.2166666666672</v>
      </c>
      <c r="K34" s="31">
        <v>2488.0500000000002</v>
      </c>
      <c r="L34" s="31">
        <v>2435</v>
      </c>
      <c r="M34" s="31">
        <v>0.53993999999999998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815.3</v>
      </c>
      <c r="D35" s="36">
        <v>816.35</v>
      </c>
      <c r="E35" s="36">
        <v>808.95</v>
      </c>
      <c r="F35" s="36">
        <v>802.6</v>
      </c>
      <c r="G35" s="36">
        <v>795.2</v>
      </c>
      <c r="H35" s="36">
        <v>822.7</v>
      </c>
      <c r="I35" s="36">
        <v>830.09999999999991</v>
      </c>
      <c r="J35" s="36">
        <v>836.45</v>
      </c>
      <c r="K35" s="31">
        <v>823.75</v>
      </c>
      <c r="L35" s="31">
        <v>810</v>
      </c>
      <c r="M35" s="31">
        <v>6.8605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3750.1</v>
      </c>
      <c r="D36" s="36">
        <v>3694.0333333333328</v>
      </c>
      <c r="E36" s="36">
        <v>3618.1166666666659</v>
      </c>
      <c r="F36" s="36">
        <v>3486.1333333333332</v>
      </c>
      <c r="G36" s="36">
        <v>3410.2166666666662</v>
      </c>
      <c r="H36" s="36">
        <v>3826.0166666666655</v>
      </c>
      <c r="I36" s="36">
        <v>3901.9333333333325</v>
      </c>
      <c r="J36" s="36">
        <v>4033.9166666666652</v>
      </c>
      <c r="K36" s="31">
        <v>3769.95</v>
      </c>
      <c r="L36" s="31">
        <v>3562.05</v>
      </c>
      <c r="M36" s="31">
        <v>2.4119199999999998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531.45000000000005</v>
      </c>
      <c r="D37" s="36">
        <v>531.7166666666667</v>
      </c>
      <c r="E37" s="36">
        <v>526.23333333333335</v>
      </c>
      <c r="F37" s="36">
        <v>521.01666666666665</v>
      </c>
      <c r="G37" s="36">
        <v>515.5333333333333</v>
      </c>
      <c r="H37" s="36">
        <v>536.93333333333339</v>
      </c>
      <c r="I37" s="36">
        <v>542.41666666666674</v>
      </c>
      <c r="J37" s="36">
        <v>547.63333333333344</v>
      </c>
      <c r="K37" s="31">
        <v>537.20000000000005</v>
      </c>
      <c r="L37" s="31">
        <v>526.5</v>
      </c>
      <c r="M37" s="31">
        <v>18.38608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3875.7</v>
      </c>
      <c r="D38" s="36">
        <v>3833.2333333333336</v>
      </c>
      <c r="E38" s="36">
        <v>3771.4666666666672</v>
      </c>
      <c r="F38" s="36">
        <v>3667.2333333333336</v>
      </c>
      <c r="G38" s="36">
        <v>3605.4666666666672</v>
      </c>
      <c r="H38" s="36">
        <v>3937.4666666666672</v>
      </c>
      <c r="I38" s="36">
        <v>3999.2333333333336</v>
      </c>
      <c r="J38" s="36">
        <v>4103.4666666666672</v>
      </c>
      <c r="K38" s="31">
        <v>3895</v>
      </c>
      <c r="L38" s="31">
        <v>3729</v>
      </c>
      <c r="M38" s="31">
        <v>4.3182700000000001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952.75</v>
      </c>
      <c r="D39" s="36">
        <v>956.25</v>
      </c>
      <c r="E39" s="36">
        <v>946.6</v>
      </c>
      <c r="F39" s="36">
        <v>940.45</v>
      </c>
      <c r="G39" s="36">
        <v>930.80000000000007</v>
      </c>
      <c r="H39" s="36">
        <v>962.4</v>
      </c>
      <c r="I39" s="36">
        <v>972.05000000000007</v>
      </c>
      <c r="J39" s="36">
        <v>978.19999999999993</v>
      </c>
      <c r="K39" s="31">
        <v>965.9</v>
      </c>
      <c r="L39" s="31">
        <v>950.1</v>
      </c>
      <c r="M39" s="31">
        <v>0.52927999999999997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5349.15</v>
      </c>
      <c r="D40" s="36">
        <v>5351.35</v>
      </c>
      <c r="E40" s="36">
        <v>5267.9000000000005</v>
      </c>
      <c r="F40" s="36">
        <v>5186.6500000000005</v>
      </c>
      <c r="G40" s="36">
        <v>5103.2000000000007</v>
      </c>
      <c r="H40" s="36">
        <v>5432.6</v>
      </c>
      <c r="I40" s="36">
        <v>5516.0500000000011</v>
      </c>
      <c r="J40" s="36">
        <v>5597.3</v>
      </c>
      <c r="K40" s="31">
        <v>5434.8</v>
      </c>
      <c r="L40" s="31">
        <v>5270.1</v>
      </c>
      <c r="M40" s="31">
        <v>1.6543699999999999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1554.6</v>
      </c>
      <c r="D41" s="36">
        <v>1554</v>
      </c>
      <c r="E41" s="36">
        <v>1538.1</v>
      </c>
      <c r="F41" s="36">
        <v>1521.6</v>
      </c>
      <c r="G41" s="36">
        <v>1505.6999999999998</v>
      </c>
      <c r="H41" s="36">
        <v>1570.5</v>
      </c>
      <c r="I41" s="36">
        <v>1586.4</v>
      </c>
      <c r="J41" s="36">
        <v>1602.9</v>
      </c>
      <c r="K41" s="31">
        <v>1569.9</v>
      </c>
      <c r="L41" s="31">
        <v>1537.5</v>
      </c>
      <c r="M41" s="31">
        <v>4.1257400000000004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5896.4</v>
      </c>
      <c r="D42" s="36">
        <v>5874.8499999999995</v>
      </c>
      <c r="E42" s="36">
        <v>5825.5499999999993</v>
      </c>
      <c r="F42" s="36">
        <v>5754.7</v>
      </c>
      <c r="G42" s="36">
        <v>5705.4</v>
      </c>
      <c r="H42" s="36">
        <v>5945.6999999999989</v>
      </c>
      <c r="I42" s="36">
        <v>5995</v>
      </c>
      <c r="J42" s="36">
        <v>6065.8499999999985</v>
      </c>
      <c r="K42" s="31">
        <v>5924.15</v>
      </c>
      <c r="L42" s="31">
        <v>5804</v>
      </c>
      <c r="M42" s="31">
        <v>3.7545799999999998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472.3</v>
      </c>
      <c r="D43" s="36">
        <v>471.06666666666666</v>
      </c>
      <c r="E43" s="36">
        <v>468.48333333333335</v>
      </c>
      <c r="F43" s="36">
        <v>464.66666666666669</v>
      </c>
      <c r="G43" s="36">
        <v>462.08333333333337</v>
      </c>
      <c r="H43" s="36">
        <v>474.88333333333333</v>
      </c>
      <c r="I43" s="36">
        <v>477.4666666666667</v>
      </c>
      <c r="J43" s="36">
        <v>481.2833333333333</v>
      </c>
      <c r="K43" s="31">
        <v>473.65</v>
      </c>
      <c r="L43" s="31">
        <v>467.25</v>
      </c>
      <c r="M43" s="31">
        <v>10.06054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347.1</v>
      </c>
      <c r="D44" s="36">
        <v>347.2833333333333</v>
      </c>
      <c r="E44" s="36">
        <v>343.21666666666658</v>
      </c>
      <c r="F44" s="36">
        <v>339.33333333333326</v>
      </c>
      <c r="G44" s="36">
        <v>335.26666666666654</v>
      </c>
      <c r="H44" s="36">
        <v>351.16666666666663</v>
      </c>
      <c r="I44" s="36">
        <v>355.23333333333335</v>
      </c>
      <c r="J44" s="36">
        <v>359.11666666666667</v>
      </c>
      <c r="K44" s="31">
        <v>351.35</v>
      </c>
      <c r="L44" s="31">
        <v>343.4</v>
      </c>
      <c r="M44" s="31">
        <v>7.1287500000000001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620.75</v>
      </c>
      <c r="D45" s="36">
        <v>624.71666666666658</v>
      </c>
      <c r="E45" s="36">
        <v>615.58333333333314</v>
      </c>
      <c r="F45" s="36">
        <v>610.41666666666652</v>
      </c>
      <c r="G45" s="36">
        <v>601.28333333333308</v>
      </c>
      <c r="H45" s="36">
        <v>629.88333333333321</v>
      </c>
      <c r="I45" s="36">
        <v>639.01666666666665</v>
      </c>
      <c r="J45" s="36">
        <v>644.18333333333328</v>
      </c>
      <c r="K45" s="31">
        <v>633.85</v>
      </c>
      <c r="L45" s="31">
        <v>619.54999999999995</v>
      </c>
      <c r="M45" s="31">
        <v>3.2065299999999999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561.45000000000005</v>
      </c>
      <c r="D46" s="36">
        <v>565.44999999999993</v>
      </c>
      <c r="E46" s="36">
        <v>555.99999999999989</v>
      </c>
      <c r="F46" s="36">
        <v>550.54999999999995</v>
      </c>
      <c r="G46" s="36">
        <v>541.09999999999991</v>
      </c>
      <c r="H46" s="36">
        <v>570.89999999999986</v>
      </c>
      <c r="I46" s="36">
        <v>580.34999999999991</v>
      </c>
      <c r="J46" s="36">
        <v>585.79999999999984</v>
      </c>
      <c r="K46" s="31">
        <v>574.9</v>
      </c>
      <c r="L46" s="31">
        <v>560</v>
      </c>
      <c r="M46" s="31">
        <v>0.57537000000000005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176.3</v>
      </c>
      <c r="D47" s="36">
        <v>176.53333333333333</v>
      </c>
      <c r="E47" s="36">
        <v>175.26666666666665</v>
      </c>
      <c r="F47" s="36">
        <v>174.23333333333332</v>
      </c>
      <c r="G47" s="36">
        <v>172.96666666666664</v>
      </c>
      <c r="H47" s="36">
        <v>177.56666666666666</v>
      </c>
      <c r="I47" s="36">
        <v>178.83333333333337</v>
      </c>
      <c r="J47" s="36">
        <v>179.86666666666667</v>
      </c>
      <c r="K47" s="31">
        <v>177.8</v>
      </c>
      <c r="L47" s="31">
        <v>175.5</v>
      </c>
      <c r="M47" s="31">
        <v>125.34198000000001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3273.9</v>
      </c>
      <c r="D48" s="36">
        <v>3273.2333333333336</v>
      </c>
      <c r="E48" s="36">
        <v>3259.2666666666673</v>
      </c>
      <c r="F48" s="36">
        <v>3244.6333333333337</v>
      </c>
      <c r="G48" s="36">
        <v>3230.6666666666674</v>
      </c>
      <c r="H48" s="36">
        <v>3287.8666666666672</v>
      </c>
      <c r="I48" s="36">
        <v>3301.8333333333335</v>
      </c>
      <c r="J48" s="36">
        <v>3316.4666666666672</v>
      </c>
      <c r="K48" s="31">
        <v>3287.2</v>
      </c>
      <c r="L48" s="31">
        <v>3258.6</v>
      </c>
      <c r="M48" s="31">
        <v>7.2811599999999999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400.2</v>
      </c>
      <c r="D49" s="36">
        <v>401.4666666666667</v>
      </c>
      <c r="E49" s="36">
        <v>392.73333333333341</v>
      </c>
      <c r="F49" s="36">
        <v>385.26666666666671</v>
      </c>
      <c r="G49" s="36">
        <v>376.53333333333342</v>
      </c>
      <c r="H49" s="36">
        <v>408.93333333333339</v>
      </c>
      <c r="I49" s="36">
        <v>417.66666666666674</v>
      </c>
      <c r="J49" s="36">
        <v>425.13333333333338</v>
      </c>
      <c r="K49" s="31">
        <v>410.2</v>
      </c>
      <c r="L49" s="31">
        <v>394</v>
      </c>
      <c r="M49" s="31">
        <v>8.36721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1802.75</v>
      </c>
      <c r="D50" s="36">
        <v>1804.95</v>
      </c>
      <c r="E50" s="36">
        <v>1786.0500000000002</v>
      </c>
      <c r="F50" s="36">
        <v>1769.3500000000001</v>
      </c>
      <c r="G50" s="36">
        <v>1750.4500000000003</v>
      </c>
      <c r="H50" s="36">
        <v>1821.65</v>
      </c>
      <c r="I50" s="36">
        <v>1840.5500000000002</v>
      </c>
      <c r="J50" s="36">
        <v>1857.25</v>
      </c>
      <c r="K50" s="31">
        <v>1823.85</v>
      </c>
      <c r="L50" s="31">
        <v>1788.25</v>
      </c>
      <c r="M50" s="31">
        <v>7.1954700000000003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6869.55</v>
      </c>
      <c r="D51" s="36">
        <v>6854.5</v>
      </c>
      <c r="E51" s="36">
        <v>6815.05</v>
      </c>
      <c r="F51" s="36">
        <v>6760.55</v>
      </c>
      <c r="G51" s="36">
        <v>6721.1</v>
      </c>
      <c r="H51" s="36">
        <v>6909</v>
      </c>
      <c r="I51" s="36">
        <v>6948.4500000000007</v>
      </c>
      <c r="J51" s="36">
        <v>7002.95</v>
      </c>
      <c r="K51" s="31">
        <v>6893.95</v>
      </c>
      <c r="L51" s="31">
        <v>6800</v>
      </c>
      <c r="M51" s="31">
        <v>0.11394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772.05</v>
      </c>
      <c r="D52" s="36">
        <v>778.0333333333333</v>
      </c>
      <c r="E52" s="36">
        <v>764.06666666666661</v>
      </c>
      <c r="F52" s="36">
        <v>756.08333333333326</v>
      </c>
      <c r="G52" s="36">
        <v>742.11666666666656</v>
      </c>
      <c r="H52" s="36">
        <v>786.01666666666665</v>
      </c>
      <c r="I52" s="36">
        <v>799.98333333333335</v>
      </c>
      <c r="J52" s="36">
        <v>807.9666666666667</v>
      </c>
      <c r="K52" s="31">
        <v>792</v>
      </c>
      <c r="L52" s="31">
        <v>770.05</v>
      </c>
      <c r="M52" s="31">
        <v>14.168799999999999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1149.6500000000001</v>
      </c>
      <c r="D53" s="36">
        <v>1136.8666666666666</v>
      </c>
      <c r="E53" s="36">
        <v>1110.1333333333332</v>
      </c>
      <c r="F53" s="36">
        <v>1070.6166666666666</v>
      </c>
      <c r="G53" s="36">
        <v>1043.8833333333332</v>
      </c>
      <c r="H53" s="36">
        <v>1176.3833333333332</v>
      </c>
      <c r="I53" s="36">
        <v>1203.1166666666663</v>
      </c>
      <c r="J53" s="36">
        <v>1242.6333333333332</v>
      </c>
      <c r="K53" s="31">
        <v>1163.5999999999999</v>
      </c>
      <c r="L53" s="31">
        <v>1097.3499999999999</v>
      </c>
      <c r="M53" s="31">
        <v>33.358719999999998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552.25</v>
      </c>
      <c r="D54" s="36">
        <v>565.25</v>
      </c>
      <c r="E54" s="36">
        <v>532</v>
      </c>
      <c r="F54" s="36">
        <v>511.75</v>
      </c>
      <c r="G54" s="36">
        <v>478.5</v>
      </c>
      <c r="H54" s="36">
        <v>585.5</v>
      </c>
      <c r="I54" s="36">
        <v>618.75</v>
      </c>
      <c r="J54" s="36">
        <v>639</v>
      </c>
      <c r="K54" s="31">
        <v>598.5</v>
      </c>
      <c r="L54" s="31">
        <v>545</v>
      </c>
      <c r="M54" s="31">
        <v>77.898179999999996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3858.25</v>
      </c>
      <c r="D55" s="36">
        <v>3880.75</v>
      </c>
      <c r="E55" s="36">
        <v>3828.5</v>
      </c>
      <c r="F55" s="36">
        <v>3798.75</v>
      </c>
      <c r="G55" s="36">
        <v>3746.5</v>
      </c>
      <c r="H55" s="36">
        <v>3910.5</v>
      </c>
      <c r="I55" s="36">
        <v>3962.75</v>
      </c>
      <c r="J55" s="36">
        <v>3992.5</v>
      </c>
      <c r="K55" s="31">
        <v>3933</v>
      </c>
      <c r="L55" s="31">
        <v>3851</v>
      </c>
      <c r="M55" s="31">
        <v>5.0510099999999998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1119.5</v>
      </c>
      <c r="D56" s="36">
        <v>1122.1833333333332</v>
      </c>
      <c r="E56" s="36">
        <v>1113.9166666666663</v>
      </c>
      <c r="F56" s="36">
        <v>1108.333333333333</v>
      </c>
      <c r="G56" s="36">
        <v>1100.0666666666662</v>
      </c>
      <c r="H56" s="36">
        <v>1127.7666666666664</v>
      </c>
      <c r="I56" s="36">
        <v>1136.0333333333333</v>
      </c>
      <c r="J56" s="36">
        <v>1141.6166666666666</v>
      </c>
      <c r="K56" s="31">
        <v>1130.45</v>
      </c>
      <c r="L56" s="31">
        <v>1116.5999999999999</v>
      </c>
      <c r="M56" s="31">
        <v>67.190790000000007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7332.1</v>
      </c>
      <c r="D57" s="36">
        <v>7351.7166666666672</v>
      </c>
      <c r="E57" s="36">
        <v>7284.4333333333343</v>
      </c>
      <c r="F57" s="36">
        <v>7236.7666666666673</v>
      </c>
      <c r="G57" s="36">
        <v>7169.4833333333345</v>
      </c>
      <c r="H57" s="36">
        <v>7399.3833333333341</v>
      </c>
      <c r="I57" s="36">
        <v>7466.666666666667</v>
      </c>
      <c r="J57" s="36">
        <v>7514.3333333333339</v>
      </c>
      <c r="K57" s="31">
        <v>7419</v>
      </c>
      <c r="L57" s="31">
        <v>7304.05</v>
      </c>
      <c r="M57" s="31">
        <v>4.4040999999999997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7478</v>
      </c>
      <c r="D58" s="36">
        <v>7543.3166666666666</v>
      </c>
      <c r="E58" s="36">
        <v>7388.6833333333334</v>
      </c>
      <c r="F58" s="36">
        <v>7299.3666666666668</v>
      </c>
      <c r="G58" s="36">
        <v>7144.7333333333336</v>
      </c>
      <c r="H58" s="36">
        <v>7632.6333333333332</v>
      </c>
      <c r="I58" s="36">
        <v>7787.2666666666664</v>
      </c>
      <c r="J58" s="36">
        <v>7876.583333333333</v>
      </c>
      <c r="K58" s="31">
        <v>7697.95</v>
      </c>
      <c r="L58" s="31">
        <v>7454</v>
      </c>
      <c r="M58" s="31">
        <v>9.9722000000000008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1632.4</v>
      </c>
      <c r="D59" s="36">
        <v>1642.2</v>
      </c>
      <c r="E59" s="36">
        <v>1620.25</v>
      </c>
      <c r="F59" s="36">
        <v>1608.1</v>
      </c>
      <c r="G59" s="36">
        <v>1586.1499999999999</v>
      </c>
      <c r="H59" s="36">
        <v>1654.3500000000001</v>
      </c>
      <c r="I59" s="36">
        <v>1676.3000000000004</v>
      </c>
      <c r="J59" s="36">
        <v>1688.4500000000003</v>
      </c>
      <c r="K59" s="31">
        <v>1664.15</v>
      </c>
      <c r="L59" s="31">
        <v>1630.05</v>
      </c>
      <c r="M59" s="31">
        <v>10.898910000000001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8222.7999999999993</v>
      </c>
      <c r="D60" s="36">
        <v>8184.8666666666659</v>
      </c>
      <c r="E60" s="36">
        <v>8119.7333333333318</v>
      </c>
      <c r="F60" s="36">
        <v>8016.6666666666661</v>
      </c>
      <c r="G60" s="36">
        <v>7951.5333333333319</v>
      </c>
      <c r="H60" s="36">
        <v>8287.9333333333307</v>
      </c>
      <c r="I60" s="36">
        <v>8353.0666666666657</v>
      </c>
      <c r="J60" s="36">
        <v>8456.1333333333314</v>
      </c>
      <c r="K60" s="31">
        <v>8250</v>
      </c>
      <c r="L60" s="31">
        <v>8081.8</v>
      </c>
      <c r="M60" s="31">
        <v>0.33759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2504.6</v>
      </c>
      <c r="D61" s="36">
        <v>2530.1166666666663</v>
      </c>
      <c r="E61" s="36">
        <v>2472.5333333333328</v>
      </c>
      <c r="F61" s="36">
        <v>2440.4666666666667</v>
      </c>
      <c r="G61" s="36">
        <v>2382.8833333333332</v>
      </c>
      <c r="H61" s="36">
        <v>2562.1833333333325</v>
      </c>
      <c r="I61" s="36">
        <v>2619.7666666666655</v>
      </c>
      <c r="J61" s="36">
        <v>2651.8333333333321</v>
      </c>
      <c r="K61" s="31">
        <v>2587.6999999999998</v>
      </c>
      <c r="L61" s="31">
        <v>2498.0500000000002</v>
      </c>
      <c r="M61" s="31">
        <v>0.64258000000000004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2679.1</v>
      </c>
      <c r="D62" s="36">
        <v>2663.5166666666669</v>
      </c>
      <c r="E62" s="36">
        <v>2620.6333333333337</v>
      </c>
      <c r="F62" s="36">
        <v>2562.166666666667</v>
      </c>
      <c r="G62" s="36">
        <v>2519.2833333333338</v>
      </c>
      <c r="H62" s="36">
        <v>2721.9833333333336</v>
      </c>
      <c r="I62" s="36">
        <v>2764.8666666666668</v>
      </c>
      <c r="J62" s="36">
        <v>2823.3333333333335</v>
      </c>
      <c r="K62" s="31">
        <v>2706.4</v>
      </c>
      <c r="L62" s="31">
        <v>2605.0500000000002</v>
      </c>
      <c r="M62" s="31">
        <v>3.30871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391.3</v>
      </c>
      <c r="D63" s="36">
        <v>391.5333333333333</v>
      </c>
      <c r="E63" s="36">
        <v>389.06666666666661</v>
      </c>
      <c r="F63" s="36">
        <v>386.83333333333331</v>
      </c>
      <c r="G63" s="36">
        <v>384.36666666666662</v>
      </c>
      <c r="H63" s="36">
        <v>393.76666666666659</v>
      </c>
      <c r="I63" s="36">
        <v>396.23333333333329</v>
      </c>
      <c r="J63" s="36">
        <v>398.46666666666658</v>
      </c>
      <c r="K63" s="31">
        <v>394</v>
      </c>
      <c r="L63" s="31">
        <v>389.3</v>
      </c>
      <c r="M63" s="31">
        <v>12.443059999999999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231</v>
      </c>
      <c r="D64" s="36">
        <v>231.5</v>
      </c>
      <c r="E64" s="36">
        <v>229.5</v>
      </c>
      <c r="F64" s="36">
        <v>228</v>
      </c>
      <c r="G64" s="36">
        <v>226</v>
      </c>
      <c r="H64" s="36">
        <v>233</v>
      </c>
      <c r="I64" s="36">
        <v>235</v>
      </c>
      <c r="J64" s="36">
        <v>236.5</v>
      </c>
      <c r="K64" s="31">
        <v>233.5</v>
      </c>
      <c r="L64" s="31">
        <v>230</v>
      </c>
      <c r="M64" s="31">
        <v>78.174340000000001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231.1</v>
      </c>
      <c r="D65" s="36">
        <v>231</v>
      </c>
      <c r="E65" s="36">
        <v>228.75</v>
      </c>
      <c r="F65" s="36">
        <v>226.4</v>
      </c>
      <c r="G65" s="36">
        <v>224.15</v>
      </c>
      <c r="H65" s="36">
        <v>233.35</v>
      </c>
      <c r="I65" s="36">
        <v>235.6</v>
      </c>
      <c r="J65" s="36">
        <v>237.95</v>
      </c>
      <c r="K65" s="31">
        <v>233.25</v>
      </c>
      <c r="L65" s="31">
        <v>228.65</v>
      </c>
      <c r="M65" s="31">
        <v>126.78381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130.9</v>
      </c>
      <c r="D66" s="36">
        <v>130.5</v>
      </c>
      <c r="E66" s="36">
        <v>127.80000000000001</v>
      </c>
      <c r="F66" s="36">
        <v>124.70000000000002</v>
      </c>
      <c r="G66" s="36">
        <v>122.00000000000003</v>
      </c>
      <c r="H66" s="36">
        <v>133.6</v>
      </c>
      <c r="I66" s="36">
        <v>136.29999999999998</v>
      </c>
      <c r="J66" s="36">
        <v>139.39999999999998</v>
      </c>
      <c r="K66" s="31">
        <v>133.19999999999999</v>
      </c>
      <c r="L66" s="31">
        <v>127.4</v>
      </c>
      <c r="M66" s="31">
        <v>547.80975999999998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50.4</v>
      </c>
      <c r="D67" s="36">
        <v>50</v>
      </c>
      <c r="E67" s="36">
        <v>49.25</v>
      </c>
      <c r="F67" s="36">
        <v>48.1</v>
      </c>
      <c r="G67" s="36">
        <v>47.35</v>
      </c>
      <c r="H67" s="36">
        <v>51.15</v>
      </c>
      <c r="I67" s="36">
        <v>51.9</v>
      </c>
      <c r="J67" s="36">
        <v>53.05</v>
      </c>
      <c r="K67" s="31">
        <v>50.75</v>
      </c>
      <c r="L67" s="31">
        <v>48.85</v>
      </c>
      <c r="M67" s="31">
        <v>939.95725000000004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3000.9</v>
      </c>
      <c r="D68" s="36">
        <v>2991.9166666666665</v>
      </c>
      <c r="E68" s="36">
        <v>2964.0333333333328</v>
      </c>
      <c r="F68" s="36">
        <v>2927.1666666666665</v>
      </c>
      <c r="G68" s="36">
        <v>2899.2833333333328</v>
      </c>
      <c r="H68" s="36">
        <v>3028.7833333333328</v>
      </c>
      <c r="I68" s="36">
        <v>3056.666666666667</v>
      </c>
      <c r="J68" s="36">
        <v>3093.5333333333328</v>
      </c>
      <c r="K68" s="31">
        <v>3019.8</v>
      </c>
      <c r="L68" s="31">
        <v>2955.05</v>
      </c>
      <c r="M68" s="31">
        <v>0.21382999999999999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1581.05</v>
      </c>
      <c r="D69" s="36">
        <v>1582.3166666666666</v>
      </c>
      <c r="E69" s="36">
        <v>1571.8333333333333</v>
      </c>
      <c r="F69" s="36">
        <v>1562.6166666666666</v>
      </c>
      <c r="G69" s="36">
        <v>1552.1333333333332</v>
      </c>
      <c r="H69" s="36">
        <v>1591.5333333333333</v>
      </c>
      <c r="I69" s="36">
        <v>1602.0166666666669</v>
      </c>
      <c r="J69" s="36">
        <v>1611.2333333333333</v>
      </c>
      <c r="K69" s="31">
        <v>1592.8</v>
      </c>
      <c r="L69" s="31">
        <v>1573.1</v>
      </c>
      <c r="M69" s="31">
        <v>1.6868700000000001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5783.3</v>
      </c>
      <c r="D70" s="36">
        <v>5804.416666666667</v>
      </c>
      <c r="E70" s="36">
        <v>5728.8833333333341</v>
      </c>
      <c r="F70" s="36">
        <v>5674.4666666666672</v>
      </c>
      <c r="G70" s="36">
        <v>5598.9333333333343</v>
      </c>
      <c r="H70" s="36">
        <v>5858.8333333333339</v>
      </c>
      <c r="I70" s="36">
        <v>5934.3666666666668</v>
      </c>
      <c r="J70" s="36">
        <v>5988.7833333333338</v>
      </c>
      <c r="K70" s="31">
        <v>5879.95</v>
      </c>
      <c r="L70" s="31">
        <v>5750</v>
      </c>
      <c r="M70" s="31">
        <v>6.9650000000000004E-2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3136</v>
      </c>
      <c r="D71" s="36">
        <v>3159.6333333333337</v>
      </c>
      <c r="E71" s="36">
        <v>3084.4166666666674</v>
      </c>
      <c r="F71" s="36">
        <v>3032.8333333333339</v>
      </c>
      <c r="G71" s="36">
        <v>2957.6166666666677</v>
      </c>
      <c r="H71" s="36">
        <v>3211.2166666666672</v>
      </c>
      <c r="I71" s="36">
        <v>3286.4333333333334</v>
      </c>
      <c r="J71" s="36">
        <v>3338.0166666666669</v>
      </c>
      <c r="K71" s="31">
        <v>3234.85</v>
      </c>
      <c r="L71" s="31">
        <v>3108.05</v>
      </c>
      <c r="M71" s="31">
        <v>2.3586399999999998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602.75</v>
      </c>
      <c r="D72" s="36">
        <v>601.6</v>
      </c>
      <c r="E72" s="36">
        <v>597.40000000000009</v>
      </c>
      <c r="F72" s="36">
        <v>592.05000000000007</v>
      </c>
      <c r="G72" s="36">
        <v>587.85000000000014</v>
      </c>
      <c r="H72" s="36">
        <v>606.95000000000005</v>
      </c>
      <c r="I72" s="36">
        <v>611.15000000000009</v>
      </c>
      <c r="J72" s="36">
        <v>616.5</v>
      </c>
      <c r="K72" s="31">
        <v>605.79999999999995</v>
      </c>
      <c r="L72" s="31">
        <v>596.25</v>
      </c>
      <c r="M72" s="31">
        <v>7.00739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1755.7</v>
      </c>
      <c r="D73" s="36">
        <v>1750.8833333333332</v>
      </c>
      <c r="E73" s="36">
        <v>1722.3166666666664</v>
      </c>
      <c r="F73" s="36">
        <v>1688.9333333333332</v>
      </c>
      <c r="G73" s="36">
        <v>1660.3666666666663</v>
      </c>
      <c r="H73" s="36">
        <v>1784.2666666666664</v>
      </c>
      <c r="I73" s="36">
        <v>1812.833333333333</v>
      </c>
      <c r="J73" s="36">
        <v>1846.2166666666665</v>
      </c>
      <c r="K73" s="31">
        <v>1779.45</v>
      </c>
      <c r="L73" s="31">
        <v>1717.5</v>
      </c>
      <c r="M73" s="31">
        <v>7.7309700000000001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188.65</v>
      </c>
      <c r="D74" s="36">
        <v>187.54999999999998</v>
      </c>
      <c r="E74" s="36">
        <v>185.19999999999996</v>
      </c>
      <c r="F74" s="36">
        <v>181.74999999999997</v>
      </c>
      <c r="G74" s="36">
        <v>179.39999999999995</v>
      </c>
      <c r="H74" s="36">
        <v>190.99999999999997</v>
      </c>
      <c r="I74" s="36">
        <v>193.35</v>
      </c>
      <c r="J74" s="36">
        <v>196.79999999999998</v>
      </c>
      <c r="K74" s="31">
        <v>189.9</v>
      </c>
      <c r="L74" s="31">
        <v>184.1</v>
      </c>
      <c r="M74" s="31">
        <v>245.70393000000001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1257.4000000000001</v>
      </c>
      <c r="D75" s="36">
        <v>1256.7500000000002</v>
      </c>
      <c r="E75" s="36">
        <v>1248.8000000000004</v>
      </c>
      <c r="F75" s="36">
        <v>1240.2000000000003</v>
      </c>
      <c r="G75" s="36">
        <v>1232.2500000000005</v>
      </c>
      <c r="H75" s="36">
        <v>1265.3500000000004</v>
      </c>
      <c r="I75" s="36">
        <v>1273.3000000000002</v>
      </c>
      <c r="J75" s="36">
        <v>1281.9000000000003</v>
      </c>
      <c r="K75" s="31">
        <v>1264.7</v>
      </c>
      <c r="L75" s="31">
        <v>1248.1500000000001</v>
      </c>
      <c r="M75" s="31">
        <v>4.30152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201.25</v>
      </c>
      <c r="D76" s="36">
        <v>201.58333333333334</v>
      </c>
      <c r="E76" s="36">
        <v>198.66666666666669</v>
      </c>
      <c r="F76" s="36">
        <v>196.08333333333334</v>
      </c>
      <c r="G76" s="36">
        <v>193.16666666666669</v>
      </c>
      <c r="H76" s="36">
        <v>204.16666666666669</v>
      </c>
      <c r="I76" s="36">
        <v>207.08333333333337</v>
      </c>
      <c r="J76" s="36">
        <v>209.66666666666669</v>
      </c>
      <c r="K76" s="31">
        <v>204.5</v>
      </c>
      <c r="L76" s="31">
        <v>199</v>
      </c>
      <c r="M76" s="31">
        <v>393.61703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459.95</v>
      </c>
      <c r="D77" s="36">
        <v>459.7</v>
      </c>
      <c r="E77" s="36">
        <v>455.9</v>
      </c>
      <c r="F77" s="36">
        <v>451.84999999999997</v>
      </c>
      <c r="G77" s="36">
        <v>448.04999999999995</v>
      </c>
      <c r="H77" s="36">
        <v>463.75</v>
      </c>
      <c r="I77" s="36">
        <v>467.55000000000007</v>
      </c>
      <c r="J77" s="36">
        <v>471.6</v>
      </c>
      <c r="K77" s="31">
        <v>463.5</v>
      </c>
      <c r="L77" s="31">
        <v>455.65</v>
      </c>
      <c r="M77" s="31">
        <v>52.041910000000001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1102.4000000000001</v>
      </c>
      <c r="D78" s="36">
        <v>1093.8833333333334</v>
      </c>
      <c r="E78" s="36">
        <v>1083.0666666666668</v>
      </c>
      <c r="F78" s="36">
        <v>1063.7333333333333</v>
      </c>
      <c r="G78" s="36">
        <v>1052.9166666666667</v>
      </c>
      <c r="H78" s="36">
        <v>1113.2166666666669</v>
      </c>
      <c r="I78" s="36">
        <v>1124.0333333333335</v>
      </c>
      <c r="J78" s="36">
        <v>1143.366666666667</v>
      </c>
      <c r="K78" s="31">
        <v>1104.7</v>
      </c>
      <c r="L78" s="31">
        <v>1074.55</v>
      </c>
      <c r="M78" s="31">
        <v>33.128970000000002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580.65</v>
      </c>
      <c r="D79" s="36">
        <v>579.75</v>
      </c>
      <c r="E79" s="36">
        <v>572.04999999999995</v>
      </c>
      <c r="F79" s="36">
        <v>563.44999999999993</v>
      </c>
      <c r="G79" s="36">
        <v>555.74999999999989</v>
      </c>
      <c r="H79" s="36">
        <v>588.35</v>
      </c>
      <c r="I79" s="36">
        <v>596.05000000000007</v>
      </c>
      <c r="J79" s="36">
        <v>604.65000000000009</v>
      </c>
      <c r="K79" s="31">
        <v>587.45000000000005</v>
      </c>
      <c r="L79" s="31">
        <v>571.15</v>
      </c>
      <c r="M79" s="31">
        <v>2.0553300000000001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281.10000000000002</v>
      </c>
      <c r="D80" s="36">
        <v>279.3</v>
      </c>
      <c r="E80" s="36">
        <v>275.60000000000002</v>
      </c>
      <c r="F80" s="36">
        <v>270.10000000000002</v>
      </c>
      <c r="G80" s="36">
        <v>266.40000000000003</v>
      </c>
      <c r="H80" s="36">
        <v>284.8</v>
      </c>
      <c r="I80" s="36">
        <v>288.49999999999994</v>
      </c>
      <c r="J80" s="36">
        <v>294</v>
      </c>
      <c r="K80" s="31">
        <v>283</v>
      </c>
      <c r="L80" s="31">
        <v>273.8</v>
      </c>
      <c r="M80" s="31">
        <v>44.45241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1452.8</v>
      </c>
      <c r="D81" s="36">
        <v>1450.1000000000001</v>
      </c>
      <c r="E81" s="36">
        <v>1435.2000000000003</v>
      </c>
      <c r="F81" s="36">
        <v>1417.6000000000001</v>
      </c>
      <c r="G81" s="36">
        <v>1402.7000000000003</v>
      </c>
      <c r="H81" s="36">
        <v>1467.7000000000003</v>
      </c>
      <c r="I81" s="36">
        <v>1482.6000000000004</v>
      </c>
      <c r="J81" s="36">
        <v>1500.2000000000003</v>
      </c>
      <c r="K81" s="31">
        <v>1465</v>
      </c>
      <c r="L81" s="31">
        <v>1432.5</v>
      </c>
      <c r="M81" s="31">
        <v>0.74990000000000001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786.25</v>
      </c>
      <c r="D82" s="36">
        <v>789.36666666666667</v>
      </c>
      <c r="E82" s="36">
        <v>773.93333333333339</v>
      </c>
      <c r="F82" s="36">
        <v>761.61666666666667</v>
      </c>
      <c r="G82" s="36">
        <v>746.18333333333339</v>
      </c>
      <c r="H82" s="36">
        <v>801.68333333333339</v>
      </c>
      <c r="I82" s="36">
        <v>817.11666666666656</v>
      </c>
      <c r="J82" s="36">
        <v>829.43333333333339</v>
      </c>
      <c r="K82" s="31">
        <v>804.8</v>
      </c>
      <c r="L82" s="31">
        <v>777.05</v>
      </c>
      <c r="M82" s="31">
        <v>29.235620000000001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391.65</v>
      </c>
      <c r="D83" s="36">
        <v>388</v>
      </c>
      <c r="E83" s="36">
        <v>382.1</v>
      </c>
      <c r="F83" s="36">
        <v>372.55</v>
      </c>
      <c r="G83" s="36">
        <v>366.65000000000003</v>
      </c>
      <c r="H83" s="36">
        <v>397.55</v>
      </c>
      <c r="I83" s="36">
        <v>403.45</v>
      </c>
      <c r="J83" s="36">
        <v>413</v>
      </c>
      <c r="K83" s="31">
        <v>393.9</v>
      </c>
      <c r="L83" s="31">
        <v>378.45</v>
      </c>
      <c r="M83" s="31">
        <v>66.927670000000006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7267.3</v>
      </c>
      <c r="D84" s="36">
        <v>7289.083333333333</v>
      </c>
      <c r="E84" s="36">
        <v>7210.2166666666662</v>
      </c>
      <c r="F84" s="36">
        <v>7153.1333333333332</v>
      </c>
      <c r="G84" s="36">
        <v>7074.2666666666664</v>
      </c>
      <c r="H84" s="36">
        <v>7346.1666666666661</v>
      </c>
      <c r="I84" s="36">
        <v>7425.0333333333328</v>
      </c>
      <c r="J84" s="36">
        <v>7482.1166666666659</v>
      </c>
      <c r="K84" s="31">
        <v>7367.95</v>
      </c>
      <c r="L84" s="31">
        <v>7232</v>
      </c>
      <c r="M84" s="31">
        <v>5.7680000000000002E-2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1062.3499999999999</v>
      </c>
      <c r="D85" s="36">
        <v>1054.2666666666667</v>
      </c>
      <c r="E85" s="36">
        <v>1033.4333333333334</v>
      </c>
      <c r="F85" s="36">
        <v>1004.5166666666667</v>
      </c>
      <c r="G85" s="36">
        <v>983.68333333333339</v>
      </c>
      <c r="H85" s="36">
        <v>1083.1833333333334</v>
      </c>
      <c r="I85" s="36">
        <v>1104.0166666666669</v>
      </c>
      <c r="J85" s="36">
        <v>1132.9333333333334</v>
      </c>
      <c r="K85" s="31">
        <v>1075.0999999999999</v>
      </c>
      <c r="L85" s="31">
        <v>1025.3499999999999</v>
      </c>
      <c r="M85" s="31">
        <v>2.9956200000000002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1654.15</v>
      </c>
      <c r="D86" s="36">
        <v>1656.4166666666667</v>
      </c>
      <c r="E86" s="36">
        <v>1632.8833333333334</v>
      </c>
      <c r="F86" s="36">
        <v>1611.6166666666668</v>
      </c>
      <c r="G86" s="36">
        <v>1588.0833333333335</v>
      </c>
      <c r="H86" s="36">
        <v>1677.6833333333334</v>
      </c>
      <c r="I86" s="36">
        <v>1701.2166666666667</v>
      </c>
      <c r="J86" s="36">
        <v>1722.4833333333333</v>
      </c>
      <c r="K86" s="31">
        <v>1679.95</v>
      </c>
      <c r="L86" s="31">
        <v>1635.15</v>
      </c>
      <c r="M86" s="31">
        <v>1.5468299999999999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491.2</v>
      </c>
      <c r="D87" s="36">
        <v>497.23333333333329</v>
      </c>
      <c r="E87" s="36">
        <v>481.56666666666661</v>
      </c>
      <c r="F87" s="36">
        <v>471.93333333333334</v>
      </c>
      <c r="G87" s="36">
        <v>456.26666666666665</v>
      </c>
      <c r="H87" s="36">
        <v>506.86666666666656</v>
      </c>
      <c r="I87" s="36">
        <v>522.53333333333319</v>
      </c>
      <c r="J87" s="36">
        <v>532.16666666666652</v>
      </c>
      <c r="K87" s="31">
        <v>512.9</v>
      </c>
      <c r="L87" s="31">
        <v>487.6</v>
      </c>
      <c r="M87" s="31">
        <v>11.129490000000001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23400.15</v>
      </c>
      <c r="D88" s="36">
        <v>23327.516666666666</v>
      </c>
      <c r="E88" s="36">
        <v>23178.033333333333</v>
      </c>
      <c r="F88" s="36">
        <v>22955.916666666668</v>
      </c>
      <c r="G88" s="36">
        <v>22806.433333333334</v>
      </c>
      <c r="H88" s="36">
        <v>23549.633333333331</v>
      </c>
      <c r="I88" s="36">
        <v>23699.116666666661</v>
      </c>
      <c r="J88" s="36">
        <v>23921.23333333333</v>
      </c>
      <c r="K88" s="31">
        <v>23477</v>
      </c>
      <c r="L88" s="31">
        <v>23105.4</v>
      </c>
      <c r="M88" s="31">
        <v>0.19671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971.65</v>
      </c>
      <c r="D89" s="36">
        <v>970.80000000000007</v>
      </c>
      <c r="E89" s="36">
        <v>960.85000000000014</v>
      </c>
      <c r="F89" s="36">
        <v>950.05000000000007</v>
      </c>
      <c r="G89" s="36">
        <v>940.10000000000014</v>
      </c>
      <c r="H89" s="36">
        <v>981.60000000000014</v>
      </c>
      <c r="I89" s="36">
        <v>991.55000000000018</v>
      </c>
      <c r="J89" s="36">
        <v>1002.3500000000001</v>
      </c>
      <c r="K89" s="31">
        <v>980.75</v>
      </c>
      <c r="L89" s="31">
        <v>960</v>
      </c>
      <c r="M89" s="31">
        <v>1.87761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20.3</v>
      </c>
      <c r="D90" s="36">
        <v>20.533333333333335</v>
      </c>
      <c r="E90" s="36">
        <v>19.916666666666671</v>
      </c>
      <c r="F90" s="36">
        <v>19.533333333333335</v>
      </c>
      <c r="G90" s="36">
        <v>18.916666666666671</v>
      </c>
      <c r="H90" s="36">
        <v>20.916666666666671</v>
      </c>
      <c r="I90" s="36">
        <v>21.533333333333339</v>
      </c>
      <c r="J90" s="36">
        <v>21.916666666666671</v>
      </c>
      <c r="K90" s="31">
        <v>21.15</v>
      </c>
      <c r="L90" s="31">
        <v>20.149999999999999</v>
      </c>
      <c r="M90" s="31">
        <v>246.86341999999999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5177.3500000000004</v>
      </c>
      <c r="D91" s="36">
        <v>5174.7833333333338</v>
      </c>
      <c r="E91" s="36">
        <v>5121.5666666666675</v>
      </c>
      <c r="F91" s="36">
        <v>5065.7833333333338</v>
      </c>
      <c r="G91" s="36">
        <v>5012.5666666666675</v>
      </c>
      <c r="H91" s="36">
        <v>5230.5666666666675</v>
      </c>
      <c r="I91" s="36">
        <v>5283.7833333333328</v>
      </c>
      <c r="J91" s="36">
        <v>5339.5666666666675</v>
      </c>
      <c r="K91" s="31">
        <v>5228</v>
      </c>
      <c r="L91" s="31">
        <v>5119</v>
      </c>
      <c r="M91" s="31">
        <v>4.0006899999999996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2238.35</v>
      </c>
      <c r="D92" s="36">
        <v>2234.5333333333333</v>
      </c>
      <c r="E92" s="36">
        <v>2210.0666666666666</v>
      </c>
      <c r="F92" s="36">
        <v>2181.7833333333333</v>
      </c>
      <c r="G92" s="36">
        <v>2157.3166666666666</v>
      </c>
      <c r="H92" s="36">
        <v>2262.8166666666666</v>
      </c>
      <c r="I92" s="36">
        <v>2287.2833333333328</v>
      </c>
      <c r="J92" s="36">
        <v>2315.5666666666666</v>
      </c>
      <c r="K92" s="31">
        <v>2259</v>
      </c>
      <c r="L92" s="31">
        <v>2206.25</v>
      </c>
      <c r="M92" s="31">
        <v>13.17601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2063.0500000000002</v>
      </c>
      <c r="D93" s="36">
        <v>2052.0499999999997</v>
      </c>
      <c r="E93" s="36">
        <v>2029.0999999999995</v>
      </c>
      <c r="F93" s="36">
        <v>1995.1499999999996</v>
      </c>
      <c r="G93" s="36">
        <v>1972.1999999999994</v>
      </c>
      <c r="H93" s="36">
        <v>2085.9999999999995</v>
      </c>
      <c r="I93" s="36">
        <v>2108.9499999999994</v>
      </c>
      <c r="J93" s="36">
        <v>2142.8999999999996</v>
      </c>
      <c r="K93" s="31">
        <v>2075</v>
      </c>
      <c r="L93" s="31">
        <v>2018.1</v>
      </c>
      <c r="M93" s="31">
        <v>1.39947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285.35000000000002</v>
      </c>
      <c r="D94" s="36">
        <v>286.31666666666666</v>
      </c>
      <c r="E94" s="36">
        <v>283.63333333333333</v>
      </c>
      <c r="F94" s="36">
        <v>281.91666666666669</v>
      </c>
      <c r="G94" s="36">
        <v>279.23333333333335</v>
      </c>
      <c r="H94" s="36">
        <v>288.0333333333333</v>
      </c>
      <c r="I94" s="36">
        <v>290.71666666666658</v>
      </c>
      <c r="J94" s="36">
        <v>292.43333333333328</v>
      </c>
      <c r="K94" s="31">
        <v>289</v>
      </c>
      <c r="L94" s="31">
        <v>284.60000000000002</v>
      </c>
      <c r="M94" s="31">
        <v>5.9114800000000001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763.9</v>
      </c>
      <c r="D95" s="36">
        <v>763.30000000000007</v>
      </c>
      <c r="E95" s="36">
        <v>753.60000000000014</v>
      </c>
      <c r="F95" s="36">
        <v>743.30000000000007</v>
      </c>
      <c r="G95" s="36">
        <v>733.60000000000014</v>
      </c>
      <c r="H95" s="36">
        <v>773.60000000000014</v>
      </c>
      <c r="I95" s="36">
        <v>783.30000000000018</v>
      </c>
      <c r="J95" s="36">
        <v>793.60000000000014</v>
      </c>
      <c r="K95" s="31">
        <v>773</v>
      </c>
      <c r="L95" s="31">
        <v>753</v>
      </c>
      <c r="M95" s="31">
        <v>6.7818199999999997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465.4</v>
      </c>
      <c r="D96" s="36">
        <v>465.38333333333338</v>
      </c>
      <c r="E96" s="36">
        <v>462.41666666666674</v>
      </c>
      <c r="F96" s="36">
        <v>459.43333333333334</v>
      </c>
      <c r="G96" s="36">
        <v>456.4666666666667</v>
      </c>
      <c r="H96" s="36">
        <v>468.36666666666679</v>
      </c>
      <c r="I96" s="36">
        <v>471.33333333333337</v>
      </c>
      <c r="J96" s="36">
        <v>474.31666666666683</v>
      </c>
      <c r="K96" s="31">
        <v>468.35</v>
      </c>
      <c r="L96" s="31">
        <v>462.4</v>
      </c>
      <c r="M96" s="31">
        <v>34.705489999999998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813.2</v>
      </c>
      <c r="D97" s="36">
        <v>833.73333333333323</v>
      </c>
      <c r="E97" s="36">
        <v>782.66666666666652</v>
      </c>
      <c r="F97" s="36">
        <v>752.13333333333333</v>
      </c>
      <c r="G97" s="36">
        <v>701.06666666666661</v>
      </c>
      <c r="H97" s="36">
        <v>864.26666666666642</v>
      </c>
      <c r="I97" s="36">
        <v>915.33333333333326</v>
      </c>
      <c r="J97" s="36">
        <v>945.86666666666633</v>
      </c>
      <c r="K97" s="31">
        <v>884.8</v>
      </c>
      <c r="L97" s="31">
        <v>803.2</v>
      </c>
      <c r="M97" s="31">
        <v>5.6835199999999997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1185.4000000000001</v>
      </c>
      <c r="D98" s="36">
        <v>1178.4833333333333</v>
      </c>
      <c r="E98" s="36">
        <v>1161.9666666666667</v>
      </c>
      <c r="F98" s="36">
        <v>1138.5333333333333</v>
      </c>
      <c r="G98" s="36">
        <v>1122.0166666666667</v>
      </c>
      <c r="H98" s="36">
        <v>1201.9166666666667</v>
      </c>
      <c r="I98" s="36">
        <v>1218.4333333333336</v>
      </c>
      <c r="J98" s="36">
        <v>1241.8666666666668</v>
      </c>
      <c r="K98" s="31">
        <v>1195</v>
      </c>
      <c r="L98" s="31">
        <v>1155.05</v>
      </c>
      <c r="M98" s="31">
        <v>1.3941699999999999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177.6</v>
      </c>
      <c r="D99" s="36">
        <v>177.91666666666666</v>
      </c>
      <c r="E99" s="36">
        <v>175.83333333333331</v>
      </c>
      <c r="F99" s="36">
        <v>174.06666666666666</v>
      </c>
      <c r="G99" s="36">
        <v>171.98333333333332</v>
      </c>
      <c r="H99" s="36">
        <v>179.68333333333331</v>
      </c>
      <c r="I99" s="36">
        <v>181.76666666666662</v>
      </c>
      <c r="J99" s="36">
        <v>183.5333333333333</v>
      </c>
      <c r="K99" s="31">
        <v>180</v>
      </c>
      <c r="L99" s="31">
        <v>176.15</v>
      </c>
      <c r="M99" s="31">
        <v>23.370259999999998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635.29999999999995</v>
      </c>
      <c r="D100" s="36">
        <v>638.1</v>
      </c>
      <c r="E100" s="36">
        <v>628.20000000000005</v>
      </c>
      <c r="F100" s="36">
        <v>621.1</v>
      </c>
      <c r="G100" s="36">
        <v>611.20000000000005</v>
      </c>
      <c r="H100" s="36">
        <v>645.20000000000005</v>
      </c>
      <c r="I100" s="36">
        <v>655.09999999999991</v>
      </c>
      <c r="J100" s="36">
        <v>662.2</v>
      </c>
      <c r="K100" s="31">
        <v>648</v>
      </c>
      <c r="L100" s="31">
        <v>631</v>
      </c>
      <c r="M100" s="31">
        <v>0.81701999999999997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2494.6</v>
      </c>
      <c r="D101" s="36">
        <v>2489.85</v>
      </c>
      <c r="E101" s="36">
        <v>2470.75</v>
      </c>
      <c r="F101" s="36">
        <v>2446.9</v>
      </c>
      <c r="G101" s="36">
        <v>2427.8000000000002</v>
      </c>
      <c r="H101" s="36">
        <v>2513.6999999999998</v>
      </c>
      <c r="I101" s="36">
        <v>2532.7999999999993</v>
      </c>
      <c r="J101" s="36">
        <v>2556.6499999999996</v>
      </c>
      <c r="K101" s="31">
        <v>2508.9499999999998</v>
      </c>
      <c r="L101" s="31">
        <v>2466</v>
      </c>
      <c r="M101" s="31">
        <v>0.67774000000000001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52.55</v>
      </c>
      <c r="D102" s="36">
        <v>52.75</v>
      </c>
      <c r="E102" s="36">
        <v>51.7</v>
      </c>
      <c r="F102" s="36">
        <v>50.85</v>
      </c>
      <c r="G102" s="36">
        <v>49.800000000000004</v>
      </c>
      <c r="H102" s="36">
        <v>53.6</v>
      </c>
      <c r="I102" s="36">
        <v>54.65</v>
      </c>
      <c r="J102" s="36">
        <v>55.5</v>
      </c>
      <c r="K102" s="31">
        <v>53.8</v>
      </c>
      <c r="L102" s="31">
        <v>51.9</v>
      </c>
      <c r="M102" s="31">
        <v>332.75995999999998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1845.75</v>
      </c>
      <c r="D103" s="36">
        <v>1852.1333333333332</v>
      </c>
      <c r="E103" s="36">
        <v>1835.6166666666663</v>
      </c>
      <c r="F103" s="36">
        <v>1825.4833333333331</v>
      </c>
      <c r="G103" s="36">
        <v>1808.9666666666662</v>
      </c>
      <c r="H103" s="36">
        <v>1862.2666666666664</v>
      </c>
      <c r="I103" s="36">
        <v>1878.7833333333333</v>
      </c>
      <c r="J103" s="36">
        <v>1888.9166666666665</v>
      </c>
      <c r="K103" s="31">
        <v>1868.65</v>
      </c>
      <c r="L103" s="31">
        <v>1842</v>
      </c>
      <c r="M103" s="31">
        <v>2.90604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769.65</v>
      </c>
      <c r="D104" s="36">
        <v>774.15</v>
      </c>
      <c r="E104" s="36">
        <v>762.5</v>
      </c>
      <c r="F104" s="36">
        <v>755.35</v>
      </c>
      <c r="G104" s="36">
        <v>743.7</v>
      </c>
      <c r="H104" s="36">
        <v>781.3</v>
      </c>
      <c r="I104" s="36">
        <v>792.94999999999982</v>
      </c>
      <c r="J104" s="36">
        <v>800.09999999999991</v>
      </c>
      <c r="K104" s="31">
        <v>785.8</v>
      </c>
      <c r="L104" s="31">
        <v>767</v>
      </c>
      <c r="M104" s="31">
        <v>0.90637000000000001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1449.65</v>
      </c>
      <c r="D105" s="36">
        <v>1466.55</v>
      </c>
      <c r="E105" s="36">
        <v>1413.1999999999998</v>
      </c>
      <c r="F105" s="36">
        <v>1376.7499999999998</v>
      </c>
      <c r="G105" s="36">
        <v>1323.3999999999996</v>
      </c>
      <c r="H105" s="36">
        <v>1503</v>
      </c>
      <c r="I105" s="36">
        <v>1556.35</v>
      </c>
      <c r="J105" s="36">
        <v>1592.8000000000002</v>
      </c>
      <c r="K105" s="31">
        <v>1519.9</v>
      </c>
      <c r="L105" s="31">
        <v>1430.1</v>
      </c>
      <c r="M105" s="31">
        <v>2.6173899999999999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8050.2</v>
      </c>
      <c r="D106" s="36">
        <v>8066.05</v>
      </c>
      <c r="E106" s="36">
        <v>8013.25</v>
      </c>
      <c r="F106" s="36">
        <v>7976.3</v>
      </c>
      <c r="G106" s="36">
        <v>7923.5</v>
      </c>
      <c r="H106" s="36">
        <v>8103</v>
      </c>
      <c r="I106" s="36">
        <v>8155.8000000000011</v>
      </c>
      <c r="J106" s="36">
        <v>8192.75</v>
      </c>
      <c r="K106" s="31">
        <v>8118.85</v>
      </c>
      <c r="L106" s="31">
        <v>8029.1</v>
      </c>
      <c r="M106" s="31">
        <v>0.19399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140.25</v>
      </c>
      <c r="D107" s="36">
        <v>140.35</v>
      </c>
      <c r="E107" s="36">
        <v>138.89999999999998</v>
      </c>
      <c r="F107" s="36">
        <v>137.54999999999998</v>
      </c>
      <c r="G107" s="36">
        <v>136.09999999999997</v>
      </c>
      <c r="H107" s="36">
        <v>141.69999999999999</v>
      </c>
      <c r="I107" s="36">
        <v>143.14999999999998</v>
      </c>
      <c r="J107" s="36">
        <v>144.5</v>
      </c>
      <c r="K107" s="31">
        <v>141.80000000000001</v>
      </c>
      <c r="L107" s="31">
        <v>139</v>
      </c>
      <c r="M107" s="31">
        <v>47.8504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457.75</v>
      </c>
      <c r="D108" s="36">
        <v>458.41666666666669</v>
      </c>
      <c r="E108" s="36">
        <v>453.43333333333339</v>
      </c>
      <c r="F108" s="36">
        <v>449.11666666666673</v>
      </c>
      <c r="G108" s="36">
        <v>444.13333333333344</v>
      </c>
      <c r="H108" s="36">
        <v>462.73333333333335</v>
      </c>
      <c r="I108" s="36">
        <v>467.71666666666658</v>
      </c>
      <c r="J108" s="36">
        <v>472.0333333333333</v>
      </c>
      <c r="K108" s="31">
        <v>463.4</v>
      </c>
      <c r="L108" s="31">
        <v>454.1</v>
      </c>
      <c r="M108" s="31">
        <v>11.254060000000001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740.15</v>
      </c>
      <c r="D109" s="36">
        <v>744.05000000000007</v>
      </c>
      <c r="E109" s="36">
        <v>728.85000000000014</v>
      </c>
      <c r="F109" s="36">
        <v>717.55000000000007</v>
      </c>
      <c r="G109" s="36">
        <v>702.35000000000014</v>
      </c>
      <c r="H109" s="36">
        <v>755.35000000000014</v>
      </c>
      <c r="I109" s="36">
        <v>770.55000000000018</v>
      </c>
      <c r="J109" s="36">
        <v>781.85000000000014</v>
      </c>
      <c r="K109" s="31">
        <v>759.25</v>
      </c>
      <c r="L109" s="31">
        <v>732.75</v>
      </c>
      <c r="M109" s="31">
        <v>1.7821499999999999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385.65</v>
      </c>
      <c r="D110" s="36">
        <v>383.96666666666664</v>
      </c>
      <c r="E110" s="36">
        <v>381.73333333333329</v>
      </c>
      <c r="F110" s="36">
        <v>377.81666666666666</v>
      </c>
      <c r="G110" s="36">
        <v>375.58333333333331</v>
      </c>
      <c r="H110" s="36">
        <v>387.88333333333327</v>
      </c>
      <c r="I110" s="36">
        <v>390.11666666666662</v>
      </c>
      <c r="J110" s="36">
        <v>394.03333333333325</v>
      </c>
      <c r="K110" s="31">
        <v>386.2</v>
      </c>
      <c r="L110" s="31">
        <v>380.05</v>
      </c>
      <c r="M110" s="31">
        <v>27.304849999999998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496.6</v>
      </c>
      <c r="D111" s="36">
        <v>497.88333333333338</v>
      </c>
      <c r="E111" s="36">
        <v>489.71666666666675</v>
      </c>
      <c r="F111" s="36">
        <v>482.83333333333337</v>
      </c>
      <c r="G111" s="36">
        <v>474.66666666666674</v>
      </c>
      <c r="H111" s="36">
        <v>504.76666666666677</v>
      </c>
      <c r="I111" s="36">
        <v>512.93333333333339</v>
      </c>
      <c r="J111" s="36">
        <v>519.81666666666683</v>
      </c>
      <c r="K111" s="31">
        <v>506.05</v>
      </c>
      <c r="L111" s="31">
        <v>491</v>
      </c>
      <c r="M111" s="31">
        <v>2.1390199999999999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1016.3</v>
      </c>
      <c r="D112" s="36">
        <v>1019.4333333333334</v>
      </c>
      <c r="E112" s="36">
        <v>1009.8666666666668</v>
      </c>
      <c r="F112" s="36">
        <v>1003.4333333333334</v>
      </c>
      <c r="G112" s="36">
        <v>993.86666666666679</v>
      </c>
      <c r="H112" s="36">
        <v>1025.8666666666668</v>
      </c>
      <c r="I112" s="36">
        <v>1035.4333333333334</v>
      </c>
      <c r="J112" s="36">
        <v>1041.8666666666668</v>
      </c>
      <c r="K112" s="31">
        <v>1029</v>
      </c>
      <c r="L112" s="31">
        <v>1013</v>
      </c>
      <c r="M112" s="31">
        <v>0.63131999999999999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1278.25</v>
      </c>
      <c r="D113" s="36">
        <v>1273.8</v>
      </c>
      <c r="E113" s="36">
        <v>1257.8999999999999</v>
      </c>
      <c r="F113" s="36">
        <v>1237.55</v>
      </c>
      <c r="G113" s="36">
        <v>1221.6499999999999</v>
      </c>
      <c r="H113" s="36">
        <v>1294.1499999999999</v>
      </c>
      <c r="I113" s="36">
        <v>1310.05</v>
      </c>
      <c r="J113" s="36">
        <v>1330.3999999999999</v>
      </c>
      <c r="K113" s="31">
        <v>1289.7</v>
      </c>
      <c r="L113" s="31">
        <v>1253.45</v>
      </c>
      <c r="M113" s="31">
        <v>22.66938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490.05</v>
      </c>
      <c r="D114" s="36">
        <v>491.31666666666666</v>
      </c>
      <c r="E114" s="36">
        <v>486.23333333333335</v>
      </c>
      <c r="F114" s="36">
        <v>482.41666666666669</v>
      </c>
      <c r="G114" s="36">
        <v>477.33333333333337</v>
      </c>
      <c r="H114" s="36">
        <v>495.13333333333333</v>
      </c>
      <c r="I114" s="36">
        <v>500.2166666666667</v>
      </c>
      <c r="J114" s="36">
        <v>504.0333333333333</v>
      </c>
      <c r="K114" s="31">
        <v>496.4</v>
      </c>
      <c r="L114" s="31">
        <v>487.5</v>
      </c>
      <c r="M114" s="31">
        <v>2.8102900000000002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1313.15</v>
      </c>
      <c r="D115" s="36">
        <v>1315.8333333333333</v>
      </c>
      <c r="E115" s="36">
        <v>1303.9166666666665</v>
      </c>
      <c r="F115" s="36">
        <v>1294.6833333333332</v>
      </c>
      <c r="G115" s="36">
        <v>1282.7666666666664</v>
      </c>
      <c r="H115" s="36">
        <v>1325.0666666666666</v>
      </c>
      <c r="I115" s="36">
        <v>1336.9833333333331</v>
      </c>
      <c r="J115" s="36">
        <v>1346.2166666666667</v>
      </c>
      <c r="K115" s="31">
        <v>1327.75</v>
      </c>
      <c r="L115" s="31">
        <v>1306.5999999999999</v>
      </c>
      <c r="M115" s="31">
        <v>7.6203599999999998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151.9</v>
      </c>
      <c r="D116" s="36">
        <v>151.23333333333335</v>
      </c>
      <c r="E116" s="36">
        <v>149.01666666666671</v>
      </c>
      <c r="F116" s="36">
        <v>146.13333333333335</v>
      </c>
      <c r="G116" s="36">
        <v>143.91666666666671</v>
      </c>
      <c r="H116" s="36">
        <v>154.1166666666667</v>
      </c>
      <c r="I116" s="36">
        <v>156.33333333333334</v>
      </c>
      <c r="J116" s="36">
        <v>159.2166666666667</v>
      </c>
      <c r="K116" s="31">
        <v>153.44999999999999</v>
      </c>
      <c r="L116" s="31">
        <v>148.35</v>
      </c>
      <c r="M116" s="31">
        <v>39.891660000000002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1506.65</v>
      </c>
      <c r="D117" s="36">
        <v>1512.3166666666666</v>
      </c>
      <c r="E117" s="36">
        <v>1496.3333333333333</v>
      </c>
      <c r="F117" s="36">
        <v>1486.0166666666667</v>
      </c>
      <c r="G117" s="36">
        <v>1470.0333333333333</v>
      </c>
      <c r="H117" s="36">
        <v>1522.6333333333332</v>
      </c>
      <c r="I117" s="36">
        <v>1538.6166666666668</v>
      </c>
      <c r="J117" s="36">
        <v>1548.9333333333332</v>
      </c>
      <c r="K117" s="31">
        <v>1528.3</v>
      </c>
      <c r="L117" s="31">
        <v>1502</v>
      </c>
      <c r="M117" s="31">
        <v>0.77222999999999997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384.65</v>
      </c>
      <c r="D118" s="36">
        <v>384.64999999999992</v>
      </c>
      <c r="E118" s="36">
        <v>381.39999999999986</v>
      </c>
      <c r="F118" s="36">
        <v>378.14999999999992</v>
      </c>
      <c r="G118" s="36">
        <v>374.89999999999986</v>
      </c>
      <c r="H118" s="36">
        <v>387.89999999999986</v>
      </c>
      <c r="I118" s="36">
        <v>391.15</v>
      </c>
      <c r="J118" s="36">
        <v>394.39999999999986</v>
      </c>
      <c r="K118" s="31">
        <v>387.9</v>
      </c>
      <c r="L118" s="31">
        <v>381.4</v>
      </c>
      <c r="M118" s="31">
        <v>74.907470000000004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770.5</v>
      </c>
      <c r="D119" s="36">
        <v>772.85</v>
      </c>
      <c r="E119" s="36">
        <v>754.7</v>
      </c>
      <c r="F119" s="36">
        <v>738.9</v>
      </c>
      <c r="G119" s="36">
        <v>720.75</v>
      </c>
      <c r="H119" s="36">
        <v>788.65000000000009</v>
      </c>
      <c r="I119" s="36">
        <v>806.8</v>
      </c>
      <c r="J119" s="36">
        <v>822.60000000000014</v>
      </c>
      <c r="K119" s="31">
        <v>791</v>
      </c>
      <c r="L119" s="31">
        <v>757.05</v>
      </c>
      <c r="M119" s="31">
        <v>52.352620000000002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6614.05</v>
      </c>
      <c r="D120" s="36">
        <v>6661.916666666667</v>
      </c>
      <c r="E120" s="36">
        <v>6534.8333333333339</v>
      </c>
      <c r="F120" s="36">
        <v>6455.6166666666668</v>
      </c>
      <c r="G120" s="36">
        <v>6328.5333333333338</v>
      </c>
      <c r="H120" s="36">
        <v>6741.1333333333341</v>
      </c>
      <c r="I120" s="36">
        <v>6868.2166666666681</v>
      </c>
      <c r="J120" s="36">
        <v>6947.4333333333343</v>
      </c>
      <c r="K120" s="31">
        <v>6789</v>
      </c>
      <c r="L120" s="31">
        <v>6582.7</v>
      </c>
      <c r="M120" s="31">
        <v>7.3136200000000002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2486.9</v>
      </c>
      <c r="D121" s="36">
        <v>2484.6333333333332</v>
      </c>
      <c r="E121" s="36">
        <v>2453.6166666666663</v>
      </c>
      <c r="F121" s="36">
        <v>2420.333333333333</v>
      </c>
      <c r="G121" s="36">
        <v>2389.3166666666662</v>
      </c>
      <c r="H121" s="36">
        <v>2517.9166666666665</v>
      </c>
      <c r="I121" s="36">
        <v>2548.9333333333329</v>
      </c>
      <c r="J121" s="36">
        <v>2582.2166666666667</v>
      </c>
      <c r="K121" s="31">
        <v>2515.65</v>
      </c>
      <c r="L121" s="31">
        <v>2451.35</v>
      </c>
      <c r="M121" s="31">
        <v>6.1538599999999999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2849.95</v>
      </c>
      <c r="D122" s="36">
        <v>2847.9</v>
      </c>
      <c r="E122" s="36">
        <v>2835.8</v>
      </c>
      <c r="F122" s="36">
        <v>2821.65</v>
      </c>
      <c r="G122" s="36">
        <v>2809.55</v>
      </c>
      <c r="H122" s="36">
        <v>2862.05</v>
      </c>
      <c r="I122" s="36">
        <v>2874.1499999999996</v>
      </c>
      <c r="J122" s="36">
        <v>2888.3</v>
      </c>
      <c r="K122" s="31">
        <v>2860</v>
      </c>
      <c r="L122" s="31">
        <v>2833.75</v>
      </c>
      <c r="M122" s="31">
        <v>3.2298200000000001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901.25</v>
      </c>
      <c r="D123" s="36">
        <v>897.58333333333337</v>
      </c>
      <c r="E123" s="36">
        <v>888.31666666666672</v>
      </c>
      <c r="F123" s="36">
        <v>875.38333333333333</v>
      </c>
      <c r="G123" s="36">
        <v>866.11666666666667</v>
      </c>
      <c r="H123" s="36">
        <v>910.51666666666677</v>
      </c>
      <c r="I123" s="36">
        <v>919.78333333333342</v>
      </c>
      <c r="J123" s="36">
        <v>932.71666666666681</v>
      </c>
      <c r="K123" s="31">
        <v>906.85</v>
      </c>
      <c r="L123" s="31">
        <v>884.65</v>
      </c>
      <c r="M123" s="31">
        <v>10.271520000000001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1205.5</v>
      </c>
      <c r="D124" s="36">
        <v>1202.25</v>
      </c>
      <c r="E124" s="36">
        <v>1185.3</v>
      </c>
      <c r="F124" s="36">
        <v>1165.0999999999999</v>
      </c>
      <c r="G124" s="36">
        <v>1148.1499999999999</v>
      </c>
      <c r="H124" s="36">
        <v>1222.45</v>
      </c>
      <c r="I124" s="36">
        <v>1239.3999999999999</v>
      </c>
      <c r="J124" s="36">
        <v>1259.6000000000001</v>
      </c>
      <c r="K124" s="31">
        <v>1219.2</v>
      </c>
      <c r="L124" s="31">
        <v>1182.05</v>
      </c>
      <c r="M124" s="31">
        <v>4.6689100000000003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5000.3</v>
      </c>
      <c r="D125" s="36">
        <v>5002.666666666667</v>
      </c>
      <c r="E125" s="36">
        <v>4949.0833333333339</v>
      </c>
      <c r="F125" s="36">
        <v>4897.8666666666668</v>
      </c>
      <c r="G125" s="36">
        <v>4844.2833333333338</v>
      </c>
      <c r="H125" s="36">
        <v>5053.8833333333341</v>
      </c>
      <c r="I125" s="36">
        <v>5107.4666666666681</v>
      </c>
      <c r="J125" s="36">
        <v>5158.6833333333343</v>
      </c>
      <c r="K125" s="31">
        <v>5056.25</v>
      </c>
      <c r="L125" s="31">
        <v>4951.45</v>
      </c>
      <c r="M125" s="31">
        <v>0.20688000000000001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1671.8</v>
      </c>
      <c r="D126" s="36">
        <v>1691.2666666666667</v>
      </c>
      <c r="E126" s="36">
        <v>1646.5333333333333</v>
      </c>
      <c r="F126" s="36">
        <v>1621.2666666666667</v>
      </c>
      <c r="G126" s="36">
        <v>1576.5333333333333</v>
      </c>
      <c r="H126" s="36">
        <v>1716.5333333333333</v>
      </c>
      <c r="I126" s="36">
        <v>1761.2666666666664</v>
      </c>
      <c r="J126" s="36">
        <v>1786.5333333333333</v>
      </c>
      <c r="K126" s="31">
        <v>1736</v>
      </c>
      <c r="L126" s="31">
        <v>1666</v>
      </c>
      <c r="M126" s="31">
        <v>0.99705999999999995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4090.65</v>
      </c>
      <c r="D127" s="36">
        <v>4100.2</v>
      </c>
      <c r="E127" s="36">
        <v>4060.45</v>
      </c>
      <c r="F127" s="36">
        <v>4030.25</v>
      </c>
      <c r="G127" s="36">
        <v>3990.5</v>
      </c>
      <c r="H127" s="36">
        <v>4130.3999999999996</v>
      </c>
      <c r="I127" s="36">
        <v>4170.1499999999996</v>
      </c>
      <c r="J127" s="36">
        <v>4200.3499999999995</v>
      </c>
      <c r="K127" s="31">
        <v>4139.95</v>
      </c>
      <c r="L127" s="31">
        <v>4070</v>
      </c>
      <c r="M127" s="31">
        <v>0.22237999999999999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324.10000000000002</v>
      </c>
      <c r="D128" s="36">
        <v>324.75</v>
      </c>
      <c r="E128" s="36">
        <v>321.55</v>
      </c>
      <c r="F128" s="36">
        <v>319</v>
      </c>
      <c r="G128" s="36">
        <v>315.8</v>
      </c>
      <c r="H128" s="36">
        <v>327.3</v>
      </c>
      <c r="I128" s="36">
        <v>330.50000000000006</v>
      </c>
      <c r="J128" s="36">
        <v>333.05</v>
      </c>
      <c r="K128" s="31">
        <v>327.95</v>
      </c>
      <c r="L128" s="31">
        <v>322.2</v>
      </c>
      <c r="M128" s="31">
        <v>15.72912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392</v>
      </c>
      <c r="D129" s="36">
        <v>393.3</v>
      </c>
      <c r="E129" s="36">
        <v>386.6</v>
      </c>
      <c r="F129" s="36">
        <v>381.2</v>
      </c>
      <c r="G129" s="36">
        <v>374.5</v>
      </c>
      <c r="H129" s="36">
        <v>398.70000000000005</v>
      </c>
      <c r="I129" s="36">
        <v>405.4</v>
      </c>
      <c r="J129" s="36">
        <v>410.80000000000007</v>
      </c>
      <c r="K129" s="31">
        <v>400</v>
      </c>
      <c r="L129" s="31">
        <v>387.9</v>
      </c>
      <c r="M129" s="31">
        <v>2.8043999999999998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2045.75</v>
      </c>
      <c r="D130" s="36">
        <v>2061.5833333333335</v>
      </c>
      <c r="E130" s="36">
        <v>2024.166666666667</v>
      </c>
      <c r="F130" s="36">
        <v>2002.5833333333335</v>
      </c>
      <c r="G130" s="36">
        <v>1965.166666666667</v>
      </c>
      <c r="H130" s="36">
        <v>2083.166666666667</v>
      </c>
      <c r="I130" s="36">
        <v>2120.5833333333339</v>
      </c>
      <c r="J130" s="36">
        <v>2142.166666666667</v>
      </c>
      <c r="K130" s="31">
        <v>2099</v>
      </c>
      <c r="L130" s="31">
        <v>2040</v>
      </c>
      <c r="M130" s="31">
        <v>10.305820000000001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2296.35</v>
      </c>
      <c r="D131" s="36">
        <v>2317.1166666666668</v>
      </c>
      <c r="E131" s="36">
        <v>2269.2333333333336</v>
      </c>
      <c r="F131" s="36">
        <v>2242.1166666666668</v>
      </c>
      <c r="G131" s="36">
        <v>2194.2333333333336</v>
      </c>
      <c r="H131" s="36">
        <v>2344.2333333333336</v>
      </c>
      <c r="I131" s="36">
        <v>2392.1166666666668</v>
      </c>
      <c r="J131" s="36">
        <v>2419.2333333333336</v>
      </c>
      <c r="K131" s="31">
        <v>2365</v>
      </c>
      <c r="L131" s="31">
        <v>2290</v>
      </c>
      <c r="M131" s="31">
        <v>3.2881200000000002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554.15</v>
      </c>
      <c r="D132" s="36">
        <v>553.30000000000007</v>
      </c>
      <c r="E132" s="36">
        <v>549.10000000000014</v>
      </c>
      <c r="F132" s="36">
        <v>544.05000000000007</v>
      </c>
      <c r="G132" s="36">
        <v>539.85000000000014</v>
      </c>
      <c r="H132" s="36">
        <v>558.35000000000014</v>
      </c>
      <c r="I132" s="36">
        <v>562.55000000000018</v>
      </c>
      <c r="J132" s="36">
        <v>567.60000000000014</v>
      </c>
      <c r="K132" s="31">
        <v>557.5</v>
      </c>
      <c r="L132" s="31">
        <v>548.25</v>
      </c>
      <c r="M132" s="31">
        <v>15.242010000000001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2293.25</v>
      </c>
      <c r="D133" s="36">
        <v>2304.2333333333331</v>
      </c>
      <c r="E133" s="36">
        <v>2271.5166666666664</v>
      </c>
      <c r="F133" s="36">
        <v>2249.7833333333333</v>
      </c>
      <c r="G133" s="36">
        <v>2217.0666666666666</v>
      </c>
      <c r="H133" s="36">
        <v>2325.9666666666662</v>
      </c>
      <c r="I133" s="36">
        <v>2358.6833333333325</v>
      </c>
      <c r="J133" s="36">
        <v>2380.4166666666661</v>
      </c>
      <c r="K133" s="31">
        <v>2336.9499999999998</v>
      </c>
      <c r="L133" s="31">
        <v>2282.5</v>
      </c>
      <c r="M133" s="31">
        <v>2.21713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1958.35</v>
      </c>
      <c r="D134" s="36">
        <v>1971</v>
      </c>
      <c r="E134" s="36">
        <v>1942.35</v>
      </c>
      <c r="F134" s="36">
        <v>1926.35</v>
      </c>
      <c r="G134" s="36">
        <v>1897.6999999999998</v>
      </c>
      <c r="H134" s="36">
        <v>1987</v>
      </c>
      <c r="I134" s="36">
        <v>2015.65</v>
      </c>
      <c r="J134" s="36">
        <v>2031.65</v>
      </c>
      <c r="K134" s="31">
        <v>1999.65</v>
      </c>
      <c r="L134" s="31">
        <v>1955</v>
      </c>
      <c r="M134" s="31">
        <v>0.92886999999999997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1032.05</v>
      </c>
      <c r="D135" s="36">
        <v>1035.7166666666667</v>
      </c>
      <c r="E135" s="36">
        <v>1023.6833333333334</v>
      </c>
      <c r="F135" s="36">
        <v>1015.3166666666666</v>
      </c>
      <c r="G135" s="36">
        <v>1003.2833333333333</v>
      </c>
      <c r="H135" s="36">
        <v>1044.0833333333335</v>
      </c>
      <c r="I135" s="36">
        <v>1056.1166666666668</v>
      </c>
      <c r="J135" s="36">
        <v>1064.4833333333336</v>
      </c>
      <c r="K135" s="31">
        <v>1047.75</v>
      </c>
      <c r="L135" s="31">
        <v>1027.3499999999999</v>
      </c>
      <c r="M135" s="31">
        <v>0.37622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647.65</v>
      </c>
      <c r="D136" s="36">
        <v>650.70000000000005</v>
      </c>
      <c r="E136" s="36">
        <v>642.65000000000009</v>
      </c>
      <c r="F136" s="36">
        <v>637.65000000000009</v>
      </c>
      <c r="G136" s="36">
        <v>629.60000000000014</v>
      </c>
      <c r="H136" s="36">
        <v>655.7</v>
      </c>
      <c r="I136" s="36">
        <v>663.75</v>
      </c>
      <c r="J136" s="36">
        <v>668.75</v>
      </c>
      <c r="K136" s="31">
        <v>658.75</v>
      </c>
      <c r="L136" s="31">
        <v>645.70000000000005</v>
      </c>
      <c r="M136" s="31">
        <v>3.6511499999999999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2428.1</v>
      </c>
      <c r="D137" s="36">
        <v>2430.8333333333335</v>
      </c>
      <c r="E137" s="36">
        <v>2409.2666666666669</v>
      </c>
      <c r="F137" s="36">
        <v>2390.4333333333334</v>
      </c>
      <c r="G137" s="36">
        <v>2368.8666666666668</v>
      </c>
      <c r="H137" s="36">
        <v>2449.666666666667</v>
      </c>
      <c r="I137" s="36">
        <v>2471.2333333333336</v>
      </c>
      <c r="J137" s="36">
        <v>2490.0666666666671</v>
      </c>
      <c r="K137" s="31">
        <v>2452.4</v>
      </c>
      <c r="L137" s="31">
        <v>2412</v>
      </c>
      <c r="M137" s="31">
        <v>1.59205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410.6</v>
      </c>
      <c r="D138" s="36">
        <v>411.23333333333335</v>
      </c>
      <c r="E138" s="36">
        <v>406.4666666666667</v>
      </c>
      <c r="F138" s="36">
        <v>402.33333333333337</v>
      </c>
      <c r="G138" s="36">
        <v>397.56666666666672</v>
      </c>
      <c r="H138" s="36">
        <v>415.36666666666667</v>
      </c>
      <c r="I138" s="36">
        <v>420.13333333333333</v>
      </c>
      <c r="J138" s="36">
        <v>424.26666666666665</v>
      </c>
      <c r="K138" s="31">
        <v>416</v>
      </c>
      <c r="L138" s="31">
        <v>407.1</v>
      </c>
      <c r="M138" s="31">
        <v>9.5741899999999998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149.19999999999999</v>
      </c>
      <c r="D139" s="36">
        <v>150.68333333333331</v>
      </c>
      <c r="E139" s="36">
        <v>147.26666666666662</v>
      </c>
      <c r="F139" s="36">
        <v>145.33333333333331</v>
      </c>
      <c r="G139" s="36">
        <v>141.91666666666663</v>
      </c>
      <c r="H139" s="36">
        <v>152.61666666666662</v>
      </c>
      <c r="I139" s="36">
        <v>156.0333333333333</v>
      </c>
      <c r="J139" s="36">
        <v>157.96666666666661</v>
      </c>
      <c r="K139" s="31">
        <v>154.1</v>
      </c>
      <c r="L139" s="31">
        <v>148.75</v>
      </c>
      <c r="M139" s="31">
        <v>25.29252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</v>
      </c>
      <c r="D140" s="36">
        <v>186</v>
      </c>
      <c r="E140" s="36">
        <v>184.55</v>
      </c>
      <c r="F140" s="36">
        <v>183.10000000000002</v>
      </c>
      <c r="G140" s="36">
        <v>181.65000000000003</v>
      </c>
      <c r="H140" s="36">
        <v>187.45</v>
      </c>
      <c r="I140" s="36">
        <v>188.89999999999998</v>
      </c>
      <c r="J140" s="36">
        <v>190.34999999999997</v>
      </c>
      <c r="K140" s="31">
        <v>187.45</v>
      </c>
      <c r="L140" s="31">
        <v>184.55</v>
      </c>
      <c r="M140" s="31">
        <v>38.856969999999997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3909.6</v>
      </c>
      <c r="D141" s="36">
        <v>3908.4333333333329</v>
      </c>
      <c r="E141" s="36">
        <v>3872.9166666666661</v>
      </c>
      <c r="F141" s="36">
        <v>3836.2333333333331</v>
      </c>
      <c r="G141" s="36">
        <v>3800.7166666666662</v>
      </c>
      <c r="H141" s="36">
        <v>3945.1166666666659</v>
      </c>
      <c r="I141" s="36">
        <v>3980.6333333333332</v>
      </c>
      <c r="J141" s="36">
        <v>4017.3166666666657</v>
      </c>
      <c r="K141" s="31">
        <v>3943.95</v>
      </c>
      <c r="L141" s="31">
        <v>3871.75</v>
      </c>
      <c r="M141" s="31">
        <v>3.2687200000000001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6331.6</v>
      </c>
      <c r="D142" s="36">
        <v>6385.3499999999995</v>
      </c>
      <c r="E142" s="36">
        <v>6251.2499999999991</v>
      </c>
      <c r="F142" s="36">
        <v>6170.9</v>
      </c>
      <c r="G142" s="36">
        <v>6036.7999999999993</v>
      </c>
      <c r="H142" s="36">
        <v>6465.6999999999989</v>
      </c>
      <c r="I142" s="36">
        <v>6599.7999999999993</v>
      </c>
      <c r="J142" s="36">
        <v>6680.1499999999987</v>
      </c>
      <c r="K142" s="31">
        <v>6519.45</v>
      </c>
      <c r="L142" s="31">
        <v>6305</v>
      </c>
      <c r="M142" s="31">
        <v>6.3940200000000003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805.4</v>
      </c>
      <c r="D143" s="36">
        <v>806.55000000000007</v>
      </c>
      <c r="E143" s="36">
        <v>797.35000000000014</v>
      </c>
      <c r="F143" s="36">
        <v>789.30000000000007</v>
      </c>
      <c r="G143" s="36">
        <v>780.10000000000014</v>
      </c>
      <c r="H143" s="36">
        <v>814.60000000000014</v>
      </c>
      <c r="I143" s="36">
        <v>823.80000000000018</v>
      </c>
      <c r="J143" s="36">
        <v>831.85000000000014</v>
      </c>
      <c r="K143" s="31">
        <v>815.75</v>
      </c>
      <c r="L143" s="31">
        <v>798.5</v>
      </c>
      <c r="M143" s="31">
        <v>49.59825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2484.6999999999998</v>
      </c>
      <c r="D144" s="36">
        <v>2483.5666666666666</v>
      </c>
      <c r="E144" s="36">
        <v>2451.1333333333332</v>
      </c>
      <c r="F144" s="36">
        <v>2417.5666666666666</v>
      </c>
      <c r="G144" s="36">
        <v>2385.1333333333332</v>
      </c>
      <c r="H144" s="36">
        <v>2517.1333333333332</v>
      </c>
      <c r="I144" s="36">
        <v>2549.5666666666666</v>
      </c>
      <c r="J144" s="36">
        <v>2583.1333333333332</v>
      </c>
      <c r="K144" s="31">
        <v>2516</v>
      </c>
      <c r="L144" s="31">
        <v>2450</v>
      </c>
      <c r="M144" s="31">
        <v>1.4023399999999999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5783.25</v>
      </c>
      <c r="D145" s="36">
        <v>5761.416666666667</v>
      </c>
      <c r="E145" s="36">
        <v>5723.8333333333339</v>
      </c>
      <c r="F145" s="36">
        <v>5664.416666666667</v>
      </c>
      <c r="G145" s="36">
        <v>5626.8333333333339</v>
      </c>
      <c r="H145" s="36">
        <v>5820.8333333333339</v>
      </c>
      <c r="I145" s="36">
        <v>5858.4166666666679</v>
      </c>
      <c r="J145" s="36">
        <v>5917.8333333333339</v>
      </c>
      <c r="K145" s="31">
        <v>5799</v>
      </c>
      <c r="L145" s="31">
        <v>5702</v>
      </c>
      <c r="M145" s="31">
        <v>3.3312200000000001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579.6</v>
      </c>
      <c r="D146" s="36">
        <v>581.35</v>
      </c>
      <c r="E146" s="36">
        <v>574.40000000000009</v>
      </c>
      <c r="F146" s="36">
        <v>569.20000000000005</v>
      </c>
      <c r="G146" s="36">
        <v>562.25000000000011</v>
      </c>
      <c r="H146" s="36">
        <v>586.55000000000007</v>
      </c>
      <c r="I146" s="36">
        <v>593.50000000000011</v>
      </c>
      <c r="J146" s="36">
        <v>598.70000000000005</v>
      </c>
      <c r="K146" s="31">
        <v>588.29999999999995</v>
      </c>
      <c r="L146" s="31">
        <v>576.15</v>
      </c>
      <c r="M146" s="31">
        <v>2.0447700000000002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48.75</v>
      </c>
      <c r="D147" s="36">
        <v>49.266666666666673</v>
      </c>
      <c r="E147" s="36">
        <v>47.533333333333346</v>
      </c>
      <c r="F147" s="36">
        <v>46.31666666666667</v>
      </c>
      <c r="G147" s="36">
        <v>44.583333333333343</v>
      </c>
      <c r="H147" s="36">
        <v>50.483333333333348</v>
      </c>
      <c r="I147" s="36">
        <v>52.216666666666683</v>
      </c>
      <c r="J147" s="36">
        <v>53.433333333333351</v>
      </c>
      <c r="K147" s="31">
        <v>51</v>
      </c>
      <c r="L147" s="31">
        <v>48.05</v>
      </c>
      <c r="M147" s="31">
        <v>526.68196999999998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2797.9</v>
      </c>
      <c r="D148" s="36">
        <v>2783.9833333333336</v>
      </c>
      <c r="E148" s="36">
        <v>2739.9666666666672</v>
      </c>
      <c r="F148" s="36">
        <v>2682.0333333333338</v>
      </c>
      <c r="G148" s="36">
        <v>2638.0166666666673</v>
      </c>
      <c r="H148" s="36">
        <v>2841.916666666667</v>
      </c>
      <c r="I148" s="36">
        <v>2885.9333333333334</v>
      </c>
      <c r="J148" s="36">
        <v>2943.8666666666668</v>
      </c>
      <c r="K148" s="31">
        <v>2828</v>
      </c>
      <c r="L148" s="31">
        <v>2726.05</v>
      </c>
      <c r="M148" s="31">
        <v>1.4403699999999999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3832.1</v>
      </c>
      <c r="D149" s="36">
        <v>3842.5833333333335</v>
      </c>
      <c r="E149" s="36">
        <v>3800.5166666666669</v>
      </c>
      <c r="F149" s="36">
        <v>3768.9333333333334</v>
      </c>
      <c r="G149" s="36">
        <v>3726.8666666666668</v>
      </c>
      <c r="H149" s="36">
        <v>3874.166666666667</v>
      </c>
      <c r="I149" s="36">
        <v>3916.2333333333336</v>
      </c>
      <c r="J149" s="36">
        <v>3947.8166666666671</v>
      </c>
      <c r="K149" s="31">
        <v>3884.65</v>
      </c>
      <c r="L149" s="31">
        <v>3811</v>
      </c>
      <c r="M149" s="31">
        <v>3.6432500000000001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288.95</v>
      </c>
      <c r="D150" s="36">
        <v>285.95</v>
      </c>
      <c r="E150" s="36">
        <v>280.89999999999998</v>
      </c>
      <c r="F150" s="36">
        <v>272.84999999999997</v>
      </c>
      <c r="G150" s="36">
        <v>267.79999999999995</v>
      </c>
      <c r="H150" s="36">
        <v>294</v>
      </c>
      <c r="I150" s="36">
        <v>299.05000000000007</v>
      </c>
      <c r="J150" s="36">
        <v>307.10000000000002</v>
      </c>
      <c r="K150" s="31">
        <v>291</v>
      </c>
      <c r="L150" s="31">
        <v>277.89999999999998</v>
      </c>
      <c r="M150" s="31">
        <v>15.49844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538.29999999999995</v>
      </c>
      <c r="D151" s="36">
        <v>535.83333333333337</v>
      </c>
      <c r="E151" s="36">
        <v>531.7166666666667</v>
      </c>
      <c r="F151" s="36">
        <v>525.13333333333333</v>
      </c>
      <c r="G151" s="36">
        <v>521.01666666666665</v>
      </c>
      <c r="H151" s="36">
        <v>542.41666666666674</v>
      </c>
      <c r="I151" s="36">
        <v>546.5333333333333</v>
      </c>
      <c r="J151" s="36">
        <v>553.11666666666679</v>
      </c>
      <c r="K151" s="31">
        <v>539.95000000000005</v>
      </c>
      <c r="L151" s="31">
        <v>529.25</v>
      </c>
      <c r="M151" s="31">
        <v>1.2005300000000001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535.25</v>
      </c>
      <c r="D152" s="36">
        <v>531.7833333333333</v>
      </c>
      <c r="E152" s="36">
        <v>524.01666666666665</v>
      </c>
      <c r="F152" s="36">
        <v>512.7833333333333</v>
      </c>
      <c r="G152" s="36">
        <v>505.01666666666665</v>
      </c>
      <c r="H152" s="36">
        <v>543.01666666666665</v>
      </c>
      <c r="I152" s="36">
        <v>550.7833333333333</v>
      </c>
      <c r="J152" s="36">
        <v>562.01666666666665</v>
      </c>
      <c r="K152" s="31">
        <v>539.54999999999995</v>
      </c>
      <c r="L152" s="31">
        <v>520.54999999999995</v>
      </c>
      <c r="M152" s="31">
        <v>5.1211799999999998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1956.4</v>
      </c>
      <c r="D153" s="36">
        <v>1964.2666666666667</v>
      </c>
      <c r="E153" s="36">
        <v>1918.5833333333333</v>
      </c>
      <c r="F153" s="36">
        <v>1880.7666666666667</v>
      </c>
      <c r="G153" s="36">
        <v>1835.0833333333333</v>
      </c>
      <c r="H153" s="36">
        <v>2002.0833333333333</v>
      </c>
      <c r="I153" s="36">
        <v>2047.7666666666667</v>
      </c>
      <c r="J153" s="36">
        <v>2085.583333333333</v>
      </c>
      <c r="K153" s="31">
        <v>2009.95</v>
      </c>
      <c r="L153" s="31">
        <v>1926.45</v>
      </c>
      <c r="M153" s="31">
        <v>1.6735100000000001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227.5</v>
      </c>
      <c r="D154" s="36">
        <v>223.31666666666669</v>
      </c>
      <c r="E154" s="36">
        <v>214.13333333333338</v>
      </c>
      <c r="F154" s="36">
        <v>200.76666666666668</v>
      </c>
      <c r="G154" s="36">
        <v>191.58333333333337</v>
      </c>
      <c r="H154" s="36">
        <v>236.68333333333339</v>
      </c>
      <c r="I154" s="36">
        <v>245.86666666666673</v>
      </c>
      <c r="J154" s="36">
        <v>259.23333333333341</v>
      </c>
      <c r="K154" s="31">
        <v>232.5</v>
      </c>
      <c r="L154" s="31">
        <v>209.95</v>
      </c>
      <c r="M154" s="31">
        <v>315.07040000000001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200.05</v>
      </c>
      <c r="D155" s="36">
        <v>202.65</v>
      </c>
      <c r="E155" s="36">
        <v>195.5</v>
      </c>
      <c r="F155" s="36">
        <v>190.95</v>
      </c>
      <c r="G155" s="36">
        <v>183.79999999999998</v>
      </c>
      <c r="H155" s="36">
        <v>207.20000000000002</v>
      </c>
      <c r="I155" s="36">
        <v>214.35000000000005</v>
      </c>
      <c r="J155" s="36">
        <v>218.90000000000003</v>
      </c>
      <c r="K155" s="31">
        <v>209.8</v>
      </c>
      <c r="L155" s="31">
        <v>198.1</v>
      </c>
      <c r="M155" s="31">
        <v>44.496760000000002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113.2</v>
      </c>
      <c r="D156" s="36">
        <v>113.3</v>
      </c>
      <c r="E156" s="36">
        <v>111.89999999999999</v>
      </c>
      <c r="F156" s="36">
        <v>110.6</v>
      </c>
      <c r="G156" s="36">
        <v>109.19999999999999</v>
      </c>
      <c r="H156" s="36">
        <v>114.6</v>
      </c>
      <c r="I156" s="36">
        <v>116</v>
      </c>
      <c r="J156" s="36">
        <v>117.3</v>
      </c>
      <c r="K156" s="31">
        <v>114.7</v>
      </c>
      <c r="L156" s="31">
        <v>112</v>
      </c>
      <c r="M156" s="31">
        <v>21.849350000000001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919.5</v>
      </c>
      <c r="D157" s="36">
        <v>925.18333333333339</v>
      </c>
      <c r="E157" s="36">
        <v>910.36666666666679</v>
      </c>
      <c r="F157" s="36">
        <v>901.23333333333335</v>
      </c>
      <c r="G157" s="36">
        <v>886.41666666666674</v>
      </c>
      <c r="H157" s="36">
        <v>934.31666666666683</v>
      </c>
      <c r="I157" s="36">
        <v>949.13333333333344</v>
      </c>
      <c r="J157" s="36">
        <v>958.26666666666688</v>
      </c>
      <c r="K157" s="31">
        <v>940</v>
      </c>
      <c r="L157" s="31">
        <v>916.05</v>
      </c>
      <c r="M157" s="31">
        <v>0.35358000000000001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2901.45</v>
      </c>
      <c r="D158" s="36">
        <v>2894.1833333333329</v>
      </c>
      <c r="E158" s="36">
        <v>2883.3166666666657</v>
      </c>
      <c r="F158" s="36">
        <v>2865.1833333333329</v>
      </c>
      <c r="G158" s="36">
        <v>2854.3166666666657</v>
      </c>
      <c r="H158" s="36">
        <v>2912.3166666666657</v>
      </c>
      <c r="I158" s="36">
        <v>2923.1833333333334</v>
      </c>
      <c r="J158" s="36">
        <v>2941.3166666666657</v>
      </c>
      <c r="K158" s="31">
        <v>2905.05</v>
      </c>
      <c r="L158" s="31">
        <v>2876.05</v>
      </c>
      <c r="M158" s="31">
        <v>2.67855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325.64999999999998</v>
      </c>
      <c r="D159" s="36">
        <v>329</v>
      </c>
      <c r="E159" s="36">
        <v>318.39999999999998</v>
      </c>
      <c r="F159" s="36">
        <v>311.14999999999998</v>
      </c>
      <c r="G159" s="36">
        <v>300.54999999999995</v>
      </c>
      <c r="H159" s="36">
        <v>336.25</v>
      </c>
      <c r="I159" s="36">
        <v>346.85</v>
      </c>
      <c r="J159" s="36">
        <v>354.1</v>
      </c>
      <c r="K159" s="31">
        <v>339.6</v>
      </c>
      <c r="L159" s="31">
        <v>321.75</v>
      </c>
      <c r="M159" s="31">
        <v>54.61009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419.95</v>
      </c>
      <c r="D160" s="36">
        <v>422.61666666666662</v>
      </c>
      <c r="E160" s="36">
        <v>415.33333333333326</v>
      </c>
      <c r="F160" s="36">
        <v>410.71666666666664</v>
      </c>
      <c r="G160" s="36">
        <v>403.43333333333328</v>
      </c>
      <c r="H160" s="36">
        <v>427.23333333333323</v>
      </c>
      <c r="I160" s="36">
        <v>434.51666666666665</v>
      </c>
      <c r="J160" s="36">
        <v>439.13333333333321</v>
      </c>
      <c r="K160" s="31">
        <v>429.9</v>
      </c>
      <c r="L160" s="31">
        <v>418</v>
      </c>
      <c r="M160" s="31">
        <v>3.65774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152.94999999999999</v>
      </c>
      <c r="D161" s="36">
        <v>152.51666666666668</v>
      </c>
      <c r="E161" s="36">
        <v>151.73333333333335</v>
      </c>
      <c r="F161" s="36">
        <v>150.51666666666668</v>
      </c>
      <c r="G161" s="36">
        <v>149.73333333333335</v>
      </c>
      <c r="H161" s="36">
        <v>153.73333333333335</v>
      </c>
      <c r="I161" s="36">
        <v>154.51666666666671</v>
      </c>
      <c r="J161" s="36">
        <v>155.73333333333335</v>
      </c>
      <c r="K161" s="31">
        <v>153.30000000000001</v>
      </c>
      <c r="L161" s="31">
        <v>151.30000000000001</v>
      </c>
      <c r="M161" s="31">
        <v>137.60399000000001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799.2</v>
      </c>
      <c r="D162" s="36">
        <v>802.9666666666667</v>
      </c>
      <c r="E162" s="36">
        <v>786.23333333333335</v>
      </c>
      <c r="F162" s="36">
        <v>773.26666666666665</v>
      </c>
      <c r="G162" s="36">
        <v>756.5333333333333</v>
      </c>
      <c r="H162" s="36">
        <v>815.93333333333339</v>
      </c>
      <c r="I162" s="36">
        <v>832.66666666666674</v>
      </c>
      <c r="J162" s="36">
        <v>845.63333333333344</v>
      </c>
      <c r="K162" s="31">
        <v>819.7</v>
      </c>
      <c r="L162" s="31">
        <v>790</v>
      </c>
      <c r="M162" s="31">
        <v>7.3987299999999996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4711.2</v>
      </c>
      <c r="D163" s="36">
        <v>4740.166666666667</v>
      </c>
      <c r="E163" s="36">
        <v>4675.3333333333339</v>
      </c>
      <c r="F163" s="36">
        <v>4639.4666666666672</v>
      </c>
      <c r="G163" s="36">
        <v>4574.6333333333341</v>
      </c>
      <c r="H163" s="36">
        <v>4776.0333333333338</v>
      </c>
      <c r="I163" s="36">
        <v>4840.8666666666677</v>
      </c>
      <c r="J163" s="36">
        <v>4876.7333333333336</v>
      </c>
      <c r="K163" s="31">
        <v>4805</v>
      </c>
      <c r="L163" s="31">
        <v>4704.3</v>
      </c>
      <c r="M163" s="31">
        <v>0.17682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1068.05</v>
      </c>
      <c r="D164" s="36">
        <v>1075.8833333333332</v>
      </c>
      <c r="E164" s="36">
        <v>1054.3666666666663</v>
      </c>
      <c r="F164" s="36">
        <v>1040.6833333333332</v>
      </c>
      <c r="G164" s="36">
        <v>1019.1666666666663</v>
      </c>
      <c r="H164" s="36">
        <v>1089.5666666666664</v>
      </c>
      <c r="I164" s="36">
        <v>1111.0833333333333</v>
      </c>
      <c r="J164" s="36">
        <v>1124.7666666666664</v>
      </c>
      <c r="K164" s="31">
        <v>1097.4000000000001</v>
      </c>
      <c r="L164" s="31">
        <v>1062.2</v>
      </c>
      <c r="M164" s="31">
        <v>3.1802800000000002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240.45</v>
      </c>
      <c r="D165" s="36">
        <v>242.51666666666665</v>
      </c>
      <c r="E165" s="36">
        <v>236.93333333333331</v>
      </c>
      <c r="F165" s="36">
        <v>233.41666666666666</v>
      </c>
      <c r="G165" s="36">
        <v>227.83333333333331</v>
      </c>
      <c r="H165" s="36">
        <v>246.0333333333333</v>
      </c>
      <c r="I165" s="36">
        <v>251.61666666666667</v>
      </c>
      <c r="J165" s="36">
        <v>255.1333333333333</v>
      </c>
      <c r="K165" s="31">
        <v>248.1</v>
      </c>
      <c r="L165" s="31">
        <v>239</v>
      </c>
      <c r="M165" s="31">
        <v>14.247339999999999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209.05</v>
      </c>
      <c r="D166" s="36">
        <v>209.70000000000002</v>
      </c>
      <c r="E166" s="36">
        <v>206.10000000000002</v>
      </c>
      <c r="F166" s="36">
        <v>203.15</v>
      </c>
      <c r="G166" s="36">
        <v>199.55</v>
      </c>
      <c r="H166" s="36">
        <v>212.65000000000003</v>
      </c>
      <c r="I166" s="36">
        <v>216.25</v>
      </c>
      <c r="J166" s="36">
        <v>219.20000000000005</v>
      </c>
      <c r="K166" s="31">
        <v>213.3</v>
      </c>
      <c r="L166" s="31">
        <v>206.75</v>
      </c>
      <c r="M166" s="31">
        <v>73.307860000000005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733.9</v>
      </c>
      <c r="D167" s="36">
        <v>732.63333333333333</v>
      </c>
      <c r="E167" s="36">
        <v>726.36666666666667</v>
      </c>
      <c r="F167" s="36">
        <v>718.83333333333337</v>
      </c>
      <c r="G167" s="36">
        <v>712.56666666666672</v>
      </c>
      <c r="H167" s="36">
        <v>740.16666666666663</v>
      </c>
      <c r="I167" s="36">
        <v>746.43333333333328</v>
      </c>
      <c r="J167" s="36">
        <v>753.96666666666658</v>
      </c>
      <c r="K167" s="31">
        <v>738.9</v>
      </c>
      <c r="L167" s="31">
        <v>725.1</v>
      </c>
      <c r="M167" s="31">
        <v>1.79705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414.2</v>
      </c>
      <c r="D168" s="36">
        <v>417.39999999999992</v>
      </c>
      <c r="E168" s="36">
        <v>409.89999999999986</v>
      </c>
      <c r="F168" s="36">
        <v>405.59999999999997</v>
      </c>
      <c r="G168" s="36">
        <v>398.09999999999991</v>
      </c>
      <c r="H168" s="36">
        <v>421.69999999999982</v>
      </c>
      <c r="I168" s="36">
        <v>429.19999999999993</v>
      </c>
      <c r="J168" s="36">
        <v>433.49999999999977</v>
      </c>
      <c r="K168" s="31">
        <v>424.9</v>
      </c>
      <c r="L168" s="31">
        <v>413.1</v>
      </c>
      <c r="M168" s="31">
        <v>21.153289999999998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179.85</v>
      </c>
      <c r="D169" s="36">
        <v>182.16666666666666</v>
      </c>
      <c r="E169" s="36">
        <v>174.83333333333331</v>
      </c>
      <c r="F169" s="36">
        <v>169.81666666666666</v>
      </c>
      <c r="G169" s="36">
        <v>162.48333333333332</v>
      </c>
      <c r="H169" s="36">
        <v>187.18333333333331</v>
      </c>
      <c r="I169" s="36">
        <v>194.51666666666662</v>
      </c>
      <c r="J169" s="36">
        <v>199.5333333333333</v>
      </c>
      <c r="K169" s="31">
        <v>189.5</v>
      </c>
      <c r="L169" s="31">
        <v>177.15</v>
      </c>
      <c r="M169" s="31">
        <v>121.08376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1116.3</v>
      </c>
      <c r="D170" s="36">
        <v>1120.7666666666667</v>
      </c>
      <c r="E170" s="36">
        <v>1101.5333333333333</v>
      </c>
      <c r="F170" s="36">
        <v>1086.7666666666667</v>
      </c>
      <c r="G170" s="36">
        <v>1067.5333333333333</v>
      </c>
      <c r="H170" s="36">
        <v>1135.5333333333333</v>
      </c>
      <c r="I170" s="36">
        <v>1154.7666666666664</v>
      </c>
      <c r="J170" s="36">
        <v>1169.5333333333333</v>
      </c>
      <c r="K170" s="31">
        <v>1140</v>
      </c>
      <c r="L170" s="31">
        <v>1106</v>
      </c>
      <c r="M170" s="31">
        <v>0.40349000000000002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165.2</v>
      </c>
      <c r="D171" s="36">
        <v>164.5</v>
      </c>
      <c r="E171" s="36">
        <v>162.19999999999999</v>
      </c>
      <c r="F171" s="36">
        <v>159.19999999999999</v>
      </c>
      <c r="G171" s="36">
        <v>156.89999999999998</v>
      </c>
      <c r="H171" s="36">
        <v>167.5</v>
      </c>
      <c r="I171" s="36">
        <v>169.8</v>
      </c>
      <c r="J171" s="36">
        <v>172.8</v>
      </c>
      <c r="K171" s="31">
        <v>166.8</v>
      </c>
      <c r="L171" s="31">
        <v>161.5</v>
      </c>
      <c r="M171" s="31">
        <v>268.96883000000003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2817.25</v>
      </c>
      <c r="D172" s="36">
        <v>2841.7999999999997</v>
      </c>
      <c r="E172" s="36">
        <v>2785.4499999999994</v>
      </c>
      <c r="F172" s="36">
        <v>2753.6499999999996</v>
      </c>
      <c r="G172" s="36">
        <v>2697.2999999999993</v>
      </c>
      <c r="H172" s="36">
        <v>2873.5999999999995</v>
      </c>
      <c r="I172" s="36">
        <v>2929.95</v>
      </c>
      <c r="J172" s="36">
        <v>2961.7499999999995</v>
      </c>
      <c r="K172" s="31">
        <v>2898.15</v>
      </c>
      <c r="L172" s="31">
        <v>2810</v>
      </c>
      <c r="M172" s="31">
        <v>0.22109000000000001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3448</v>
      </c>
      <c r="D173" s="36">
        <v>3458.4666666666667</v>
      </c>
      <c r="E173" s="36">
        <v>3419.5333333333333</v>
      </c>
      <c r="F173" s="36">
        <v>3391.0666666666666</v>
      </c>
      <c r="G173" s="36">
        <v>3352.1333333333332</v>
      </c>
      <c r="H173" s="36">
        <v>3486.9333333333334</v>
      </c>
      <c r="I173" s="36">
        <v>3525.8666666666668</v>
      </c>
      <c r="J173" s="36">
        <v>3554.3333333333335</v>
      </c>
      <c r="K173" s="31">
        <v>3497.4</v>
      </c>
      <c r="L173" s="31">
        <v>3430</v>
      </c>
      <c r="M173" s="31">
        <v>7.5789999999999996E-2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311.2</v>
      </c>
      <c r="D174" s="36">
        <v>310.95</v>
      </c>
      <c r="E174" s="36">
        <v>305.04999999999995</v>
      </c>
      <c r="F174" s="36">
        <v>298.89999999999998</v>
      </c>
      <c r="G174" s="36">
        <v>292.99999999999994</v>
      </c>
      <c r="H174" s="36">
        <v>317.09999999999997</v>
      </c>
      <c r="I174" s="36">
        <v>322.99999999999994</v>
      </c>
      <c r="J174" s="36">
        <v>329.15</v>
      </c>
      <c r="K174" s="31">
        <v>316.85000000000002</v>
      </c>
      <c r="L174" s="31">
        <v>304.8</v>
      </c>
      <c r="M174" s="31">
        <v>9.5210399999999993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1952.35</v>
      </c>
      <c r="D175" s="36">
        <v>1958.8666666666668</v>
      </c>
      <c r="E175" s="36">
        <v>1941.0333333333335</v>
      </c>
      <c r="F175" s="36">
        <v>1929.7166666666667</v>
      </c>
      <c r="G175" s="36">
        <v>1911.8833333333334</v>
      </c>
      <c r="H175" s="36">
        <v>1970.1833333333336</v>
      </c>
      <c r="I175" s="36">
        <v>1988.0166666666667</v>
      </c>
      <c r="J175" s="36">
        <v>1999.3333333333337</v>
      </c>
      <c r="K175" s="31">
        <v>1976.7</v>
      </c>
      <c r="L175" s="31">
        <v>1947.55</v>
      </c>
      <c r="M175" s="31">
        <v>0.66734000000000004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2259.1999999999998</v>
      </c>
      <c r="D176" s="36">
        <v>2254.5333333333333</v>
      </c>
      <c r="E176" s="36">
        <v>2224.6666666666665</v>
      </c>
      <c r="F176" s="36">
        <v>2190.1333333333332</v>
      </c>
      <c r="G176" s="36">
        <v>2160.2666666666664</v>
      </c>
      <c r="H176" s="36">
        <v>2289.0666666666666</v>
      </c>
      <c r="I176" s="36">
        <v>2318.9333333333334</v>
      </c>
      <c r="J176" s="36">
        <v>2353.4666666666667</v>
      </c>
      <c r="K176" s="31">
        <v>2284.4</v>
      </c>
      <c r="L176" s="31">
        <v>2220</v>
      </c>
      <c r="M176" s="31">
        <v>3.68635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910.45</v>
      </c>
      <c r="D177" s="36">
        <v>896.81666666666672</v>
      </c>
      <c r="E177" s="36">
        <v>877.28333333333342</v>
      </c>
      <c r="F177" s="36">
        <v>844.11666666666667</v>
      </c>
      <c r="G177" s="36">
        <v>824.58333333333337</v>
      </c>
      <c r="H177" s="36">
        <v>929.98333333333346</v>
      </c>
      <c r="I177" s="36">
        <v>949.51666666666677</v>
      </c>
      <c r="J177" s="36">
        <v>982.68333333333351</v>
      </c>
      <c r="K177" s="31">
        <v>916.35</v>
      </c>
      <c r="L177" s="31">
        <v>863.65</v>
      </c>
      <c r="M177" s="31">
        <v>22.96912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1000</v>
      </c>
      <c r="D178" s="36">
        <v>1008.4</v>
      </c>
      <c r="E178" s="36">
        <v>984.95</v>
      </c>
      <c r="F178" s="36">
        <v>969.90000000000009</v>
      </c>
      <c r="G178" s="36">
        <v>946.45000000000016</v>
      </c>
      <c r="H178" s="36">
        <v>1023.4499999999999</v>
      </c>
      <c r="I178" s="36">
        <v>1046.9000000000001</v>
      </c>
      <c r="J178" s="36">
        <v>1061.9499999999998</v>
      </c>
      <c r="K178" s="31">
        <v>1031.8499999999999</v>
      </c>
      <c r="L178" s="31">
        <v>993.35</v>
      </c>
      <c r="M178" s="31">
        <v>3.1054200000000001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1544.65</v>
      </c>
      <c r="D179" s="36">
        <v>1552.8333333333333</v>
      </c>
      <c r="E179" s="36">
        <v>1531.7166666666665</v>
      </c>
      <c r="F179" s="36">
        <v>1518.7833333333333</v>
      </c>
      <c r="G179" s="36">
        <v>1497.6666666666665</v>
      </c>
      <c r="H179" s="36">
        <v>1565.7666666666664</v>
      </c>
      <c r="I179" s="36">
        <v>1586.8833333333332</v>
      </c>
      <c r="J179" s="36">
        <v>1599.8166666666664</v>
      </c>
      <c r="K179" s="31">
        <v>1573.95</v>
      </c>
      <c r="L179" s="31">
        <v>1539.9</v>
      </c>
      <c r="M179" s="31">
        <v>1.0606599999999999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83.25</v>
      </c>
      <c r="D180" s="36">
        <v>83.783333333333346</v>
      </c>
      <c r="E180" s="36">
        <v>82.266666666666694</v>
      </c>
      <c r="F180" s="36">
        <v>81.283333333333346</v>
      </c>
      <c r="G180" s="36">
        <v>79.766666666666694</v>
      </c>
      <c r="H180" s="36">
        <v>84.766666666666694</v>
      </c>
      <c r="I180" s="36">
        <v>86.283333333333346</v>
      </c>
      <c r="J180" s="36">
        <v>87.266666666666694</v>
      </c>
      <c r="K180" s="31">
        <v>85.3</v>
      </c>
      <c r="L180" s="31">
        <v>82.8</v>
      </c>
      <c r="M180" s="31">
        <v>223.79230000000001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1187.05</v>
      </c>
      <c r="D181" s="36">
        <v>1190.7</v>
      </c>
      <c r="E181" s="36">
        <v>1175.9000000000001</v>
      </c>
      <c r="F181" s="36">
        <v>1164.75</v>
      </c>
      <c r="G181" s="36">
        <v>1149.95</v>
      </c>
      <c r="H181" s="36">
        <v>1201.8500000000001</v>
      </c>
      <c r="I181" s="36">
        <v>1216.6499999999999</v>
      </c>
      <c r="J181" s="36">
        <v>1227.8000000000002</v>
      </c>
      <c r="K181" s="31">
        <v>1205.5</v>
      </c>
      <c r="L181" s="31">
        <v>1179.55</v>
      </c>
      <c r="M181" s="31">
        <v>1.1667700000000001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2161.5500000000002</v>
      </c>
      <c r="D182" s="36">
        <v>2176.4333333333334</v>
      </c>
      <c r="E182" s="36">
        <v>2136.1166666666668</v>
      </c>
      <c r="F182" s="36">
        <v>2110.6833333333334</v>
      </c>
      <c r="G182" s="36">
        <v>2070.3666666666668</v>
      </c>
      <c r="H182" s="36">
        <v>2201.8666666666668</v>
      </c>
      <c r="I182" s="36">
        <v>2242.1833333333334</v>
      </c>
      <c r="J182" s="36">
        <v>2267.6166666666668</v>
      </c>
      <c r="K182" s="31">
        <v>2216.75</v>
      </c>
      <c r="L182" s="31">
        <v>2151</v>
      </c>
      <c r="M182" s="31">
        <v>0.30203999999999998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559.95000000000005</v>
      </c>
      <c r="D183" s="36">
        <v>561.66666666666663</v>
      </c>
      <c r="E183" s="36">
        <v>553.68333333333328</v>
      </c>
      <c r="F183" s="36">
        <v>547.41666666666663</v>
      </c>
      <c r="G183" s="36">
        <v>539.43333333333328</v>
      </c>
      <c r="H183" s="36">
        <v>567.93333333333328</v>
      </c>
      <c r="I183" s="36">
        <v>575.91666666666663</v>
      </c>
      <c r="J183" s="36">
        <v>582.18333333333328</v>
      </c>
      <c r="K183" s="31">
        <v>569.65</v>
      </c>
      <c r="L183" s="31">
        <v>555.4</v>
      </c>
      <c r="M183" s="31">
        <v>1.4626999999999999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1134</v>
      </c>
      <c r="D184" s="36">
        <v>1141.8666666666668</v>
      </c>
      <c r="E184" s="36">
        <v>1122.4333333333336</v>
      </c>
      <c r="F184" s="36">
        <v>1110.8666666666668</v>
      </c>
      <c r="G184" s="36">
        <v>1091.4333333333336</v>
      </c>
      <c r="H184" s="36">
        <v>1153.4333333333336</v>
      </c>
      <c r="I184" s="36">
        <v>1172.866666666667</v>
      </c>
      <c r="J184" s="36">
        <v>1184.4333333333336</v>
      </c>
      <c r="K184" s="31">
        <v>1161.3</v>
      </c>
      <c r="L184" s="31">
        <v>1130.3</v>
      </c>
      <c r="M184" s="31">
        <v>9.4128799999999995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832</v>
      </c>
      <c r="D185" s="36">
        <v>833.2166666666667</v>
      </c>
      <c r="E185" s="36">
        <v>822.93333333333339</v>
      </c>
      <c r="F185" s="36">
        <v>813.86666666666667</v>
      </c>
      <c r="G185" s="36">
        <v>803.58333333333337</v>
      </c>
      <c r="H185" s="36">
        <v>842.28333333333342</v>
      </c>
      <c r="I185" s="36">
        <v>852.56666666666672</v>
      </c>
      <c r="J185" s="36">
        <v>861.63333333333344</v>
      </c>
      <c r="K185" s="31">
        <v>843.5</v>
      </c>
      <c r="L185" s="31">
        <v>824.15</v>
      </c>
      <c r="M185" s="31">
        <v>2.6695899999999999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2311.35</v>
      </c>
      <c r="D186" s="36">
        <v>2307.4333333333329</v>
      </c>
      <c r="E186" s="36">
        <v>2283.1666666666661</v>
      </c>
      <c r="F186" s="36">
        <v>2254.9833333333331</v>
      </c>
      <c r="G186" s="36">
        <v>2230.7166666666662</v>
      </c>
      <c r="H186" s="36">
        <v>2335.6166666666659</v>
      </c>
      <c r="I186" s="36">
        <v>2359.8833333333332</v>
      </c>
      <c r="J186" s="36">
        <v>2388.0666666666657</v>
      </c>
      <c r="K186" s="31">
        <v>2331.6999999999998</v>
      </c>
      <c r="L186" s="31">
        <v>2279.25</v>
      </c>
      <c r="M186" s="31">
        <v>6.4492799999999999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429.6</v>
      </c>
      <c r="D187" s="36">
        <v>423.23333333333335</v>
      </c>
      <c r="E187" s="36">
        <v>414.4666666666667</v>
      </c>
      <c r="F187" s="36">
        <v>399.33333333333337</v>
      </c>
      <c r="G187" s="36">
        <v>390.56666666666672</v>
      </c>
      <c r="H187" s="36">
        <v>438.36666666666667</v>
      </c>
      <c r="I187" s="36">
        <v>447.13333333333333</v>
      </c>
      <c r="J187" s="36">
        <v>462.26666666666665</v>
      </c>
      <c r="K187" s="31">
        <v>432</v>
      </c>
      <c r="L187" s="31">
        <v>408.1</v>
      </c>
      <c r="M187" s="31">
        <v>40.217919999999999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558.45000000000005</v>
      </c>
      <c r="D188" s="36">
        <v>559.58333333333337</v>
      </c>
      <c r="E188" s="36">
        <v>552.16666666666674</v>
      </c>
      <c r="F188" s="36">
        <v>545.88333333333333</v>
      </c>
      <c r="G188" s="36">
        <v>538.4666666666667</v>
      </c>
      <c r="H188" s="36">
        <v>565.86666666666679</v>
      </c>
      <c r="I188" s="36">
        <v>573.28333333333353</v>
      </c>
      <c r="J188" s="36">
        <v>579.56666666666683</v>
      </c>
      <c r="K188" s="31">
        <v>567</v>
      </c>
      <c r="L188" s="31">
        <v>553.29999999999995</v>
      </c>
      <c r="M188" s="31">
        <v>9.6659600000000001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2101</v>
      </c>
      <c r="D189" s="36">
        <v>2105.8833333333332</v>
      </c>
      <c r="E189" s="36">
        <v>2088.8166666666666</v>
      </c>
      <c r="F189" s="36">
        <v>2076.6333333333332</v>
      </c>
      <c r="G189" s="36">
        <v>2059.5666666666666</v>
      </c>
      <c r="H189" s="36">
        <v>2118.0666666666666</v>
      </c>
      <c r="I189" s="36">
        <v>2135.1333333333332</v>
      </c>
      <c r="J189" s="36">
        <v>2147.3166666666666</v>
      </c>
      <c r="K189" s="31">
        <v>2122.9499999999998</v>
      </c>
      <c r="L189" s="31">
        <v>2093.6999999999998</v>
      </c>
      <c r="M189" s="31">
        <v>2.0226000000000002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953.55</v>
      </c>
      <c r="D190" s="36">
        <v>957.88333333333333</v>
      </c>
      <c r="E190" s="36">
        <v>944.76666666666665</v>
      </c>
      <c r="F190" s="36">
        <v>935.98333333333335</v>
      </c>
      <c r="G190" s="36">
        <v>922.86666666666667</v>
      </c>
      <c r="H190" s="36">
        <v>966.66666666666663</v>
      </c>
      <c r="I190" s="36">
        <v>979.78333333333319</v>
      </c>
      <c r="J190" s="36">
        <v>988.56666666666661</v>
      </c>
      <c r="K190" s="31">
        <v>971</v>
      </c>
      <c r="L190" s="31">
        <v>949.1</v>
      </c>
      <c r="M190" s="31">
        <v>1.9494499999999999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404.4</v>
      </c>
      <c r="D191" s="36">
        <v>407.61666666666662</v>
      </c>
      <c r="E191" s="36">
        <v>400.23333333333323</v>
      </c>
      <c r="F191" s="36">
        <v>396.06666666666661</v>
      </c>
      <c r="G191" s="36">
        <v>388.68333333333322</v>
      </c>
      <c r="H191" s="36">
        <v>411.78333333333325</v>
      </c>
      <c r="I191" s="36">
        <v>419.16666666666657</v>
      </c>
      <c r="J191" s="36">
        <v>423.33333333333326</v>
      </c>
      <c r="K191" s="31">
        <v>415</v>
      </c>
      <c r="L191" s="31">
        <v>403.45</v>
      </c>
      <c r="M191" s="31">
        <v>1.90984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2300.8000000000002</v>
      </c>
      <c r="D192" s="36">
        <v>2309.4</v>
      </c>
      <c r="E192" s="36">
        <v>2272.5</v>
      </c>
      <c r="F192" s="36">
        <v>2244.1999999999998</v>
      </c>
      <c r="G192" s="36">
        <v>2207.2999999999997</v>
      </c>
      <c r="H192" s="36">
        <v>2337.7000000000003</v>
      </c>
      <c r="I192" s="36">
        <v>2374.6000000000008</v>
      </c>
      <c r="J192" s="36">
        <v>2402.9000000000005</v>
      </c>
      <c r="K192" s="31">
        <v>2346.3000000000002</v>
      </c>
      <c r="L192" s="31">
        <v>2281.1</v>
      </c>
      <c r="M192" s="31">
        <v>0.23727999999999999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772.4</v>
      </c>
      <c r="D193" s="36">
        <v>775.80000000000007</v>
      </c>
      <c r="E193" s="36">
        <v>766.60000000000014</v>
      </c>
      <c r="F193" s="36">
        <v>760.80000000000007</v>
      </c>
      <c r="G193" s="36">
        <v>751.60000000000014</v>
      </c>
      <c r="H193" s="36">
        <v>781.60000000000014</v>
      </c>
      <c r="I193" s="36">
        <v>790.80000000000018</v>
      </c>
      <c r="J193" s="36">
        <v>796.60000000000014</v>
      </c>
      <c r="K193" s="31">
        <v>785</v>
      </c>
      <c r="L193" s="31">
        <v>770</v>
      </c>
      <c r="M193" s="31">
        <v>0.76241000000000003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351.3</v>
      </c>
      <c r="D194" s="36">
        <v>352.40000000000003</v>
      </c>
      <c r="E194" s="36">
        <v>347.90000000000009</v>
      </c>
      <c r="F194" s="36">
        <v>344.50000000000006</v>
      </c>
      <c r="G194" s="36">
        <v>340.00000000000011</v>
      </c>
      <c r="H194" s="36">
        <v>355.80000000000007</v>
      </c>
      <c r="I194" s="36">
        <v>360.29999999999995</v>
      </c>
      <c r="J194" s="36">
        <v>363.70000000000005</v>
      </c>
      <c r="K194" s="31">
        <v>356.9</v>
      </c>
      <c r="L194" s="31">
        <v>349</v>
      </c>
      <c r="M194" s="31">
        <v>2.1396899999999999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3418.1</v>
      </c>
      <c r="D195" s="36">
        <v>3449.2333333333336</v>
      </c>
      <c r="E195" s="36">
        <v>3373.8666666666672</v>
      </c>
      <c r="F195" s="36">
        <v>3329.6333333333337</v>
      </c>
      <c r="G195" s="36">
        <v>3254.2666666666673</v>
      </c>
      <c r="H195" s="36">
        <v>3493.4666666666672</v>
      </c>
      <c r="I195" s="36">
        <v>3568.8333333333339</v>
      </c>
      <c r="J195" s="36">
        <v>3613.0666666666671</v>
      </c>
      <c r="K195" s="31">
        <v>3524.6</v>
      </c>
      <c r="L195" s="31">
        <v>3405</v>
      </c>
      <c r="M195" s="31">
        <v>0.55105999999999999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541.6</v>
      </c>
      <c r="D196" s="36">
        <v>541.0333333333333</v>
      </c>
      <c r="E196" s="36">
        <v>535.06666666666661</v>
      </c>
      <c r="F196" s="36">
        <v>528.5333333333333</v>
      </c>
      <c r="G196" s="36">
        <v>522.56666666666661</v>
      </c>
      <c r="H196" s="36">
        <v>547.56666666666661</v>
      </c>
      <c r="I196" s="36">
        <v>553.5333333333333</v>
      </c>
      <c r="J196" s="36">
        <v>560.06666666666661</v>
      </c>
      <c r="K196" s="31">
        <v>547</v>
      </c>
      <c r="L196" s="31">
        <v>534.5</v>
      </c>
      <c r="M196" s="31">
        <v>21.829270000000001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756.3</v>
      </c>
      <c r="D197" s="36">
        <v>759.25</v>
      </c>
      <c r="E197" s="36">
        <v>749.7</v>
      </c>
      <c r="F197" s="36">
        <v>743.1</v>
      </c>
      <c r="G197" s="36">
        <v>733.55000000000007</v>
      </c>
      <c r="H197" s="36">
        <v>765.85</v>
      </c>
      <c r="I197" s="36">
        <v>775.4</v>
      </c>
      <c r="J197" s="36">
        <v>782</v>
      </c>
      <c r="K197" s="31">
        <v>768.8</v>
      </c>
      <c r="L197" s="31">
        <v>752.65</v>
      </c>
      <c r="M197" s="31">
        <v>5.3585500000000001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166.5</v>
      </c>
      <c r="D198" s="36">
        <v>167.06666666666666</v>
      </c>
      <c r="E198" s="36">
        <v>163.93333333333334</v>
      </c>
      <c r="F198" s="36">
        <v>161.36666666666667</v>
      </c>
      <c r="G198" s="36">
        <v>158.23333333333335</v>
      </c>
      <c r="H198" s="36">
        <v>169.63333333333333</v>
      </c>
      <c r="I198" s="36">
        <v>172.76666666666665</v>
      </c>
      <c r="J198" s="36">
        <v>175.33333333333331</v>
      </c>
      <c r="K198" s="31">
        <v>170.2</v>
      </c>
      <c r="L198" s="31">
        <v>164.5</v>
      </c>
      <c r="M198" s="31">
        <v>53.180529999999997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284</v>
      </c>
      <c r="D199" s="36">
        <v>283.88333333333338</v>
      </c>
      <c r="E199" s="36">
        <v>278.06666666666678</v>
      </c>
      <c r="F199" s="36">
        <v>272.13333333333338</v>
      </c>
      <c r="G199" s="36">
        <v>266.31666666666678</v>
      </c>
      <c r="H199" s="36">
        <v>289.81666666666678</v>
      </c>
      <c r="I199" s="36">
        <v>295.63333333333338</v>
      </c>
      <c r="J199" s="36">
        <v>301.56666666666678</v>
      </c>
      <c r="K199" s="31">
        <v>289.7</v>
      </c>
      <c r="L199" s="31">
        <v>277.95</v>
      </c>
      <c r="M199" s="31">
        <v>36.804250000000003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322.75</v>
      </c>
      <c r="D200" s="36">
        <v>324.36666666666667</v>
      </c>
      <c r="E200" s="36">
        <v>317.38333333333333</v>
      </c>
      <c r="F200" s="36">
        <v>312.01666666666665</v>
      </c>
      <c r="G200" s="36">
        <v>305.0333333333333</v>
      </c>
      <c r="H200" s="36">
        <v>329.73333333333335</v>
      </c>
      <c r="I200" s="36">
        <v>336.7166666666667</v>
      </c>
      <c r="J200" s="36">
        <v>342.08333333333337</v>
      </c>
      <c r="K200" s="31">
        <v>331.35</v>
      </c>
      <c r="L200" s="31">
        <v>319</v>
      </c>
      <c r="M200" s="31">
        <v>12.547560000000001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1840</v>
      </c>
      <c r="D201" s="36">
        <v>1851</v>
      </c>
      <c r="E201" s="36">
        <v>1819.6</v>
      </c>
      <c r="F201" s="36">
        <v>1799.1999999999998</v>
      </c>
      <c r="G201" s="36">
        <v>1767.7999999999997</v>
      </c>
      <c r="H201" s="36">
        <v>1871.4</v>
      </c>
      <c r="I201" s="36">
        <v>1902.8000000000002</v>
      </c>
      <c r="J201" s="36">
        <v>1923.2000000000003</v>
      </c>
      <c r="K201" s="31">
        <v>1882.4</v>
      </c>
      <c r="L201" s="31">
        <v>1830.6</v>
      </c>
      <c r="M201" s="31">
        <v>2.4333800000000001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945.3</v>
      </c>
      <c r="D202" s="36">
        <v>946.43333333333339</v>
      </c>
      <c r="E202" s="36">
        <v>931.86666666666679</v>
      </c>
      <c r="F202" s="36">
        <v>918.43333333333339</v>
      </c>
      <c r="G202" s="36">
        <v>903.86666666666679</v>
      </c>
      <c r="H202" s="36">
        <v>959.86666666666679</v>
      </c>
      <c r="I202" s="36">
        <v>974.43333333333339</v>
      </c>
      <c r="J202" s="36">
        <v>987.86666666666679</v>
      </c>
      <c r="K202" s="31">
        <v>961</v>
      </c>
      <c r="L202" s="31">
        <v>933</v>
      </c>
      <c r="M202" s="31">
        <v>17.913650000000001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1440.55</v>
      </c>
      <c r="D203" s="36">
        <v>1436.8500000000001</v>
      </c>
      <c r="E203" s="36">
        <v>1426.7000000000003</v>
      </c>
      <c r="F203" s="36">
        <v>1412.8500000000001</v>
      </c>
      <c r="G203" s="36">
        <v>1402.7000000000003</v>
      </c>
      <c r="H203" s="36">
        <v>1450.7000000000003</v>
      </c>
      <c r="I203" s="36">
        <v>1460.8500000000004</v>
      </c>
      <c r="J203" s="36">
        <v>1474.7000000000003</v>
      </c>
      <c r="K203" s="31">
        <v>1447</v>
      </c>
      <c r="L203" s="31">
        <v>1423</v>
      </c>
      <c r="M203" s="31">
        <v>5.9259700000000004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1588.2</v>
      </c>
      <c r="D204" s="36">
        <v>1594.4333333333334</v>
      </c>
      <c r="E204" s="36">
        <v>1569.2666666666669</v>
      </c>
      <c r="F204" s="36">
        <v>1550.3333333333335</v>
      </c>
      <c r="G204" s="36">
        <v>1525.166666666667</v>
      </c>
      <c r="H204" s="36">
        <v>1613.3666666666668</v>
      </c>
      <c r="I204" s="36">
        <v>1638.5333333333333</v>
      </c>
      <c r="J204" s="36">
        <v>1657.4666666666667</v>
      </c>
      <c r="K204" s="31">
        <v>1619.6</v>
      </c>
      <c r="L204" s="31">
        <v>1575.5</v>
      </c>
      <c r="M204" s="31">
        <v>97.120710000000003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3502.1</v>
      </c>
      <c r="D205" s="36">
        <v>3499.4833333333336</v>
      </c>
      <c r="E205" s="36">
        <v>3463.6166666666672</v>
      </c>
      <c r="F205" s="36">
        <v>3425.1333333333337</v>
      </c>
      <c r="G205" s="36">
        <v>3389.2666666666673</v>
      </c>
      <c r="H205" s="36">
        <v>3537.9666666666672</v>
      </c>
      <c r="I205" s="36">
        <v>3573.8333333333339</v>
      </c>
      <c r="J205" s="36">
        <v>3612.3166666666671</v>
      </c>
      <c r="K205" s="31">
        <v>3535.35</v>
      </c>
      <c r="L205" s="31">
        <v>3461</v>
      </c>
      <c r="M205" s="31">
        <v>5.81351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1672.8</v>
      </c>
      <c r="D206" s="36">
        <v>1665.7666666666664</v>
      </c>
      <c r="E206" s="36">
        <v>1650.6333333333328</v>
      </c>
      <c r="F206" s="36">
        <v>1628.4666666666662</v>
      </c>
      <c r="G206" s="36">
        <v>1613.3333333333326</v>
      </c>
      <c r="H206" s="36">
        <v>1687.9333333333329</v>
      </c>
      <c r="I206" s="36">
        <v>1703.0666666666666</v>
      </c>
      <c r="J206" s="36">
        <v>1725.2333333333331</v>
      </c>
      <c r="K206" s="31">
        <v>1680.9</v>
      </c>
      <c r="L206" s="31">
        <v>1643.6</v>
      </c>
      <c r="M206" s="31">
        <v>141.60177999999999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614.45000000000005</v>
      </c>
      <c r="D207" s="36">
        <v>621.1</v>
      </c>
      <c r="E207" s="36">
        <v>605.20000000000005</v>
      </c>
      <c r="F207" s="36">
        <v>595.95000000000005</v>
      </c>
      <c r="G207" s="36">
        <v>580.05000000000007</v>
      </c>
      <c r="H207" s="36">
        <v>630.35</v>
      </c>
      <c r="I207" s="36">
        <v>646.24999999999989</v>
      </c>
      <c r="J207" s="36">
        <v>655.5</v>
      </c>
      <c r="K207" s="31">
        <v>637</v>
      </c>
      <c r="L207" s="31">
        <v>611.85</v>
      </c>
      <c r="M207" s="31">
        <v>124.33539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4372.3999999999996</v>
      </c>
      <c r="D208" s="36">
        <v>4374.3666666666668</v>
      </c>
      <c r="E208" s="36">
        <v>4335.1833333333334</v>
      </c>
      <c r="F208" s="36">
        <v>4297.9666666666662</v>
      </c>
      <c r="G208" s="36">
        <v>4258.7833333333328</v>
      </c>
      <c r="H208" s="36">
        <v>4411.5833333333339</v>
      </c>
      <c r="I208" s="36">
        <v>4450.7666666666682</v>
      </c>
      <c r="J208" s="36">
        <v>4487.9833333333345</v>
      </c>
      <c r="K208" s="31">
        <v>4413.55</v>
      </c>
      <c r="L208" s="31">
        <v>4337.1499999999996</v>
      </c>
      <c r="M208" s="31">
        <v>4.9021699999999999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88.4</v>
      </c>
      <c r="D209" s="36">
        <v>87.916666666666671</v>
      </c>
      <c r="E209" s="36">
        <v>86.283333333333346</v>
      </c>
      <c r="F209" s="36">
        <v>84.166666666666671</v>
      </c>
      <c r="G209" s="36">
        <v>82.533333333333346</v>
      </c>
      <c r="H209" s="36">
        <v>90.033333333333346</v>
      </c>
      <c r="I209" s="36">
        <v>91.666666666666671</v>
      </c>
      <c r="J209" s="36">
        <v>93.783333333333346</v>
      </c>
      <c r="K209" s="31">
        <v>89.55</v>
      </c>
      <c r="L209" s="31">
        <v>85.8</v>
      </c>
      <c r="M209" s="31">
        <v>266.33386999999999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302.85000000000002</v>
      </c>
      <c r="D210" s="36">
        <v>304.45</v>
      </c>
      <c r="E210" s="36">
        <v>298.89999999999998</v>
      </c>
      <c r="F210" s="36">
        <v>294.95</v>
      </c>
      <c r="G210" s="36">
        <v>289.39999999999998</v>
      </c>
      <c r="H210" s="36">
        <v>308.39999999999998</v>
      </c>
      <c r="I210" s="36">
        <v>313.95000000000005</v>
      </c>
      <c r="J210" s="36">
        <v>317.89999999999998</v>
      </c>
      <c r="K210" s="31">
        <v>310</v>
      </c>
      <c r="L210" s="31">
        <v>300.5</v>
      </c>
      <c r="M210" s="31">
        <v>4.61653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574.65</v>
      </c>
      <c r="D211" s="36">
        <v>577.63333333333333</v>
      </c>
      <c r="E211" s="36">
        <v>569.26666666666665</v>
      </c>
      <c r="F211" s="36">
        <v>563.88333333333333</v>
      </c>
      <c r="G211" s="36">
        <v>555.51666666666665</v>
      </c>
      <c r="H211" s="36">
        <v>583.01666666666665</v>
      </c>
      <c r="I211" s="36">
        <v>591.38333333333321</v>
      </c>
      <c r="J211" s="36">
        <v>596.76666666666665</v>
      </c>
      <c r="K211" s="31">
        <v>586</v>
      </c>
      <c r="L211" s="31">
        <v>572.25</v>
      </c>
      <c r="M211" s="31">
        <v>37.789870000000001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999.7</v>
      </c>
      <c r="D212" s="36">
        <v>1002.3666666666667</v>
      </c>
      <c r="E212" s="36">
        <v>992.33333333333337</v>
      </c>
      <c r="F212" s="36">
        <v>984.9666666666667</v>
      </c>
      <c r="G212" s="36">
        <v>974.93333333333339</v>
      </c>
      <c r="H212" s="36">
        <v>1009.7333333333333</v>
      </c>
      <c r="I212" s="36">
        <v>1019.7666666666667</v>
      </c>
      <c r="J212" s="36">
        <v>1027.1333333333332</v>
      </c>
      <c r="K212" s="31">
        <v>1012.4</v>
      </c>
      <c r="L212" s="31">
        <v>995</v>
      </c>
      <c r="M212" s="31">
        <v>0.49515999999999999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3030.55</v>
      </c>
      <c r="D213" s="36">
        <v>3018.25</v>
      </c>
      <c r="E213" s="36">
        <v>2997.3</v>
      </c>
      <c r="F213" s="36">
        <v>2964.05</v>
      </c>
      <c r="G213" s="36">
        <v>2943.1000000000004</v>
      </c>
      <c r="H213" s="36">
        <v>3051.5</v>
      </c>
      <c r="I213" s="36">
        <v>3072.45</v>
      </c>
      <c r="J213" s="36">
        <v>3105.7</v>
      </c>
      <c r="K213" s="31">
        <v>3039.2</v>
      </c>
      <c r="L213" s="31">
        <v>2985</v>
      </c>
      <c r="M213" s="31">
        <v>11.35342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256.95</v>
      </c>
      <c r="D214" s="36">
        <v>259.21666666666664</v>
      </c>
      <c r="E214" s="36">
        <v>253.38333333333327</v>
      </c>
      <c r="F214" s="36">
        <v>249.81666666666663</v>
      </c>
      <c r="G214" s="36">
        <v>243.98333333333326</v>
      </c>
      <c r="H214" s="36">
        <v>262.7833333333333</v>
      </c>
      <c r="I214" s="36">
        <v>268.61666666666667</v>
      </c>
      <c r="J214" s="36">
        <v>272.18333333333328</v>
      </c>
      <c r="K214" s="31">
        <v>265.05</v>
      </c>
      <c r="L214" s="31">
        <v>255.65</v>
      </c>
      <c r="M214" s="31">
        <v>70.590950000000007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449.6</v>
      </c>
      <c r="D215" s="36">
        <v>449.45</v>
      </c>
      <c r="E215" s="36">
        <v>445.29999999999995</v>
      </c>
      <c r="F215" s="36">
        <v>440.99999999999994</v>
      </c>
      <c r="G215" s="36">
        <v>436.84999999999991</v>
      </c>
      <c r="H215" s="36">
        <v>453.75</v>
      </c>
      <c r="I215" s="36">
        <v>457.9</v>
      </c>
      <c r="J215" s="36">
        <v>462.20000000000005</v>
      </c>
      <c r="K215" s="31">
        <v>453.6</v>
      </c>
      <c r="L215" s="31">
        <v>445.15</v>
      </c>
      <c r="M215" s="31">
        <v>46.08455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2573.1999999999998</v>
      </c>
      <c r="D216" s="36">
        <v>2560.9833333333331</v>
      </c>
      <c r="E216" s="36">
        <v>2543.2166666666662</v>
      </c>
      <c r="F216" s="36">
        <v>2513.2333333333331</v>
      </c>
      <c r="G216" s="36">
        <v>2495.4666666666662</v>
      </c>
      <c r="H216" s="36">
        <v>2590.9666666666662</v>
      </c>
      <c r="I216" s="36">
        <v>2608.7333333333336</v>
      </c>
      <c r="J216" s="36">
        <v>2638.7166666666662</v>
      </c>
      <c r="K216" s="31">
        <v>2578.75</v>
      </c>
      <c r="L216" s="31">
        <v>2531</v>
      </c>
      <c r="M216" s="31">
        <v>13.912039999999999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45306</v>
      </c>
      <c r="B10" s="32">
        <v>512165</v>
      </c>
      <c r="C10" s="31" t="s">
        <v>1022</v>
      </c>
      <c r="D10" s="31" t="s">
        <v>1080</v>
      </c>
      <c r="E10" s="31" t="s">
        <v>573</v>
      </c>
      <c r="F10" s="86">
        <v>110000</v>
      </c>
      <c r="G10" s="32">
        <v>171.03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45306</v>
      </c>
      <c r="B11" s="32">
        <v>534733</v>
      </c>
      <c r="C11" s="31" t="s">
        <v>1081</v>
      </c>
      <c r="D11" s="31" t="s">
        <v>1082</v>
      </c>
      <c r="E11" s="31" t="s">
        <v>574</v>
      </c>
      <c r="F11" s="86">
        <v>766410</v>
      </c>
      <c r="G11" s="32">
        <v>6.17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45306</v>
      </c>
      <c r="B12" s="32">
        <v>523007</v>
      </c>
      <c r="C12" s="31" t="s">
        <v>1023</v>
      </c>
      <c r="D12" s="31" t="s">
        <v>1083</v>
      </c>
      <c r="E12" s="31" t="s">
        <v>573</v>
      </c>
      <c r="F12" s="86">
        <v>37000</v>
      </c>
      <c r="G12" s="32">
        <v>137.47999999999999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45306</v>
      </c>
      <c r="B13" s="32">
        <v>530109</v>
      </c>
      <c r="C13" s="31" t="s">
        <v>1084</v>
      </c>
      <c r="D13" s="31" t="s">
        <v>1085</v>
      </c>
      <c r="E13" s="31" t="s">
        <v>574</v>
      </c>
      <c r="F13" s="86">
        <v>625000</v>
      </c>
      <c r="G13" s="32">
        <v>2.8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45306</v>
      </c>
      <c r="B14" s="32">
        <v>541702</v>
      </c>
      <c r="C14" s="31" t="s">
        <v>988</v>
      </c>
      <c r="D14" s="31" t="s">
        <v>990</v>
      </c>
      <c r="E14" s="31" t="s">
        <v>573</v>
      </c>
      <c r="F14" s="86">
        <v>741234</v>
      </c>
      <c r="G14" s="32">
        <v>10.72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45306</v>
      </c>
      <c r="B15" s="32">
        <v>541702</v>
      </c>
      <c r="C15" s="31" t="s">
        <v>988</v>
      </c>
      <c r="D15" s="31" t="s">
        <v>990</v>
      </c>
      <c r="E15" s="31" t="s">
        <v>574</v>
      </c>
      <c r="F15" s="86">
        <v>1105060</v>
      </c>
      <c r="G15" s="32">
        <v>10.69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45306</v>
      </c>
      <c r="B16" s="32">
        <v>541702</v>
      </c>
      <c r="C16" s="31" t="s">
        <v>988</v>
      </c>
      <c r="D16" s="31" t="s">
        <v>989</v>
      </c>
      <c r="E16" s="31" t="s">
        <v>574</v>
      </c>
      <c r="F16" s="86">
        <v>2184239</v>
      </c>
      <c r="G16" s="32">
        <v>10.64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45306</v>
      </c>
      <c r="B17" s="32">
        <v>534731</v>
      </c>
      <c r="C17" s="31" t="s">
        <v>1086</v>
      </c>
      <c r="D17" s="31" t="s">
        <v>1087</v>
      </c>
      <c r="E17" s="31" t="s">
        <v>573</v>
      </c>
      <c r="F17" s="86">
        <v>104899</v>
      </c>
      <c r="G17" s="32">
        <v>1.1200000000000001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45306</v>
      </c>
      <c r="B18" s="32">
        <v>543439</v>
      </c>
      <c r="C18" s="31" t="s">
        <v>971</v>
      </c>
      <c r="D18" s="31" t="s">
        <v>972</v>
      </c>
      <c r="E18" s="31" t="s">
        <v>574</v>
      </c>
      <c r="F18" s="86">
        <v>112000</v>
      </c>
      <c r="G18" s="32">
        <v>44.33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45306</v>
      </c>
      <c r="B19" s="32">
        <v>542678</v>
      </c>
      <c r="C19" s="31" t="s">
        <v>1088</v>
      </c>
      <c r="D19" s="31" t="s">
        <v>1089</v>
      </c>
      <c r="E19" s="31" t="s">
        <v>573</v>
      </c>
      <c r="F19" s="86">
        <v>164000</v>
      </c>
      <c r="G19" s="32">
        <v>19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45306</v>
      </c>
      <c r="B20" s="32">
        <v>542678</v>
      </c>
      <c r="C20" s="31" t="s">
        <v>1088</v>
      </c>
      <c r="D20" s="31" t="s">
        <v>1090</v>
      </c>
      <c r="E20" s="31" t="s">
        <v>573</v>
      </c>
      <c r="F20" s="86">
        <v>262000</v>
      </c>
      <c r="G20" s="32">
        <v>19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45306</v>
      </c>
      <c r="B21" s="32">
        <v>542678</v>
      </c>
      <c r="C21" s="31" t="s">
        <v>1088</v>
      </c>
      <c r="D21" s="31" t="s">
        <v>1091</v>
      </c>
      <c r="E21" s="31" t="s">
        <v>574</v>
      </c>
      <c r="F21" s="86">
        <v>1522000</v>
      </c>
      <c r="G21" s="32">
        <v>19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45306</v>
      </c>
      <c r="B22" s="32">
        <v>542678</v>
      </c>
      <c r="C22" s="31" t="s">
        <v>1088</v>
      </c>
      <c r="D22" s="31" t="s">
        <v>1092</v>
      </c>
      <c r="E22" s="31" t="s">
        <v>573</v>
      </c>
      <c r="F22" s="86">
        <v>300000</v>
      </c>
      <c r="G22" s="32">
        <v>19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45306</v>
      </c>
      <c r="B23" s="32">
        <v>542678</v>
      </c>
      <c r="C23" s="31" t="s">
        <v>1088</v>
      </c>
      <c r="D23" s="31" t="s">
        <v>1093</v>
      </c>
      <c r="E23" s="31" t="s">
        <v>573</v>
      </c>
      <c r="F23" s="86">
        <v>200000</v>
      </c>
      <c r="G23" s="32">
        <v>19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45306</v>
      </c>
      <c r="B24" s="32">
        <v>538965</v>
      </c>
      <c r="C24" s="31" t="s">
        <v>1094</v>
      </c>
      <c r="D24" s="31" t="s">
        <v>1095</v>
      </c>
      <c r="E24" s="31" t="s">
        <v>574</v>
      </c>
      <c r="F24" s="86">
        <v>51994</v>
      </c>
      <c r="G24" s="32">
        <v>44.63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45306</v>
      </c>
      <c r="B25" s="32">
        <v>534920</v>
      </c>
      <c r="C25" s="31" t="s">
        <v>1096</v>
      </c>
      <c r="D25" s="31" t="s">
        <v>1030</v>
      </c>
      <c r="E25" s="31" t="s">
        <v>574</v>
      </c>
      <c r="F25" s="86">
        <v>98096</v>
      </c>
      <c r="G25" s="32">
        <v>1.86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45306</v>
      </c>
      <c r="B26" s="32">
        <v>543516</v>
      </c>
      <c r="C26" s="31" t="s">
        <v>1097</v>
      </c>
      <c r="D26" s="31" t="s">
        <v>875</v>
      </c>
      <c r="E26" s="31" t="s">
        <v>574</v>
      </c>
      <c r="F26" s="86">
        <v>36400</v>
      </c>
      <c r="G26" s="32">
        <v>26.08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45306</v>
      </c>
      <c r="B27" s="32">
        <v>543516</v>
      </c>
      <c r="C27" s="31" t="s">
        <v>1097</v>
      </c>
      <c r="D27" s="31" t="s">
        <v>875</v>
      </c>
      <c r="E27" s="31" t="s">
        <v>573</v>
      </c>
      <c r="F27" s="86">
        <v>30800</v>
      </c>
      <c r="G27" s="32">
        <v>26.03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45306</v>
      </c>
      <c r="B28" s="32">
        <v>543410</v>
      </c>
      <c r="C28" s="31" t="s">
        <v>1098</v>
      </c>
      <c r="D28" s="31" t="s">
        <v>1099</v>
      </c>
      <c r="E28" s="31" t="s">
        <v>573</v>
      </c>
      <c r="F28" s="86">
        <v>25500</v>
      </c>
      <c r="G28" s="32">
        <v>136.49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45306</v>
      </c>
      <c r="B29" s="32">
        <v>543500</v>
      </c>
      <c r="C29" s="31" t="s">
        <v>981</v>
      </c>
      <c r="D29" s="31" t="s">
        <v>1100</v>
      </c>
      <c r="E29" s="31" t="s">
        <v>573</v>
      </c>
      <c r="F29" s="86">
        <v>88000</v>
      </c>
      <c r="G29" s="32">
        <v>13.12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45306</v>
      </c>
      <c r="B30" s="32">
        <v>543500</v>
      </c>
      <c r="C30" s="31" t="s">
        <v>981</v>
      </c>
      <c r="D30" s="31" t="s">
        <v>1100</v>
      </c>
      <c r="E30" s="31" t="s">
        <v>574</v>
      </c>
      <c r="F30" s="86">
        <v>44000</v>
      </c>
      <c r="G30" s="32">
        <v>13.31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45306</v>
      </c>
      <c r="B31" s="32">
        <v>543500</v>
      </c>
      <c r="C31" s="31" t="s">
        <v>981</v>
      </c>
      <c r="D31" s="31" t="s">
        <v>992</v>
      </c>
      <c r="E31" s="31" t="s">
        <v>574</v>
      </c>
      <c r="F31" s="86">
        <v>164000</v>
      </c>
      <c r="G31" s="32">
        <v>13.14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45306</v>
      </c>
      <c r="B32" s="32">
        <v>543500</v>
      </c>
      <c r="C32" s="31" t="s">
        <v>981</v>
      </c>
      <c r="D32" s="31" t="s">
        <v>992</v>
      </c>
      <c r="E32" s="31" t="s">
        <v>573</v>
      </c>
      <c r="F32" s="86">
        <v>164000</v>
      </c>
      <c r="G32" s="32">
        <v>12.82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45306</v>
      </c>
      <c r="B33" s="32">
        <v>543500</v>
      </c>
      <c r="C33" s="31" t="s">
        <v>981</v>
      </c>
      <c r="D33" s="31" t="s">
        <v>991</v>
      </c>
      <c r="E33" s="31" t="s">
        <v>574</v>
      </c>
      <c r="F33" s="86">
        <v>100000</v>
      </c>
      <c r="G33" s="32">
        <v>13.14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45306</v>
      </c>
      <c r="B34" s="32">
        <v>543500</v>
      </c>
      <c r="C34" s="31" t="s">
        <v>981</v>
      </c>
      <c r="D34" s="31" t="s">
        <v>1101</v>
      </c>
      <c r="E34" s="31" t="s">
        <v>574</v>
      </c>
      <c r="F34" s="86">
        <v>100000</v>
      </c>
      <c r="G34" s="32">
        <v>12.6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45306</v>
      </c>
      <c r="B35" s="32">
        <v>532666</v>
      </c>
      <c r="C35" s="31" t="s">
        <v>1042</v>
      </c>
      <c r="D35" s="31" t="s">
        <v>1102</v>
      </c>
      <c r="E35" s="31" t="s">
        <v>574</v>
      </c>
      <c r="F35" s="86">
        <v>6126503</v>
      </c>
      <c r="G35" s="32">
        <v>5.32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45306</v>
      </c>
      <c r="B36" s="32">
        <v>532666</v>
      </c>
      <c r="C36" s="31" t="s">
        <v>1042</v>
      </c>
      <c r="D36" s="31" t="s">
        <v>1102</v>
      </c>
      <c r="E36" s="31" t="s">
        <v>573</v>
      </c>
      <c r="F36" s="86">
        <v>9747761</v>
      </c>
      <c r="G36" s="32">
        <v>5.31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45306</v>
      </c>
      <c r="B37" s="32">
        <v>532666</v>
      </c>
      <c r="C37" s="31" t="s">
        <v>1042</v>
      </c>
      <c r="D37" s="31" t="s">
        <v>1103</v>
      </c>
      <c r="E37" s="31" t="s">
        <v>573</v>
      </c>
      <c r="F37" s="86">
        <v>5829302</v>
      </c>
      <c r="G37" s="32">
        <v>5.37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45306</v>
      </c>
      <c r="B38" s="32">
        <v>532666</v>
      </c>
      <c r="C38" s="31" t="s">
        <v>1042</v>
      </c>
      <c r="D38" s="31" t="s">
        <v>1103</v>
      </c>
      <c r="E38" s="31" t="s">
        <v>574</v>
      </c>
      <c r="F38" s="86">
        <v>10829301</v>
      </c>
      <c r="G38" s="32">
        <v>5.38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45306</v>
      </c>
      <c r="B39" s="32">
        <v>533296</v>
      </c>
      <c r="C39" s="31" t="s">
        <v>1104</v>
      </c>
      <c r="D39" s="31" t="s">
        <v>1105</v>
      </c>
      <c r="E39" s="31" t="s">
        <v>573</v>
      </c>
      <c r="F39" s="86">
        <v>395081</v>
      </c>
      <c r="G39" s="32">
        <v>8.8000000000000007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45306</v>
      </c>
      <c r="B40" s="32">
        <v>540190</v>
      </c>
      <c r="C40" s="31" t="s">
        <v>1024</v>
      </c>
      <c r="D40" s="31" t="s">
        <v>1106</v>
      </c>
      <c r="E40" s="31" t="s">
        <v>573</v>
      </c>
      <c r="F40" s="86">
        <v>200000</v>
      </c>
      <c r="G40" s="32">
        <v>5.46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45306</v>
      </c>
      <c r="B41" s="32">
        <v>540190</v>
      </c>
      <c r="C41" s="31" t="s">
        <v>1024</v>
      </c>
      <c r="D41" s="31" t="s">
        <v>875</v>
      </c>
      <c r="E41" s="31" t="s">
        <v>574</v>
      </c>
      <c r="F41" s="86">
        <v>1670934</v>
      </c>
      <c r="G41" s="32">
        <v>5.42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45306</v>
      </c>
      <c r="B42" s="32">
        <v>540190</v>
      </c>
      <c r="C42" s="31" t="s">
        <v>1024</v>
      </c>
      <c r="D42" s="31" t="s">
        <v>973</v>
      </c>
      <c r="E42" s="31" t="s">
        <v>574</v>
      </c>
      <c r="F42" s="86">
        <v>420000</v>
      </c>
      <c r="G42" s="32">
        <v>5.26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45306</v>
      </c>
      <c r="B43" s="32">
        <v>540190</v>
      </c>
      <c r="C43" s="31" t="s">
        <v>1024</v>
      </c>
      <c r="D43" s="31" t="s">
        <v>1107</v>
      </c>
      <c r="E43" s="31" t="s">
        <v>573</v>
      </c>
      <c r="F43" s="86">
        <v>200000</v>
      </c>
      <c r="G43" s="32">
        <v>5.46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45306</v>
      </c>
      <c r="B44" s="32">
        <v>539041</v>
      </c>
      <c r="C44" s="31" t="s">
        <v>993</v>
      </c>
      <c r="D44" s="31" t="s">
        <v>1108</v>
      </c>
      <c r="E44" s="31" t="s">
        <v>574</v>
      </c>
      <c r="F44" s="86">
        <v>62500</v>
      </c>
      <c r="G44" s="32">
        <v>81.48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45306</v>
      </c>
      <c r="B45" s="32">
        <v>539041</v>
      </c>
      <c r="C45" s="31" t="s">
        <v>993</v>
      </c>
      <c r="D45" s="31" t="s">
        <v>1108</v>
      </c>
      <c r="E45" s="31" t="s">
        <v>573</v>
      </c>
      <c r="F45" s="86">
        <v>5000</v>
      </c>
      <c r="G45" s="32">
        <v>81.5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45306</v>
      </c>
      <c r="B46" s="32">
        <v>539013</v>
      </c>
      <c r="C46" s="31" t="s">
        <v>1109</v>
      </c>
      <c r="D46" s="31" t="s">
        <v>875</v>
      </c>
      <c r="E46" s="31" t="s">
        <v>573</v>
      </c>
      <c r="F46" s="86">
        <v>35000</v>
      </c>
      <c r="G46" s="32">
        <v>240.89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45306</v>
      </c>
      <c r="B47" s="32">
        <v>539224</v>
      </c>
      <c r="C47" s="31" t="s">
        <v>1110</v>
      </c>
      <c r="D47" s="31" t="s">
        <v>1111</v>
      </c>
      <c r="E47" s="31" t="s">
        <v>574</v>
      </c>
      <c r="F47" s="86">
        <v>24000</v>
      </c>
      <c r="G47" s="32">
        <v>79.75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45306</v>
      </c>
      <c r="B48" s="32">
        <v>543546</v>
      </c>
      <c r="C48" s="31" t="s">
        <v>1112</v>
      </c>
      <c r="D48" s="31" t="s">
        <v>1113</v>
      </c>
      <c r="E48" s="31" t="s">
        <v>573</v>
      </c>
      <c r="F48" s="86">
        <v>300000</v>
      </c>
      <c r="G48" s="32">
        <v>6.15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45306</v>
      </c>
      <c r="B49" s="32">
        <v>539449</v>
      </c>
      <c r="C49" s="31" t="s">
        <v>1026</v>
      </c>
      <c r="D49" s="31" t="s">
        <v>996</v>
      </c>
      <c r="E49" s="31" t="s">
        <v>573</v>
      </c>
      <c r="F49" s="86">
        <v>83000</v>
      </c>
      <c r="G49" s="32">
        <v>40.42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45306</v>
      </c>
      <c r="B50" s="32">
        <v>539449</v>
      </c>
      <c r="C50" s="31" t="s">
        <v>1026</v>
      </c>
      <c r="D50" s="31" t="s">
        <v>1114</v>
      </c>
      <c r="E50" s="31" t="s">
        <v>574</v>
      </c>
      <c r="F50" s="86">
        <v>85395</v>
      </c>
      <c r="G50" s="32">
        <v>40.42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45306</v>
      </c>
      <c r="B51" s="32">
        <v>536709</v>
      </c>
      <c r="C51" s="31" t="s">
        <v>1115</v>
      </c>
      <c r="D51" s="31" t="s">
        <v>1116</v>
      </c>
      <c r="E51" s="31" t="s">
        <v>573</v>
      </c>
      <c r="F51" s="86">
        <v>28123</v>
      </c>
      <c r="G51" s="32">
        <v>23.18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45306</v>
      </c>
      <c r="B52" s="32">
        <v>543951</v>
      </c>
      <c r="C52" s="31" t="s">
        <v>1027</v>
      </c>
      <c r="D52" s="31" t="s">
        <v>1028</v>
      </c>
      <c r="E52" s="31" t="s">
        <v>574</v>
      </c>
      <c r="F52" s="86">
        <v>21000</v>
      </c>
      <c r="G52" s="32">
        <v>41.03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45306</v>
      </c>
      <c r="B53" s="32">
        <v>532154</v>
      </c>
      <c r="C53" s="31" t="s">
        <v>1117</v>
      </c>
      <c r="D53" s="31" t="s">
        <v>1047</v>
      </c>
      <c r="E53" s="31" t="s">
        <v>573</v>
      </c>
      <c r="F53" s="86">
        <v>4000000</v>
      </c>
      <c r="G53" s="32">
        <v>1.1399999999999999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45306</v>
      </c>
      <c r="B54" s="32">
        <v>538539</v>
      </c>
      <c r="C54" s="31" t="s">
        <v>994</v>
      </c>
      <c r="D54" s="31" t="s">
        <v>1047</v>
      </c>
      <c r="E54" s="31" t="s">
        <v>573</v>
      </c>
      <c r="F54" s="86">
        <v>90000</v>
      </c>
      <c r="G54" s="32">
        <v>39.9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45306</v>
      </c>
      <c r="B55" s="32">
        <v>511131</v>
      </c>
      <c r="C55" s="31" t="s">
        <v>1118</v>
      </c>
      <c r="D55" s="31" t="s">
        <v>875</v>
      </c>
      <c r="E55" s="31" t="s">
        <v>574</v>
      </c>
      <c r="F55" s="86">
        <v>168079</v>
      </c>
      <c r="G55" s="32">
        <v>18.510000000000002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45306</v>
      </c>
      <c r="B56" s="32">
        <v>511131</v>
      </c>
      <c r="C56" s="31" t="s">
        <v>1118</v>
      </c>
      <c r="D56" s="31" t="s">
        <v>875</v>
      </c>
      <c r="E56" s="31" t="s">
        <v>573</v>
      </c>
      <c r="F56" s="86">
        <v>668079</v>
      </c>
      <c r="G56" s="32">
        <v>18.510000000000002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45306</v>
      </c>
      <c r="B57" s="32">
        <v>511131</v>
      </c>
      <c r="C57" s="31" t="s">
        <v>1118</v>
      </c>
      <c r="D57" s="31" t="s">
        <v>1119</v>
      </c>
      <c r="E57" s="31" t="s">
        <v>574</v>
      </c>
      <c r="F57" s="86">
        <v>1000000</v>
      </c>
      <c r="G57" s="32">
        <v>18.510000000000002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45306</v>
      </c>
      <c r="B58" s="32">
        <v>526604</v>
      </c>
      <c r="C58" s="31" t="s">
        <v>1120</v>
      </c>
      <c r="D58" s="31" t="s">
        <v>1121</v>
      </c>
      <c r="E58" s="31" t="s">
        <v>574</v>
      </c>
      <c r="F58" s="86">
        <v>37040</v>
      </c>
      <c r="G58" s="32">
        <v>13.12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45306</v>
      </c>
      <c r="B59" s="32">
        <v>539938</v>
      </c>
      <c r="C59" s="31" t="s">
        <v>995</v>
      </c>
      <c r="D59" s="31" t="s">
        <v>1029</v>
      </c>
      <c r="E59" s="31" t="s">
        <v>573</v>
      </c>
      <c r="F59" s="86">
        <v>101568</v>
      </c>
      <c r="G59" s="32">
        <v>114.75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45306</v>
      </c>
      <c r="B60" s="32">
        <v>530557</v>
      </c>
      <c r="C60" s="31" t="s">
        <v>1122</v>
      </c>
      <c r="D60" s="31" t="s">
        <v>1123</v>
      </c>
      <c r="E60" s="31" t="s">
        <v>573</v>
      </c>
      <c r="F60" s="86">
        <v>6000000</v>
      </c>
      <c r="G60" s="32">
        <v>0.72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45306</v>
      </c>
      <c r="B61" s="32">
        <v>530557</v>
      </c>
      <c r="C61" s="31" t="s">
        <v>1122</v>
      </c>
      <c r="D61" s="31" t="s">
        <v>1124</v>
      </c>
      <c r="E61" s="31" t="s">
        <v>573</v>
      </c>
      <c r="F61" s="86">
        <v>7545763</v>
      </c>
      <c r="G61" s="32">
        <v>0.72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45306</v>
      </c>
      <c r="B62" s="32">
        <v>530557</v>
      </c>
      <c r="C62" s="31" t="s">
        <v>1122</v>
      </c>
      <c r="D62" s="31" t="s">
        <v>1124</v>
      </c>
      <c r="E62" s="31" t="s">
        <v>574</v>
      </c>
      <c r="F62" s="86">
        <v>5030861</v>
      </c>
      <c r="G62" s="32">
        <v>0.7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45306</v>
      </c>
      <c r="B63" s="32">
        <v>540243</v>
      </c>
      <c r="C63" s="31" t="s">
        <v>1125</v>
      </c>
      <c r="D63" s="31" t="s">
        <v>1126</v>
      </c>
      <c r="E63" s="31" t="s">
        <v>573</v>
      </c>
      <c r="F63" s="86">
        <v>11700</v>
      </c>
      <c r="G63" s="32">
        <v>18.5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45306</v>
      </c>
      <c r="B64" s="32">
        <v>538537</v>
      </c>
      <c r="C64" s="31" t="s">
        <v>1127</v>
      </c>
      <c r="D64" s="31" t="s">
        <v>1128</v>
      </c>
      <c r="E64" s="31" t="s">
        <v>574</v>
      </c>
      <c r="F64" s="86">
        <v>97960</v>
      </c>
      <c r="G64" s="32">
        <v>0.51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45306</v>
      </c>
      <c r="B65" s="32">
        <v>538452</v>
      </c>
      <c r="C65" s="31" t="s">
        <v>921</v>
      </c>
      <c r="D65" s="31" t="s">
        <v>1129</v>
      </c>
      <c r="E65" s="31" t="s">
        <v>574</v>
      </c>
      <c r="F65" s="86">
        <v>84218</v>
      </c>
      <c r="G65" s="32">
        <v>21.27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45306</v>
      </c>
      <c r="B66" s="32">
        <v>519191</v>
      </c>
      <c r="C66" s="31" t="s">
        <v>997</v>
      </c>
      <c r="D66" s="31" t="s">
        <v>998</v>
      </c>
      <c r="E66" s="31" t="s">
        <v>574</v>
      </c>
      <c r="F66" s="86">
        <v>58721</v>
      </c>
      <c r="G66" s="32">
        <v>15.5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45306</v>
      </c>
      <c r="B67" s="32">
        <v>543171</v>
      </c>
      <c r="C67" s="31" t="s">
        <v>1130</v>
      </c>
      <c r="D67" s="31" t="s">
        <v>1131</v>
      </c>
      <c r="E67" s="31" t="s">
        <v>574</v>
      </c>
      <c r="F67" s="86">
        <v>270000</v>
      </c>
      <c r="G67" s="32">
        <v>7.21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45306</v>
      </c>
      <c r="B68" s="32">
        <v>542753</v>
      </c>
      <c r="C68" s="31" t="s">
        <v>936</v>
      </c>
      <c r="D68" s="31" t="s">
        <v>875</v>
      </c>
      <c r="E68" s="31" t="s">
        <v>574</v>
      </c>
      <c r="F68" s="86">
        <v>11441557</v>
      </c>
      <c r="G68" s="32">
        <v>5.32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45306</v>
      </c>
      <c r="B69" s="32">
        <v>542753</v>
      </c>
      <c r="C69" s="31" t="s">
        <v>936</v>
      </c>
      <c r="D69" s="31" t="s">
        <v>875</v>
      </c>
      <c r="E69" s="31" t="s">
        <v>573</v>
      </c>
      <c r="F69" s="86">
        <v>5000000</v>
      </c>
      <c r="G69" s="32">
        <v>5.17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45306</v>
      </c>
      <c r="B70" s="32">
        <v>530433</v>
      </c>
      <c r="C70" s="31" t="s">
        <v>1132</v>
      </c>
      <c r="D70" s="31" t="s">
        <v>1133</v>
      </c>
      <c r="E70" s="31" t="s">
        <v>574</v>
      </c>
      <c r="F70" s="86">
        <v>68084</v>
      </c>
      <c r="G70" s="32">
        <v>70.58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45306</v>
      </c>
      <c r="B71" s="32">
        <v>530433</v>
      </c>
      <c r="C71" s="31" t="s">
        <v>1132</v>
      </c>
      <c r="D71" s="31" t="s">
        <v>1134</v>
      </c>
      <c r="E71" s="31" t="s">
        <v>574</v>
      </c>
      <c r="F71" s="86">
        <v>105000</v>
      </c>
      <c r="G71" s="32">
        <v>71.459999999999994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45306</v>
      </c>
      <c r="B72" s="32">
        <v>540072</v>
      </c>
      <c r="C72" s="31" t="s">
        <v>1135</v>
      </c>
      <c r="D72" s="31" t="s">
        <v>1136</v>
      </c>
      <c r="E72" s="31" t="s">
        <v>574</v>
      </c>
      <c r="F72" s="86">
        <v>70000</v>
      </c>
      <c r="G72" s="32">
        <v>12.14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45306</v>
      </c>
      <c r="B73" s="32">
        <v>543970</v>
      </c>
      <c r="C73" s="31" t="s">
        <v>1031</v>
      </c>
      <c r="D73" s="31" t="s">
        <v>1137</v>
      </c>
      <c r="E73" s="31" t="s">
        <v>573</v>
      </c>
      <c r="F73" s="86">
        <v>9000</v>
      </c>
      <c r="G73" s="32">
        <v>51.81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45306</v>
      </c>
      <c r="B74" s="32">
        <v>543970</v>
      </c>
      <c r="C74" s="31" t="s">
        <v>1031</v>
      </c>
      <c r="D74" s="31" t="s">
        <v>1138</v>
      </c>
      <c r="E74" s="31" t="s">
        <v>574</v>
      </c>
      <c r="F74" s="86">
        <v>12000</v>
      </c>
      <c r="G74" s="32">
        <v>51.81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45306</v>
      </c>
      <c r="B75" s="32">
        <v>530611</v>
      </c>
      <c r="C75" s="31" t="s">
        <v>1139</v>
      </c>
      <c r="D75" s="31" t="s">
        <v>1140</v>
      </c>
      <c r="E75" s="31" t="s">
        <v>573</v>
      </c>
      <c r="F75" s="86">
        <v>1100501</v>
      </c>
      <c r="G75" s="32">
        <v>0.66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45306</v>
      </c>
      <c r="B76" s="32">
        <v>530419</v>
      </c>
      <c r="C76" s="31" t="s">
        <v>1141</v>
      </c>
      <c r="D76" s="31" t="s">
        <v>1142</v>
      </c>
      <c r="E76" s="31" t="s">
        <v>573</v>
      </c>
      <c r="F76" s="86">
        <v>44193</v>
      </c>
      <c r="G76" s="32">
        <v>49.86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45306</v>
      </c>
      <c r="B77" s="32">
        <v>530419</v>
      </c>
      <c r="C77" s="31" t="s">
        <v>1141</v>
      </c>
      <c r="D77" s="31" t="s">
        <v>1143</v>
      </c>
      <c r="E77" s="31" t="s">
        <v>574</v>
      </c>
      <c r="F77" s="86">
        <v>41150</v>
      </c>
      <c r="G77" s="32">
        <v>49.93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45306</v>
      </c>
      <c r="B78" s="32">
        <v>543745</v>
      </c>
      <c r="C78" s="31" t="s">
        <v>1144</v>
      </c>
      <c r="D78" s="31" t="s">
        <v>974</v>
      </c>
      <c r="E78" s="31" t="s">
        <v>573</v>
      </c>
      <c r="F78" s="86">
        <v>162000</v>
      </c>
      <c r="G78" s="32">
        <v>11.22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45306</v>
      </c>
      <c r="B79" s="32">
        <v>539310</v>
      </c>
      <c r="C79" s="31" t="s">
        <v>999</v>
      </c>
      <c r="D79" s="31" t="s">
        <v>1032</v>
      </c>
      <c r="E79" s="31" t="s">
        <v>574</v>
      </c>
      <c r="F79" s="86">
        <v>148803</v>
      </c>
      <c r="G79" s="32">
        <v>88.13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45306</v>
      </c>
      <c r="B80" s="32">
        <v>543623</v>
      </c>
      <c r="C80" s="31" t="s">
        <v>1145</v>
      </c>
      <c r="D80" s="31" t="s">
        <v>1146</v>
      </c>
      <c r="E80" s="31" t="s">
        <v>573</v>
      </c>
      <c r="F80" s="86">
        <v>15000</v>
      </c>
      <c r="G80" s="32">
        <v>42.7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45306</v>
      </c>
      <c r="B81" s="32">
        <v>511523</v>
      </c>
      <c r="C81" s="31" t="s">
        <v>1147</v>
      </c>
      <c r="D81" s="31" t="s">
        <v>1148</v>
      </c>
      <c r="E81" s="31" t="s">
        <v>574</v>
      </c>
      <c r="F81" s="86">
        <v>49845</v>
      </c>
      <c r="G81" s="32">
        <v>22.62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45306</v>
      </c>
      <c r="B82" s="32">
        <v>511523</v>
      </c>
      <c r="C82" s="31" t="s">
        <v>1147</v>
      </c>
      <c r="D82" s="31" t="s">
        <v>1148</v>
      </c>
      <c r="E82" s="31" t="s">
        <v>573</v>
      </c>
      <c r="F82" s="86">
        <v>134550</v>
      </c>
      <c r="G82" s="32">
        <v>22.65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45306</v>
      </c>
      <c r="B83" s="32">
        <v>541735</v>
      </c>
      <c r="C83" s="31" t="s">
        <v>1149</v>
      </c>
      <c r="D83" s="31" t="s">
        <v>1150</v>
      </c>
      <c r="E83" s="31" t="s">
        <v>574</v>
      </c>
      <c r="F83" s="86">
        <v>734871</v>
      </c>
      <c r="G83" s="32">
        <v>5.26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45306</v>
      </c>
      <c r="B84" s="32">
        <v>503675</v>
      </c>
      <c r="C84" s="31" t="s">
        <v>1151</v>
      </c>
      <c r="D84" s="31" t="s">
        <v>1152</v>
      </c>
      <c r="E84" s="31" t="s">
        <v>574</v>
      </c>
      <c r="F84" s="86">
        <v>251366</v>
      </c>
      <c r="G84" s="32">
        <v>1.1499999999999999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45306</v>
      </c>
      <c r="B85" s="32" t="s">
        <v>1153</v>
      </c>
      <c r="C85" s="31" t="s">
        <v>1154</v>
      </c>
      <c r="D85" s="31" t="s">
        <v>1000</v>
      </c>
      <c r="E85" s="31" t="s">
        <v>573</v>
      </c>
      <c r="F85" s="86">
        <v>156570</v>
      </c>
      <c r="G85" s="32">
        <v>35.96</v>
      </c>
      <c r="H85" s="32" t="s">
        <v>860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45306</v>
      </c>
      <c r="B86" s="32" t="s">
        <v>1033</v>
      </c>
      <c r="C86" s="31" t="s">
        <v>1034</v>
      </c>
      <c r="D86" s="31" t="s">
        <v>575</v>
      </c>
      <c r="E86" s="31" t="s">
        <v>573</v>
      </c>
      <c r="F86" s="86">
        <v>94530</v>
      </c>
      <c r="G86" s="32">
        <v>1891.01</v>
      </c>
      <c r="H86" s="32" t="s">
        <v>860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45306</v>
      </c>
      <c r="B87" s="32" t="s">
        <v>1155</v>
      </c>
      <c r="C87" s="31" t="s">
        <v>1156</v>
      </c>
      <c r="D87" s="31" t="s">
        <v>1157</v>
      </c>
      <c r="E87" s="31" t="s">
        <v>573</v>
      </c>
      <c r="F87" s="86">
        <v>210674</v>
      </c>
      <c r="G87" s="32">
        <v>24.24</v>
      </c>
      <c r="H87" s="32" t="s">
        <v>860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45306</v>
      </c>
      <c r="B88" s="32" t="s">
        <v>1036</v>
      </c>
      <c r="C88" s="31" t="s">
        <v>1037</v>
      </c>
      <c r="D88" s="31" t="s">
        <v>575</v>
      </c>
      <c r="E88" s="31" t="s">
        <v>573</v>
      </c>
      <c r="F88" s="86">
        <v>250640</v>
      </c>
      <c r="G88" s="32">
        <v>271.51</v>
      </c>
      <c r="H88" s="32" t="s">
        <v>860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45306</v>
      </c>
      <c r="B89" s="32" t="s">
        <v>1158</v>
      </c>
      <c r="C89" s="31" t="s">
        <v>1159</v>
      </c>
      <c r="D89" s="31" t="s">
        <v>575</v>
      </c>
      <c r="E89" s="31" t="s">
        <v>573</v>
      </c>
      <c r="F89" s="86">
        <v>353540</v>
      </c>
      <c r="G89" s="32">
        <v>290.66000000000003</v>
      </c>
      <c r="H89" s="32" t="s">
        <v>860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45306</v>
      </c>
      <c r="B90" s="32" t="s">
        <v>330</v>
      </c>
      <c r="C90" s="31" t="s">
        <v>1002</v>
      </c>
      <c r="D90" s="31" t="s">
        <v>575</v>
      </c>
      <c r="E90" s="31" t="s">
        <v>573</v>
      </c>
      <c r="F90" s="86">
        <v>1099215</v>
      </c>
      <c r="G90" s="32">
        <v>574.67999999999995</v>
      </c>
      <c r="H90" s="32" t="s">
        <v>860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45306</v>
      </c>
      <c r="B91" s="32" t="s">
        <v>1003</v>
      </c>
      <c r="C91" s="31" t="s">
        <v>1004</v>
      </c>
      <c r="D91" s="31" t="s">
        <v>575</v>
      </c>
      <c r="E91" s="31" t="s">
        <v>573</v>
      </c>
      <c r="F91" s="86">
        <v>327272</v>
      </c>
      <c r="G91" s="32">
        <v>137.6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45306</v>
      </c>
      <c r="B92" s="32" t="s">
        <v>1160</v>
      </c>
      <c r="C92" s="31" t="s">
        <v>1161</v>
      </c>
      <c r="D92" s="31" t="s">
        <v>901</v>
      </c>
      <c r="E92" s="31" t="s">
        <v>573</v>
      </c>
      <c r="F92" s="86">
        <v>144000</v>
      </c>
      <c r="G92" s="32">
        <v>116.32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45306</v>
      </c>
      <c r="B93" s="32" t="s">
        <v>1038</v>
      </c>
      <c r="C93" s="31" t="s">
        <v>1039</v>
      </c>
      <c r="D93" s="31" t="s">
        <v>878</v>
      </c>
      <c r="E93" s="31" t="s">
        <v>573</v>
      </c>
      <c r="F93" s="86">
        <v>1774285</v>
      </c>
      <c r="G93" s="32">
        <v>66.98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45306</v>
      </c>
      <c r="B94" s="32" t="s">
        <v>1038</v>
      </c>
      <c r="C94" s="31" t="s">
        <v>1039</v>
      </c>
      <c r="D94" s="31" t="s">
        <v>575</v>
      </c>
      <c r="E94" s="31" t="s">
        <v>573</v>
      </c>
      <c r="F94" s="86">
        <v>2240239</v>
      </c>
      <c r="G94" s="32">
        <v>67.069999999999993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45306</v>
      </c>
      <c r="B95" s="32" t="s">
        <v>1040</v>
      </c>
      <c r="C95" s="31" t="s">
        <v>1041</v>
      </c>
      <c r="D95" s="31" t="s">
        <v>1162</v>
      </c>
      <c r="E95" s="31" t="s">
        <v>573</v>
      </c>
      <c r="F95" s="86">
        <v>3500000</v>
      </c>
      <c r="G95" s="32">
        <v>42.87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45306</v>
      </c>
      <c r="B96" s="32" t="s">
        <v>1040</v>
      </c>
      <c r="C96" s="31" t="s">
        <v>1041</v>
      </c>
      <c r="D96" s="31" t="s">
        <v>1035</v>
      </c>
      <c r="E96" s="31" t="s">
        <v>573</v>
      </c>
      <c r="F96" s="86">
        <v>1667032</v>
      </c>
      <c r="G96" s="32">
        <v>42.1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45306</v>
      </c>
      <c r="B97" s="32" t="s">
        <v>1040</v>
      </c>
      <c r="C97" s="31" t="s">
        <v>1041</v>
      </c>
      <c r="D97" s="31" t="s">
        <v>575</v>
      </c>
      <c r="E97" s="31" t="s">
        <v>573</v>
      </c>
      <c r="F97" s="86">
        <v>2795005</v>
      </c>
      <c r="G97" s="32">
        <v>41.7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45306</v>
      </c>
      <c r="B98" s="32" t="s">
        <v>1163</v>
      </c>
      <c r="C98" s="31" t="s">
        <v>1164</v>
      </c>
      <c r="D98" s="31" t="s">
        <v>575</v>
      </c>
      <c r="E98" s="31" t="s">
        <v>573</v>
      </c>
      <c r="F98" s="86">
        <v>289607</v>
      </c>
      <c r="G98" s="32">
        <v>677.63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45306</v>
      </c>
      <c r="B99" s="32" t="s">
        <v>377</v>
      </c>
      <c r="C99" s="31" t="s">
        <v>1165</v>
      </c>
      <c r="D99" s="31" t="s">
        <v>575</v>
      </c>
      <c r="E99" s="31" t="s">
        <v>573</v>
      </c>
      <c r="F99" s="86">
        <v>3461320</v>
      </c>
      <c r="G99" s="32">
        <v>225.49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45306</v>
      </c>
      <c r="B100" s="32" t="s">
        <v>1042</v>
      </c>
      <c r="C100" s="31" t="s">
        <v>1043</v>
      </c>
      <c r="D100" s="31" t="s">
        <v>1102</v>
      </c>
      <c r="E100" s="31" t="s">
        <v>573</v>
      </c>
      <c r="F100" s="86">
        <v>16770327</v>
      </c>
      <c r="G100" s="32">
        <v>5.21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45306</v>
      </c>
      <c r="B101" s="32" t="s">
        <v>1044</v>
      </c>
      <c r="C101" s="31" t="s">
        <v>1045</v>
      </c>
      <c r="D101" s="31" t="s">
        <v>575</v>
      </c>
      <c r="E101" s="31" t="s">
        <v>573</v>
      </c>
      <c r="F101" s="86">
        <v>374550</v>
      </c>
      <c r="G101" s="32">
        <v>250.21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45306</v>
      </c>
      <c r="B102" s="32" t="s">
        <v>1025</v>
      </c>
      <c r="C102" s="31" t="s">
        <v>1046</v>
      </c>
      <c r="D102" s="31" t="s">
        <v>899</v>
      </c>
      <c r="E102" s="31" t="s">
        <v>573</v>
      </c>
      <c r="F102" s="86">
        <v>2000010</v>
      </c>
      <c r="G102" s="32">
        <v>15.45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45306</v>
      </c>
      <c r="B103" s="32" t="s">
        <v>1166</v>
      </c>
      <c r="C103" s="31" t="s">
        <v>1167</v>
      </c>
      <c r="D103" s="31" t="s">
        <v>878</v>
      </c>
      <c r="E103" s="31" t="s">
        <v>573</v>
      </c>
      <c r="F103" s="86">
        <v>7097529</v>
      </c>
      <c r="G103" s="32">
        <v>33.630000000000003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45306</v>
      </c>
      <c r="B104" s="32" t="s">
        <v>1168</v>
      </c>
      <c r="C104" s="31" t="s">
        <v>1169</v>
      </c>
      <c r="D104" s="31" t="s">
        <v>1170</v>
      </c>
      <c r="E104" s="31" t="s">
        <v>573</v>
      </c>
      <c r="F104" s="86">
        <v>1400000</v>
      </c>
      <c r="G104" s="32">
        <v>148.5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45306</v>
      </c>
      <c r="B105" s="32" t="s">
        <v>1006</v>
      </c>
      <c r="C105" s="31" t="s">
        <v>1007</v>
      </c>
      <c r="D105" s="31" t="s">
        <v>875</v>
      </c>
      <c r="E105" s="31" t="s">
        <v>573</v>
      </c>
      <c r="F105" s="86">
        <v>162000</v>
      </c>
      <c r="G105" s="32">
        <v>52.04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45306</v>
      </c>
      <c r="B106" s="32" t="s">
        <v>1006</v>
      </c>
      <c r="C106" s="31" t="s">
        <v>1007</v>
      </c>
      <c r="D106" s="31" t="s">
        <v>899</v>
      </c>
      <c r="E106" s="31" t="s">
        <v>573</v>
      </c>
      <c r="F106" s="86">
        <v>39000</v>
      </c>
      <c r="G106" s="32">
        <v>52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45306</v>
      </c>
      <c r="B107" s="32" t="s">
        <v>423</v>
      </c>
      <c r="C107" s="31" t="s">
        <v>1048</v>
      </c>
      <c r="D107" s="31" t="s">
        <v>878</v>
      </c>
      <c r="E107" s="31" t="s">
        <v>573</v>
      </c>
      <c r="F107" s="86">
        <v>20559131</v>
      </c>
      <c r="G107" s="32">
        <v>27.17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45306</v>
      </c>
      <c r="B108" s="32" t="s">
        <v>423</v>
      </c>
      <c r="C108" s="31" t="s">
        <v>1048</v>
      </c>
      <c r="D108" s="31" t="s">
        <v>909</v>
      </c>
      <c r="E108" s="31" t="s">
        <v>573</v>
      </c>
      <c r="F108" s="86">
        <v>3116918</v>
      </c>
      <c r="G108" s="32">
        <v>27.71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45306</v>
      </c>
      <c r="B109" s="32" t="s">
        <v>828</v>
      </c>
      <c r="C109" s="31" t="s">
        <v>1171</v>
      </c>
      <c r="D109" s="31" t="s">
        <v>878</v>
      </c>
      <c r="E109" s="31" t="s">
        <v>573</v>
      </c>
      <c r="F109" s="86">
        <v>5151298</v>
      </c>
      <c r="G109" s="32">
        <v>203.5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45306</v>
      </c>
      <c r="B110" s="32" t="s">
        <v>828</v>
      </c>
      <c r="C110" s="31" t="s">
        <v>1171</v>
      </c>
      <c r="D110" s="31" t="s">
        <v>575</v>
      </c>
      <c r="E110" s="31" t="s">
        <v>573</v>
      </c>
      <c r="F110" s="86">
        <v>7215688</v>
      </c>
      <c r="G110" s="32">
        <v>204.29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45306</v>
      </c>
      <c r="B111" s="32" t="s">
        <v>1172</v>
      </c>
      <c r="C111" s="31" t="s">
        <v>1173</v>
      </c>
      <c r="D111" s="31" t="s">
        <v>1174</v>
      </c>
      <c r="E111" s="31" t="s">
        <v>573</v>
      </c>
      <c r="F111" s="86">
        <v>1147984</v>
      </c>
      <c r="G111" s="32">
        <v>199.04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45306</v>
      </c>
      <c r="B112" s="32" t="s">
        <v>1049</v>
      </c>
      <c r="C112" s="31" t="s">
        <v>1050</v>
      </c>
      <c r="D112" s="31" t="s">
        <v>1051</v>
      </c>
      <c r="E112" s="31" t="s">
        <v>573</v>
      </c>
      <c r="F112" s="86">
        <v>8900000</v>
      </c>
      <c r="G112" s="32">
        <v>2.35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45306</v>
      </c>
      <c r="B113" s="32" t="s">
        <v>1052</v>
      </c>
      <c r="C113" s="31" t="s">
        <v>1053</v>
      </c>
      <c r="D113" s="31" t="s">
        <v>1000</v>
      </c>
      <c r="E113" s="31" t="s">
        <v>573</v>
      </c>
      <c r="F113" s="86">
        <v>32000</v>
      </c>
      <c r="G113" s="32">
        <v>30.57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45306</v>
      </c>
      <c r="B114" s="32" t="s">
        <v>1175</v>
      </c>
      <c r="C114" s="31" t="s">
        <v>1176</v>
      </c>
      <c r="D114" s="31" t="s">
        <v>1177</v>
      </c>
      <c r="E114" s="31" t="s">
        <v>573</v>
      </c>
      <c r="F114" s="86">
        <v>205742</v>
      </c>
      <c r="G114" s="32">
        <v>30.31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45306</v>
      </c>
      <c r="B115" s="32" t="s">
        <v>1178</v>
      </c>
      <c r="C115" s="31" t="s">
        <v>1179</v>
      </c>
      <c r="D115" s="31" t="s">
        <v>878</v>
      </c>
      <c r="E115" s="31" t="s">
        <v>573</v>
      </c>
      <c r="F115" s="86">
        <v>92286</v>
      </c>
      <c r="G115" s="32">
        <v>316.52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45306</v>
      </c>
      <c r="B116" s="32" t="s">
        <v>1178</v>
      </c>
      <c r="C116" s="31" t="s">
        <v>1179</v>
      </c>
      <c r="D116" s="31" t="s">
        <v>575</v>
      </c>
      <c r="E116" s="31" t="s">
        <v>573</v>
      </c>
      <c r="F116" s="86">
        <v>300574</v>
      </c>
      <c r="G116" s="32">
        <v>318.73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45306</v>
      </c>
      <c r="B117" s="32" t="s">
        <v>1008</v>
      </c>
      <c r="C117" s="31" t="s">
        <v>1009</v>
      </c>
      <c r="D117" s="31" t="s">
        <v>1180</v>
      </c>
      <c r="E117" s="31" t="s">
        <v>573</v>
      </c>
      <c r="F117" s="86">
        <v>591275</v>
      </c>
      <c r="G117" s="32">
        <v>50.39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45306</v>
      </c>
      <c r="B118" s="32" t="s">
        <v>1008</v>
      </c>
      <c r="C118" s="31" t="s">
        <v>1009</v>
      </c>
      <c r="D118" s="31" t="s">
        <v>575</v>
      </c>
      <c r="E118" s="31" t="s">
        <v>573</v>
      </c>
      <c r="F118" s="86">
        <v>706223</v>
      </c>
      <c r="G118" s="32">
        <v>50.38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45306</v>
      </c>
      <c r="B119" s="32" t="s">
        <v>982</v>
      </c>
      <c r="C119" s="31" t="s">
        <v>983</v>
      </c>
      <c r="D119" s="31" t="s">
        <v>1035</v>
      </c>
      <c r="E119" s="31" t="s">
        <v>573</v>
      </c>
      <c r="F119" s="86">
        <v>751019</v>
      </c>
      <c r="G119" s="32">
        <v>235.75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45306</v>
      </c>
      <c r="B120" s="32" t="s">
        <v>982</v>
      </c>
      <c r="C120" s="31" t="s">
        <v>983</v>
      </c>
      <c r="D120" s="31" t="s">
        <v>962</v>
      </c>
      <c r="E120" s="31" t="s">
        <v>573</v>
      </c>
      <c r="F120" s="86">
        <v>697742</v>
      </c>
      <c r="G120" s="32">
        <v>230.74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45306</v>
      </c>
      <c r="B121" s="32" t="s">
        <v>1181</v>
      </c>
      <c r="C121" s="31" t="s">
        <v>1182</v>
      </c>
      <c r="D121" s="31" t="s">
        <v>575</v>
      </c>
      <c r="E121" s="31" t="s">
        <v>573</v>
      </c>
      <c r="F121" s="86">
        <v>668093</v>
      </c>
      <c r="G121" s="32">
        <v>831.46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45306</v>
      </c>
      <c r="B122" s="32" t="s">
        <v>1183</v>
      </c>
      <c r="C122" s="31" t="s">
        <v>1184</v>
      </c>
      <c r="D122" s="31" t="s">
        <v>575</v>
      </c>
      <c r="E122" s="31" t="s">
        <v>573</v>
      </c>
      <c r="F122" s="86">
        <v>143062</v>
      </c>
      <c r="G122" s="32">
        <v>854.46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45306</v>
      </c>
      <c r="B123" s="32" t="s">
        <v>1185</v>
      </c>
      <c r="C123" s="31" t="s">
        <v>1186</v>
      </c>
      <c r="D123" s="31" t="s">
        <v>575</v>
      </c>
      <c r="E123" s="31" t="s">
        <v>573</v>
      </c>
      <c r="F123" s="86">
        <v>1449694</v>
      </c>
      <c r="G123" s="32">
        <v>47.22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45306</v>
      </c>
      <c r="B124" s="32" t="s">
        <v>946</v>
      </c>
      <c r="C124" s="31" t="s">
        <v>947</v>
      </c>
      <c r="D124" s="31" t="s">
        <v>878</v>
      </c>
      <c r="E124" s="31" t="s">
        <v>573</v>
      </c>
      <c r="F124" s="86">
        <v>1652472</v>
      </c>
      <c r="G124" s="32">
        <v>58.21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45306</v>
      </c>
      <c r="B125" s="32" t="s">
        <v>946</v>
      </c>
      <c r="C125" s="31" t="s">
        <v>947</v>
      </c>
      <c r="D125" s="31" t="s">
        <v>1001</v>
      </c>
      <c r="E125" s="31" t="s">
        <v>573</v>
      </c>
      <c r="F125" s="86">
        <v>721263</v>
      </c>
      <c r="G125" s="32">
        <v>57.99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45306</v>
      </c>
      <c r="B126" s="32" t="s">
        <v>475</v>
      </c>
      <c r="C126" s="31" t="s">
        <v>1187</v>
      </c>
      <c r="D126" s="31" t="s">
        <v>575</v>
      </c>
      <c r="E126" s="31" t="s">
        <v>573</v>
      </c>
      <c r="F126" s="86">
        <v>2338563</v>
      </c>
      <c r="G126" s="32">
        <v>278.36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45306</v>
      </c>
      <c r="B127" s="32" t="s">
        <v>1188</v>
      </c>
      <c r="C127" s="31" t="s">
        <v>1189</v>
      </c>
      <c r="D127" s="31" t="s">
        <v>575</v>
      </c>
      <c r="E127" s="31" t="s">
        <v>573</v>
      </c>
      <c r="F127" s="86">
        <v>539234</v>
      </c>
      <c r="G127" s="32">
        <v>56.24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45306</v>
      </c>
      <c r="B128" s="32" t="s">
        <v>1190</v>
      </c>
      <c r="C128" s="31" t="s">
        <v>703</v>
      </c>
      <c r="D128" s="31" t="s">
        <v>575</v>
      </c>
      <c r="E128" s="31" t="s">
        <v>573</v>
      </c>
      <c r="F128" s="86">
        <v>754930</v>
      </c>
      <c r="G128" s="32">
        <v>142.01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45306</v>
      </c>
      <c r="B129" s="32" t="s">
        <v>944</v>
      </c>
      <c r="C129" s="31" t="s">
        <v>945</v>
      </c>
      <c r="D129" s="31" t="s">
        <v>1191</v>
      </c>
      <c r="E129" s="31" t="s">
        <v>573</v>
      </c>
      <c r="F129" s="86">
        <v>150000</v>
      </c>
      <c r="G129" s="32">
        <v>40.380000000000003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45306</v>
      </c>
      <c r="B130" s="32" t="s">
        <v>944</v>
      </c>
      <c r="C130" s="31" t="s">
        <v>945</v>
      </c>
      <c r="D130" s="31" t="s">
        <v>1192</v>
      </c>
      <c r="E130" s="31" t="s">
        <v>573</v>
      </c>
      <c r="F130" s="86">
        <v>90000</v>
      </c>
      <c r="G130" s="32">
        <v>40.65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45306</v>
      </c>
      <c r="B131" s="32" t="s">
        <v>944</v>
      </c>
      <c r="C131" s="31" t="s">
        <v>945</v>
      </c>
      <c r="D131" s="31" t="s">
        <v>1054</v>
      </c>
      <c r="E131" s="31" t="s">
        <v>573</v>
      </c>
      <c r="F131" s="86">
        <v>198000</v>
      </c>
      <c r="G131" s="32">
        <v>38.71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45306</v>
      </c>
      <c r="B132" s="32" t="s">
        <v>944</v>
      </c>
      <c r="C132" s="31" t="s">
        <v>945</v>
      </c>
      <c r="D132" s="31" t="s">
        <v>922</v>
      </c>
      <c r="E132" s="31" t="s">
        <v>573</v>
      </c>
      <c r="F132" s="86">
        <v>48000</v>
      </c>
      <c r="G132" s="32">
        <v>40.65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45306</v>
      </c>
      <c r="B133" s="32" t="s">
        <v>1055</v>
      </c>
      <c r="C133" s="31" t="s">
        <v>1056</v>
      </c>
      <c r="D133" s="31" t="s">
        <v>875</v>
      </c>
      <c r="E133" s="31" t="s">
        <v>573</v>
      </c>
      <c r="F133" s="86">
        <v>261361</v>
      </c>
      <c r="G133" s="32">
        <v>251.53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45306</v>
      </c>
      <c r="B134" s="32" t="s">
        <v>1055</v>
      </c>
      <c r="C134" s="31" t="s">
        <v>1056</v>
      </c>
      <c r="D134" s="31" t="s">
        <v>962</v>
      </c>
      <c r="E134" s="31" t="s">
        <v>573</v>
      </c>
      <c r="F134" s="86">
        <v>313876</v>
      </c>
      <c r="G134" s="32">
        <v>244.31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45306</v>
      </c>
      <c r="B135" s="32" t="s">
        <v>1055</v>
      </c>
      <c r="C135" s="31" t="s">
        <v>1056</v>
      </c>
      <c r="D135" s="31" t="s">
        <v>1035</v>
      </c>
      <c r="E135" s="31" t="s">
        <v>573</v>
      </c>
      <c r="F135" s="86">
        <v>238007</v>
      </c>
      <c r="G135" s="32">
        <v>245.83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45306</v>
      </c>
      <c r="B136" s="32" t="s">
        <v>984</v>
      </c>
      <c r="C136" s="31" t="s">
        <v>985</v>
      </c>
      <c r="D136" s="31" t="s">
        <v>575</v>
      </c>
      <c r="E136" s="31" t="s">
        <v>573</v>
      </c>
      <c r="F136" s="86">
        <v>110397</v>
      </c>
      <c r="G136" s="32">
        <v>1476.36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45306</v>
      </c>
      <c r="B137" s="32" t="s">
        <v>1057</v>
      </c>
      <c r="C137" s="31" t="s">
        <v>1058</v>
      </c>
      <c r="D137" s="31" t="s">
        <v>1060</v>
      </c>
      <c r="E137" s="31" t="s">
        <v>573</v>
      </c>
      <c r="F137" s="86">
        <v>51200</v>
      </c>
      <c r="G137" s="32">
        <v>72.010000000000005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45306</v>
      </c>
      <c r="B138" s="32" t="s">
        <v>1057</v>
      </c>
      <c r="C138" s="31" t="s">
        <v>1058</v>
      </c>
      <c r="D138" s="31" t="s">
        <v>1069</v>
      </c>
      <c r="E138" s="31" t="s">
        <v>573</v>
      </c>
      <c r="F138" s="86">
        <v>17600</v>
      </c>
      <c r="G138" s="32">
        <v>71.45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45306</v>
      </c>
      <c r="B139" s="32" t="s">
        <v>490</v>
      </c>
      <c r="C139" s="31" t="s">
        <v>1193</v>
      </c>
      <c r="D139" s="31" t="s">
        <v>878</v>
      </c>
      <c r="E139" s="31" t="s">
        <v>573</v>
      </c>
      <c r="F139" s="86">
        <v>10827175</v>
      </c>
      <c r="G139" s="32">
        <v>220.4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45306</v>
      </c>
      <c r="B140" s="32" t="s">
        <v>1194</v>
      </c>
      <c r="C140" s="31" t="s">
        <v>1195</v>
      </c>
      <c r="D140" s="31" t="s">
        <v>902</v>
      </c>
      <c r="E140" s="31" t="s">
        <v>573</v>
      </c>
      <c r="F140" s="86">
        <v>100800</v>
      </c>
      <c r="G140" s="32">
        <v>457.86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45306</v>
      </c>
      <c r="B141" s="32" t="s">
        <v>1196</v>
      </c>
      <c r="C141" s="31" t="s">
        <v>1197</v>
      </c>
      <c r="D141" s="31" t="s">
        <v>575</v>
      </c>
      <c r="E141" s="31" t="s">
        <v>573</v>
      </c>
      <c r="F141" s="86">
        <v>2754445</v>
      </c>
      <c r="G141" s="32">
        <v>34.76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45306</v>
      </c>
      <c r="B142" s="32" t="s">
        <v>1196</v>
      </c>
      <c r="C142" s="31" t="s">
        <v>1197</v>
      </c>
      <c r="D142" s="31" t="s">
        <v>909</v>
      </c>
      <c r="E142" s="31" t="s">
        <v>573</v>
      </c>
      <c r="F142" s="86">
        <v>1742206</v>
      </c>
      <c r="G142" s="32">
        <v>34.270000000000003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45306</v>
      </c>
      <c r="B143" s="32" t="s">
        <v>1196</v>
      </c>
      <c r="C143" s="31" t="s">
        <v>1197</v>
      </c>
      <c r="D143" s="31" t="s">
        <v>878</v>
      </c>
      <c r="E143" s="31" t="s">
        <v>573</v>
      </c>
      <c r="F143" s="86">
        <v>1299493</v>
      </c>
      <c r="G143" s="32">
        <v>34.19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45306</v>
      </c>
      <c r="B144" s="32" t="s">
        <v>1198</v>
      </c>
      <c r="C144" s="31" t="s">
        <v>1199</v>
      </c>
      <c r="D144" s="31" t="s">
        <v>1148</v>
      </c>
      <c r="E144" s="31" t="s">
        <v>573</v>
      </c>
      <c r="F144" s="86">
        <v>356639</v>
      </c>
      <c r="G144" s="32">
        <v>24.6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45306</v>
      </c>
      <c r="B145" s="32" t="s">
        <v>1200</v>
      </c>
      <c r="C145" s="31" t="s">
        <v>1201</v>
      </c>
      <c r="D145" s="31" t="s">
        <v>575</v>
      </c>
      <c r="E145" s="31" t="s">
        <v>573</v>
      </c>
      <c r="F145" s="86">
        <v>94932</v>
      </c>
      <c r="G145" s="32">
        <v>529.72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45306</v>
      </c>
      <c r="B146" s="32" t="s">
        <v>1202</v>
      </c>
      <c r="C146" s="31" t="s">
        <v>1203</v>
      </c>
      <c r="D146" s="31" t="s">
        <v>575</v>
      </c>
      <c r="E146" s="31" t="s">
        <v>573</v>
      </c>
      <c r="F146" s="86">
        <v>600426</v>
      </c>
      <c r="G146" s="32">
        <v>200.11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45306</v>
      </c>
      <c r="B147" s="32" t="s">
        <v>1204</v>
      </c>
      <c r="C147" s="31" t="s">
        <v>1205</v>
      </c>
      <c r="D147" s="31" t="s">
        <v>575</v>
      </c>
      <c r="E147" s="31" t="s">
        <v>573</v>
      </c>
      <c r="F147" s="86">
        <v>80485</v>
      </c>
      <c r="G147" s="32">
        <v>243.81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45306</v>
      </c>
      <c r="B148" s="32" t="s">
        <v>1206</v>
      </c>
      <c r="C148" s="31" t="s">
        <v>1207</v>
      </c>
      <c r="D148" s="31" t="s">
        <v>878</v>
      </c>
      <c r="E148" s="31" t="s">
        <v>573</v>
      </c>
      <c r="F148" s="86">
        <v>3919877</v>
      </c>
      <c r="G148" s="32">
        <v>39.630000000000003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45306</v>
      </c>
      <c r="B149" s="32" t="s">
        <v>1061</v>
      </c>
      <c r="C149" s="31" t="s">
        <v>1062</v>
      </c>
      <c r="D149" s="31" t="s">
        <v>922</v>
      </c>
      <c r="E149" s="31" t="s">
        <v>573</v>
      </c>
      <c r="F149" s="86">
        <v>92000</v>
      </c>
      <c r="G149" s="32">
        <v>193.19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45306</v>
      </c>
      <c r="B150" s="32" t="s">
        <v>1061</v>
      </c>
      <c r="C150" s="31" t="s">
        <v>1062</v>
      </c>
      <c r="D150" s="31" t="s">
        <v>899</v>
      </c>
      <c r="E150" s="31" t="s">
        <v>573</v>
      </c>
      <c r="F150" s="86">
        <v>144000</v>
      </c>
      <c r="G150" s="32">
        <v>192.66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45306</v>
      </c>
      <c r="B151" s="32" t="s">
        <v>1208</v>
      </c>
      <c r="C151" s="31" t="s">
        <v>1209</v>
      </c>
      <c r="D151" s="31" t="s">
        <v>1210</v>
      </c>
      <c r="E151" s="31" t="s">
        <v>573</v>
      </c>
      <c r="F151" s="86">
        <v>100000</v>
      </c>
      <c r="G151" s="32">
        <v>68.33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45306</v>
      </c>
      <c r="B152" s="32" t="s">
        <v>1208</v>
      </c>
      <c r="C152" s="31" t="s">
        <v>1209</v>
      </c>
      <c r="D152" s="31" t="s">
        <v>1211</v>
      </c>
      <c r="E152" s="31" t="s">
        <v>573</v>
      </c>
      <c r="F152" s="86">
        <v>123998</v>
      </c>
      <c r="G152" s="32">
        <v>73.36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45306</v>
      </c>
      <c r="B153" s="32" t="s">
        <v>1208</v>
      </c>
      <c r="C153" s="31" t="s">
        <v>1209</v>
      </c>
      <c r="D153" s="31" t="s">
        <v>899</v>
      </c>
      <c r="E153" s="31" t="s">
        <v>573</v>
      </c>
      <c r="F153" s="86">
        <v>89811</v>
      </c>
      <c r="G153" s="32">
        <v>75.14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45306</v>
      </c>
      <c r="B154" s="32" t="s">
        <v>1208</v>
      </c>
      <c r="C154" s="31" t="s">
        <v>1209</v>
      </c>
      <c r="D154" s="31" t="s">
        <v>962</v>
      </c>
      <c r="E154" s="31" t="s">
        <v>573</v>
      </c>
      <c r="F154" s="86">
        <v>109651</v>
      </c>
      <c r="G154" s="32">
        <v>72.16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45306</v>
      </c>
      <c r="B155" s="32" t="s">
        <v>1010</v>
      </c>
      <c r="C155" s="31" t="s">
        <v>1011</v>
      </c>
      <c r="D155" s="31" t="s">
        <v>1212</v>
      </c>
      <c r="E155" s="31" t="s">
        <v>573</v>
      </c>
      <c r="F155" s="86">
        <v>1430000</v>
      </c>
      <c r="G155" s="32">
        <v>142.38999999999999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45306</v>
      </c>
      <c r="B156" s="32" t="s">
        <v>1010</v>
      </c>
      <c r="C156" s="31" t="s">
        <v>1011</v>
      </c>
      <c r="D156" s="31" t="s">
        <v>1035</v>
      </c>
      <c r="E156" s="31" t="s">
        <v>573</v>
      </c>
      <c r="F156" s="86">
        <v>604921</v>
      </c>
      <c r="G156" s="32">
        <v>154.68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45306</v>
      </c>
      <c r="B157" s="32" t="s">
        <v>1010</v>
      </c>
      <c r="C157" s="31" t="s">
        <v>1011</v>
      </c>
      <c r="D157" s="31" t="s">
        <v>1213</v>
      </c>
      <c r="E157" s="31" t="s">
        <v>573</v>
      </c>
      <c r="F157" s="86">
        <v>523272</v>
      </c>
      <c r="G157" s="32">
        <v>146.27000000000001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45306</v>
      </c>
      <c r="B158" s="32" t="s">
        <v>1010</v>
      </c>
      <c r="C158" s="31" t="s">
        <v>1011</v>
      </c>
      <c r="D158" s="31" t="s">
        <v>1174</v>
      </c>
      <c r="E158" s="31" t="s">
        <v>573</v>
      </c>
      <c r="F158" s="86">
        <v>2824807</v>
      </c>
      <c r="G158" s="32">
        <v>153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45306</v>
      </c>
      <c r="B159" s="32" t="s">
        <v>1010</v>
      </c>
      <c r="C159" s="31" t="s">
        <v>1011</v>
      </c>
      <c r="D159" s="31" t="s">
        <v>961</v>
      </c>
      <c r="E159" s="31" t="s">
        <v>573</v>
      </c>
      <c r="F159" s="86">
        <v>735944</v>
      </c>
      <c r="G159" s="32">
        <v>170.34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45306</v>
      </c>
      <c r="B160" s="32" t="s">
        <v>1010</v>
      </c>
      <c r="C160" s="31" t="s">
        <v>1011</v>
      </c>
      <c r="D160" s="31" t="s">
        <v>1214</v>
      </c>
      <c r="E160" s="31" t="s">
        <v>573</v>
      </c>
      <c r="F160" s="86">
        <v>600000</v>
      </c>
      <c r="G160" s="32">
        <v>141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45306</v>
      </c>
      <c r="B161" s="32" t="s">
        <v>1010</v>
      </c>
      <c r="C161" s="31" t="s">
        <v>1011</v>
      </c>
      <c r="D161" s="31" t="s">
        <v>1215</v>
      </c>
      <c r="E161" s="31" t="s">
        <v>573</v>
      </c>
      <c r="F161" s="86">
        <v>689000</v>
      </c>
      <c r="G161" s="32">
        <v>152.77000000000001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45306</v>
      </c>
      <c r="B162" s="32" t="s">
        <v>1010</v>
      </c>
      <c r="C162" s="31" t="s">
        <v>1011</v>
      </c>
      <c r="D162" s="31" t="s">
        <v>1216</v>
      </c>
      <c r="E162" s="31" t="s">
        <v>573</v>
      </c>
      <c r="F162" s="86">
        <v>545000</v>
      </c>
      <c r="G162" s="32">
        <v>140.62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45306</v>
      </c>
      <c r="B163" s="32" t="s">
        <v>1010</v>
      </c>
      <c r="C163" s="31" t="s">
        <v>1011</v>
      </c>
      <c r="D163" s="31" t="s">
        <v>1217</v>
      </c>
      <c r="E163" s="31" t="s">
        <v>573</v>
      </c>
      <c r="F163" s="86">
        <v>475000</v>
      </c>
      <c r="G163" s="32">
        <v>144.79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45306</v>
      </c>
      <c r="B164" s="32" t="s">
        <v>1010</v>
      </c>
      <c r="C164" s="31" t="s">
        <v>1011</v>
      </c>
      <c r="D164" s="31" t="s">
        <v>902</v>
      </c>
      <c r="E164" s="31" t="s">
        <v>573</v>
      </c>
      <c r="F164" s="86">
        <v>158661</v>
      </c>
      <c r="G164" s="32">
        <v>163.99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45306</v>
      </c>
      <c r="B165" s="32" t="s">
        <v>1010</v>
      </c>
      <c r="C165" s="31" t="s">
        <v>1011</v>
      </c>
      <c r="D165" s="31" t="s">
        <v>899</v>
      </c>
      <c r="E165" s="31" t="s">
        <v>573</v>
      </c>
      <c r="F165" s="86">
        <v>1309700</v>
      </c>
      <c r="G165" s="32">
        <v>164.54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45306</v>
      </c>
      <c r="B166" s="32" t="s">
        <v>1010</v>
      </c>
      <c r="C166" s="31" t="s">
        <v>1011</v>
      </c>
      <c r="D166" s="31" t="s">
        <v>1218</v>
      </c>
      <c r="E166" s="31" t="s">
        <v>573</v>
      </c>
      <c r="F166" s="86">
        <v>500000</v>
      </c>
      <c r="G166" s="32">
        <v>169.74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45306</v>
      </c>
      <c r="B167" s="32" t="s">
        <v>1010</v>
      </c>
      <c r="C167" s="31" t="s">
        <v>1011</v>
      </c>
      <c r="D167" s="31" t="s">
        <v>1005</v>
      </c>
      <c r="E167" s="31" t="s">
        <v>573</v>
      </c>
      <c r="F167" s="86">
        <v>900000</v>
      </c>
      <c r="G167" s="32">
        <v>166.82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45306</v>
      </c>
      <c r="B168" s="32" t="s">
        <v>1010</v>
      </c>
      <c r="C168" s="31" t="s">
        <v>1011</v>
      </c>
      <c r="D168" s="31" t="s">
        <v>909</v>
      </c>
      <c r="E168" s="31" t="s">
        <v>573</v>
      </c>
      <c r="F168" s="86">
        <v>927224</v>
      </c>
      <c r="G168" s="32">
        <v>149.52000000000001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45306</v>
      </c>
      <c r="B169" s="32" t="s">
        <v>1010</v>
      </c>
      <c r="C169" s="31" t="s">
        <v>1011</v>
      </c>
      <c r="D169" s="31" t="s">
        <v>1219</v>
      </c>
      <c r="E169" s="31" t="s">
        <v>573</v>
      </c>
      <c r="F169" s="86">
        <v>527796</v>
      </c>
      <c r="G169" s="32">
        <v>149.28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45306</v>
      </c>
      <c r="B170" s="32" t="s">
        <v>1010</v>
      </c>
      <c r="C170" s="31" t="s">
        <v>1011</v>
      </c>
      <c r="D170" s="31" t="s">
        <v>1047</v>
      </c>
      <c r="E170" s="31" t="s">
        <v>573</v>
      </c>
      <c r="F170" s="86">
        <v>462731</v>
      </c>
      <c r="G170" s="32">
        <v>149.43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45306</v>
      </c>
      <c r="B171" s="32" t="s">
        <v>1010</v>
      </c>
      <c r="C171" s="31" t="s">
        <v>1011</v>
      </c>
      <c r="D171" s="31" t="s">
        <v>878</v>
      </c>
      <c r="E171" s="31" t="s">
        <v>573</v>
      </c>
      <c r="F171" s="86">
        <v>1128241</v>
      </c>
      <c r="G171" s="32">
        <v>153.38999999999999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45306</v>
      </c>
      <c r="B172" s="32" t="s">
        <v>1010</v>
      </c>
      <c r="C172" s="31" t="s">
        <v>1011</v>
      </c>
      <c r="D172" s="31" t="s">
        <v>1220</v>
      </c>
      <c r="E172" s="31" t="s">
        <v>573</v>
      </c>
      <c r="F172" s="86">
        <v>1526218</v>
      </c>
      <c r="G172" s="32">
        <v>160.16999999999999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45306</v>
      </c>
      <c r="B173" s="32" t="s">
        <v>1010</v>
      </c>
      <c r="C173" s="31" t="s">
        <v>1011</v>
      </c>
      <c r="D173" s="31" t="s">
        <v>1221</v>
      </c>
      <c r="E173" s="31" t="s">
        <v>573</v>
      </c>
      <c r="F173" s="86">
        <v>1960000</v>
      </c>
      <c r="G173" s="32">
        <v>155.88999999999999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45306</v>
      </c>
      <c r="B174" s="32" t="s">
        <v>1010</v>
      </c>
      <c r="C174" s="31" t="s">
        <v>1011</v>
      </c>
      <c r="D174" s="31" t="s">
        <v>1222</v>
      </c>
      <c r="E174" s="31" t="s">
        <v>573</v>
      </c>
      <c r="F174" s="86">
        <v>500000</v>
      </c>
      <c r="G174" s="32">
        <v>159.38999999999999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45306</v>
      </c>
      <c r="B175" s="32" t="s">
        <v>1010</v>
      </c>
      <c r="C175" s="31" t="s">
        <v>1011</v>
      </c>
      <c r="D175" s="31" t="s">
        <v>575</v>
      </c>
      <c r="E175" s="31" t="s">
        <v>573</v>
      </c>
      <c r="F175" s="86">
        <v>3314331</v>
      </c>
      <c r="G175" s="32">
        <v>151.68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45306</v>
      </c>
      <c r="B176" s="32" t="s">
        <v>1010</v>
      </c>
      <c r="C176" s="31" t="s">
        <v>1011</v>
      </c>
      <c r="D176" s="31" t="s">
        <v>1085</v>
      </c>
      <c r="E176" s="31" t="s">
        <v>573</v>
      </c>
      <c r="F176" s="86">
        <v>915131</v>
      </c>
      <c r="G176" s="32">
        <v>148.4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45306</v>
      </c>
      <c r="B177" s="32" t="s">
        <v>1063</v>
      </c>
      <c r="C177" s="31" t="s">
        <v>1064</v>
      </c>
      <c r="D177" s="31" t="s">
        <v>575</v>
      </c>
      <c r="E177" s="31" t="s">
        <v>573</v>
      </c>
      <c r="F177" s="86">
        <v>294231</v>
      </c>
      <c r="G177" s="32">
        <v>159.47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45306</v>
      </c>
      <c r="B178" s="32" t="s">
        <v>1065</v>
      </c>
      <c r="C178" s="31" t="s">
        <v>1066</v>
      </c>
      <c r="D178" s="31" t="s">
        <v>878</v>
      </c>
      <c r="E178" s="31" t="s">
        <v>573</v>
      </c>
      <c r="F178" s="86">
        <v>5450775</v>
      </c>
      <c r="G178" s="32">
        <v>21.88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45306</v>
      </c>
      <c r="B179" s="32" t="s">
        <v>1223</v>
      </c>
      <c r="C179" s="31" t="s">
        <v>1224</v>
      </c>
      <c r="D179" s="31" t="s">
        <v>575</v>
      </c>
      <c r="E179" s="31" t="s">
        <v>573</v>
      </c>
      <c r="F179" s="86">
        <v>2415165</v>
      </c>
      <c r="G179" s="32">
        <v>81.2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45306</v>
      </c>
      <c r="B180" s="32" t="s">
        <v>1225</v>
      </c>
      <c r="C180" s="31" t="s">
        <v>1226</v>
      </c>
      <c r="D180" s="31" t="s">
        <v>1227</v>
      </c>
      <c r="E180" s="31" t="s">
        <v>573</v>
      </c>
      <c r="F180" s="86">
        <v>515376</v>
      </c>
      <c r="G180" s="32">
        <v>2.69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45306</v>
      </c>
      <c r="B181" s="32" t="s">
        <v>1228</v>
      </c>
      <c r="C181" s="31" t="s">
        <v>1229</v>
      </c>
      <c r="D181" s="31" t="s">
        <v>1230</v>
      </c>
      <c r="E181" s="31" t="s">
        <v>573</v>
      </c>
      <c r="F181" s="86">
        <v>8541445</v>
      </c>
      <c r="G181" s="32">
        <v>4.24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45306</v>
      </c>
      <c r="B182" s="32" t="s">
        <v>1231</v>
      </c>
      <c r="C182" s="31" t="s">
        <v>1232</v>
      </c>
      <c r="D182" s="31" t="s">
        <v>1067</v>
      </c>
      <c r="E182" s="31" t="s">
        <v>573</v>
      </c>
      <c r="F182" s="86">
        <v>11619766</v>
      </c>
      <c r="G182" s="32">
        <v>7.04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45306</v>
      </c>
      <c r="B183" s="32" t="s">
        <v>1153</v>
      </c>
      <c r="C183" s="31" t="s">
        <v>1154</v>
      </c>
      <c r="D183" s="31" t="s">
        <v>1000</v>
      </c>
      <c r="E183" s="31" t="s">
        <v>574</v>
      </c>
      <c r="F183" s="86">
        <v>156570</v>
      </c>
      <c r="G183" s="32">
        <v>36.49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45306</v>
      </c>
      <c r="B184" s="32" t="s">
        <v>1033</v>
      </c>
      <c r="C184" s="31" t="s">
        <v>1034</v>
      </c>
      <c r="D184" s="31" t="s">
        <v>575</v>
      </c>
      <c r="E184" s="31" t="s">
        <v>574</v>
      </c>
      <c r="F184" s="86">
        <v>94530</v>
      </c>
      <c r="G184" s="32">
        <v>1892.57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45306</v>
      </c>
      <c r="B185" s="32" t="s">
        <v>1155</v>
      </c>
      <c r="C185" s="31" t="s">
        <v>1156</v>
      </c>
      <c r="D185" s="31" t="s">
        <v>1157</v>
      </c>
      <c r="E185" s="31" t="s">
        <v>574</v>
      </c>
      <c r="F185" s="86">
        <v>210674</v>
      </c>
      <c r="G185" s="32">
        <v>24.15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45306</v>
      </c>
      <c r="B186" s="32" t="s">
        <v>1036</v>
      </c>
      <c r="C186" s="31" t="s">
        <v>1037</v>
      </c>
      <c r="D186" s="31" t="s">
        <v>575</v>
      </c>
      <c r="E186" s="31" t="s">
        <v>574</v>
      </c>
      <c r="F186" s="86">
        <v>250640</v>
      </c>
      <c r="G186" s="32">
        <v>271.52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45306</v>
      </c>
      <c r="B187" s="32" t="s">
        <v>1158</v>
      </c>
      <c r="C187" s="31" t="s">
        <v>1159</v>
      </c>
      <c r="D187" s="31" t="s">
        <v>575</v>
      </c>
      <c r="E187" s="31" t="s">
        <v>574</v>
      </c>
      <c r="F187" s="86">
        <v>353540</v>
      </c>
      <c r="G187" s="32">
        <v>290.55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45306</v>
      </c>
      <c r="B188" s="32" t="s">
        <v>330</v>
      </c>
      <c r="C188" s="31" t="s">
        <v>1002</v>
      </c>
      <c r="D188" s="31" t="s">
        <v>575</v>
      </c>
      <c r="E188" s="31" t="s">
        <v>574</v>
      </c>
      <c r="F188" s="86">
        <v>1099215</v>
      </c>
      <c r="G188" s="32">
        <v>575.16999999999996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45306</v>
      </c>
      <c r="B189" s="32" t="s">
        <v>1003</v>
      </c>
      <c r="C189" s="31" t="s">
        <v>1004</v>
      </c>
      <c r="D189" s="31" t="s">
        <v>575</v>
      </c>
      <c r="E189" s="31" t="s">
        <v>574</v>
      </c>
      <c r="F189" s="86">
        <v>327272</v>
      </c>
      <c r="G189" s="32">
        <v>137.69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45306</v>
      </c>
      <c r="B190" s="32" t="s">
        <v>1160</v>
      </c>
      <c r="C190" s="31" t="s">
        <v>1161</v>
      </c>
      <c r="D190" s="31" t="s">
        <v>901</v>
      </c>
      <c r="E190" s="31" t="s">
        <v>574</v>
      </c>
      <c r="F190" s="86">
        <v>144000</v>
      </c>
      <c r="G190" s="32">
        <v>115.24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45306</v>
      </c>
      <c r="B191" s="32" t="s">
        <v>1038</v>
      </c>
      <c r="C191" s="31" t="s">
        <v>1039</v>
      </c>
      <c r="D191" s="31" t="s">
        <v>878</v>
      </c>
      <c r="E191" s="31" t="s">
        <v>574</v>
      </c>
      <c r="F191" s="86">
        <v>1956666</v>
      </c>
      <c r="G191" s="32">
        <v>67.02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45306</v>
      </c>
      <c r="B192" s="32" t="s">
        <v>1038</v>
      </c>
      <c r="C192" s="31" t="s">
        <v>1039</v>
      </c>
      <c r="D192" s="31" t="s">
        <v>575</v>
      </c>
      <c r="E192" s="31" t="s">
        <v>574</v>
      </c>
      <c r="F192" s="86">
        <v>2240239</v>
      </c>
      <c r="G192" s="32">
        <v>67.099999999999994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45306</v>
      </c>
      <c r="B193" s="32" t="s">
        <v>1040</v>
      </c>
      <c r="C193" s="31" t="s">
        <v>1041</v>
      </c>
      <c r="D193" s="31" t="s">
        <v>575</v>
      </c>
      <c r="E193" s="31" t="s">
        <v>574</v>
      </c>
      <c r="F193" s="86">
        <v>2795005</v>
      </c>
      <c r="G193" s="32">
        <v>41.68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45306</v>
      </c>
      <c r="B194" s="32" t="s">
        <v>1040</v>
      </c>
      <c r="C194" s="31" t="s">
        <v>1041</v>
      </c>
      <c r="D194" s="31" t="s">
        <v>1035</v>
      </c>
      <c r="E194" s="31" t="s">
        <v>574</v>
      </c>
      <c r="F194" s="86">
        <v>1930238</v>
      </c>
      <c r="G194" s="32">
        <v>42.14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45306</v>
      </c>
      <c r="B195" s="32" t="s">
        <v>1163</v>
      </c>
      <c r="C195" s="31" t="s">
        <v>1164</v>
      </c>
      <c r="D195" s="31" t="s">
        <v>575</v>
      </c>
      <c r="E195" s="31" t="s">
        <v>574</v>
      </c>
      <c r="F195" s="86">
        <v>289607</v>
      </c>
      <c r="G195" s="32">
        <v>674.42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45306</v>
      </c>
      <c r="B196" s="32" t="s">
        <v>377</v>
      </c>
      <c r="C196" s="31" t="s">
        <v>1165</v>
      </c>
      <c r="D196" s="31" t="s">
        <v>575</v>
      </c>
      <c r="E196" s="31" t="s">
        <v>574</v>
      </c>
      <c r="F196" s="86">
        <v>3461320</v>
      </c>
      <c r="G196" s="32">
        <v>225.55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45306</v>
      </c>
      <c r="B197" s="32" t="s">
        <v>1042</v>
      </c>
      <c r="C197" s="31" t="s">
        <v>1043</v>
      </c>
      <c r="D197" s="31" t="s">
        <v>1102</v>
      </c>
      <c r="E197" s="31" t="s">
        <v>574</v>
      </c>
      <c r="F197" s="86">
        <v>20454585</v>
      </c>
      <c r="G197" s="32">
        <v>5.23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45306</v>
      </c>
      <c r="B198" s="32" t="s">
        <v>1044</v>
      </c>
      <c r="C198" s="31" t="s">
        <v>1045</v>
      </c>
      <c r="D198" s="31" t="s">
        <v>575</v>
      </c>
      <c r="E198" s="31" t="s">
        <v>574</v>
      </c>
      <c r="F198" s="86">
        <v>374550</v>
      </c>
      <c r="G198" s="32">
        <v>250.2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45306</v>
      </c>
      <c r="B199" s="32" t="s">
        <v>1025</v>
      </c>
      <c r="C199" s="31" t="s">
        <v>1046</v>
      </c>
      <c r="D199" s="31" t="s">
        <v>875</v>
      </c>
      <c r="E199" s="31" t="s">
        <v>574</v>
      </c>
      <c r="F199" s="86">
        <v>1494438</v>
      </c>
      <c r="G199" s="32">
        <v>15.45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45306</v>
      </c>
      <c r="B200" s="32" t="s">
        <v>1025</v>
      </c>
      <c r="C200" s="31" t="s">
        <v>1046</v>
      </c>
      <c r="D200" s="31" t="s">
        <v>961</v>
      </c>
      <c r="E200" s="31" t="s">
        <v>574</v>
      </c>
      <c r="F200" s="86">
        <v>1430000</v>
      </c>
      <c r="G200" s="32">
        <v>15.45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45306</v>
      </c>
      <c r="B201" s="32" t="s">
        <v>1233</v>
      </c>
      <c r="C201" s="31" t="s">
        <v>1234</v>
      </c>
      <c r="D201" s="31" t="s">
        <v>1235</v>
      </c>
      <c r="E201" s="31" t="s">
        <v>574</v>
      </c>
      <c r="F201" s="86">
        <v>136798</v>
      </c>
      <c r="G201" s="32">
        <v>327.17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45306</v>
      </c>
      <c r="B202" s="32" t="s">
        <v>1166</v>
      </c>
      <c r="C202" s="31" t="s">
        <v>1167</v>
      </c>
      <c r="D202" s="31" t="s">
        <v>878</v>
      </c>
      <c r="E202" s="31" t="s">
        <v>574</v>
      </c>
      <c r="F202" s="86">
        <v>7757227</v>
      </c>
      <c r="G202" s="32">
        <v>33.71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45306</v>
      </c>
      <c r="B203" s="32" t="s">
        <v>1168</v>
      </c>
      <c r="C203" s="31" t="s">
        <v>1169</v>
      </c>
      <c r="D203" s="31" t="s">
        <v>1236</v>
      </c>
      <c r="E203" s="31" t="s">
        <v>574</v>
      </c>
      <c r="F203" s="86">
        <v>2400000</v>
      </c>
      <c r="G203" s="32">
        <v>148.5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45306</v>
      </c>
      <c r="B204" s="32" t="s">
        <v>1006</v>
      </c>
      <c r="C204" s="31" t="s">
        <v>1007</v>
      </c>
      <c r="D204" s="31" t="s">
        <v>899</v>
      </c>
      <c r="E204" s="31" t="s">
        <v>574</v>
      </c>
      <c r="F204" s="86">
        <v>102000</v>
      </c>
      <c r="G204" s="32">
        <v>52.62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45306</v>
      </c>
      <c r="B205" s="32" t="s">
        <v>423</v>
      </c>
      <c r="C205" s="31" t="s">
        <v>1048</v>
      </c>
      <c r="D205" s="31" t="s">
        <v>909</v>
      </c>
      <c r="E205" s="31" t="s">
        <v>574</v>
      </c>
      <c r="F205" s="86">
        <v>15742407</v>
      </c>
      <c r="G205" s="32">
        <v>27.1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45306</v>
      </c>
      <c r="B206" s="32" t="s">
        <v>423</v>
      </c>
      <c r="C206" s="31" t="s">
        <v>1048</v>
      </c>
      <c r="D206" s="31" t="s">
        <v>878</v>
      </c>
      <c r="E206" s="31" t="s">
        <v>574</v>
      </c>
      <c r="F206" s="86">
        <v>20844532</v>
      </c>
      <c r="G206" s="32">
        <v>27.23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45306</v>
      </c>
      <c r="B207" s="32" t="s">
        <v>828</v>
      </c>
      <c r="C207" s="31" t="s">
        <v>1171</v>
      </c>
      <c r="D207" s="31" t="s">
        <v>878</v>
      </c>
      <c r="E207" s="31" t="s">
        <v>574</v>
      </c>
      <c r="F207" s="86">
        <v>5343636</v>
      </c>
      <c r="G207" s="32">
        <v>203.64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45306</v>
      </c>
      <c r="B208" s="32" t="s">
        <v>828</v>
      </c>
      <c r="C208" s="31" t="s">
        <v>1171</v>
      </c>
      <c r="D208" s="31" t="s">
        <v>575</v>
      </c>
      <c r="E208" s="31" t="s">
        <v>574</v>
      </c>
      <c r="F208" s="86">
        <v>7215688</v>
      </c>
      <c r="G208" s="32">
        <v>204.34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45306</v>
      </c>
      <c r="B209" s="32" t="s">
        <v>1172</v>
      </c>
      <c r="C209" s="31" t="s">
        <v>1173</v>
      </c>
      <c r="D209" s="31" t="s">
        <v>1174</v>
      </c>
      <c r="E209" s="31" t="s">
        <v>574</v>
      </c>
      <c r="F209" s="86">
        <v>969230</v>
      </c>
      <c r="G209" s="32">
        <v>201.3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45306</v>
      </c>
      <c r="B210" s="32" t="s">
        <v>1049</v>
      </c>
      <c r="C210" s="31" t="s">
        <v>1050</v>
      </c>
      <c r="D210" s="31" t="s">
        <v>1051</v>
      </c>
      <c r="E210" s="31" t="s">
        <v>574</v>
      </c>
      <c r="F210" s="86">
        <v>6400000</v>
      </c>
      <c r="G210" s="32">
        <v>2.38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45306</v>
      </c>
      <c r="B211" s="32" t="s">
        <v>1052</v>
      </c>
      <c r="C211" s="31" t="s">
        <v>1053</v>
      </c>
      <c r="D211" s="31" t="s">
        <v>1000</v>
      </c>
      <c r="E211" s="31" t="s">
        <v>574</v>
      </c>
      <c r="F211" s="86">
        <v>32000</v>
      </c>
      <c r="G211" s="32">
        <v>30.58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45306</v>
      </c>
      <c r="B212" s="32" t="s">
        <v>1175</v>
      </c>
      <c r="C212" s="31" t="s">
        <v>1176</v>
      </c>
      <c r="D212" s="31" t="s">
        <v>1177</v>
      </c>
      <c r="E212" s="31" t="s">
        <v>574</v>
      </c>
      <c r="F212" s="86">
        <v>75829</v>
      </c>
      <c r="G212" s="32">
        <v>31.05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45306</v>
      </c>
      <c r="B213" s="32" t="s">
        <v>1178</v>
      </c>
      <c r="C213" s="31" t="s">
        <v>1179</v>
      </c>
      <c r="D213" s="31" t="s">
        <v>575</v>
      </c>
      <c r="E213" s="31" t="s">
        <v>574</v>
      </c>
      <c r="F213" s="86">
        <v>300574</v>
      </c>
      <c r="G213" s="32">
        <v>319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45306</v>
      </c>
      <c r="B214" s="32" t="s">
        <v>1178</v>
      </c>
      <c r="C214" s="31" t="s">
        <v>1179</v>
      </c>
      <c r="D214" s="31" t="s">
        <v>878</v>
      </c>
      <c r="E214" s="31" t="s">
        <v>574</v>
      </c>
      <c r="F214" s="86">
        <v>96369</v>
      </c>
      <c r="G214" s="32">
        <v>317.27999999999997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45306</v>
      </c>
      <c r="B215" s="32" t="s">
        <v>1008</v>
      </c>
      <c r="C215" s="31" t="s">
        <v>1009</v>
      </c>
      <c r="D215" s="31" t="s">
        <v>575</v>
      </c>
      <c r="E215" s="31" t="s">
        <v>574</v>
      </c>
      <c r="F215" s="86">
        <v>705543</v>
      </c>
      <c r="G215" s="32">
        <v>50.03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45306</v>
      </c>
      <c r="B216" s="32" t="s">
        <v>1008</v>
      </c>
      <c r="C216" s="31" t="s">
        <v>1009</v>
      </c>
      <c r="D216" s="31" t="s">
        <v>1180</v>
      </c>
      <c r="E216" s="31" t="s">
        <v>574</v>
      </c>
      <c r="F216" s="86">
        <v>1162383</v>
      </c>
      <c r="G216" s="32">
        <v>48.97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45306</v>
      </c>
      <c r="B217" s="32" t="s">
        <v>982</v>
      </c>
      <c r="C217" s="31" t="s">
        <v>983</v>
      </c>
      <c r="D217" s="31" t="s">
        <v>962</v>
      </c>
      <c r="E217" s="31" t="s">
        <v>574</v>
      </c>
      <c r="F217" s="86">
        <v>697742</v>
      </c>
      <c r="G217" s="32">
        <v>230.91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45306</v>
      </c>
      <c r="B218" s="32" t="s">
        <v>982</v>
      </c>
      <c r="C218" s="31" t="s">
        <v>983</v>
      </c>
      <c r="D218" s="31" t="s">
        <v>1035</v>
      </c>
      <c r="E218" s="31" t="s">
        <v>574</v>
      </c>
      <c r="F218" s="86">
        <v>733121</v>
      </c>
      <c r="G218" s="32">
        <v>237.21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45306</v>
      </c>
      <c r="B219" s="32" t="s">
        <v>982</v>
      </c>
      <c r="C219" s="31" t="s">
        <v>983</v>
      </c>
      <c r="D219" s="31" t="s">
        <v>1237</v>
      </c>
      <c r="E219" s="31" t="s">
        <v>574</v>
      </c>
      <c r="F219" s="86">
        <v>778978</v>
      </c>
      <c r="G219" s="32">
        <v>235.85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45306</v>
      </c>
      <c r="B220" s="32" t="s">
        <v>1238</v>
      </c>
      <c r="C220" s="31" t="s">
        <v>1239</v>
      </c>
      <c r="D220" s="31" t="s">
        <v>1240</v>
      </c>
      <c r="E220" s="31" t="s">
        <v>574</v>
      </c>
      <c r="F220" s="86">
        <v>34000</v>
      </c>
      <c r="G220" s="32">
        <v>37.36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45306</v>
      </c>
      <c r="B221" s="32" t="s">
        <v>1181</v>
      </c>
      <c r="C221" s="31" t="s">
        <v>1182</v>
      </c>
      <c r="D221" s="31" t="s">
        <v>575</v>
      </c>
      <c r="E221" s="31" t="s">
        <v>574</v>
      </c>
      <c r="F221" s="86">
        <v>668093</v>
      </c>
      <c r="G221" s="32">
        <v>831.06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45306</v>
      </c>
      <c r="B222" s="32" t="s">
        <v>1183</v>
      </c>
      <c r="C222" s="31" t="s">
        <v>1184</v>
      </c>
      <c r="D222" s="31" t="s">
        <v>575</v>
      </c>
      <c r="E222" s="31" t="s">
        <v>574</v>
      </c>
      <c r="F222" s="86">
        <v>143062</v>
      </c>
      <c r="G222" s="32">
        <v>855.18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45306</v>
      </c>
      <c r="B223" s="32" t="s">
        <v>1185</v>
      </c>
      <c r="C223" s="31" t="s">
        <v>1186</v>
      </c>
      <c r="D223" s="31" t="s">
        <v>575</v>
      </c>
      <c r="E223" s="31" t="s">
        <v>574</v>
      </c>
      <c r="F223" s="86">
        <v>1449694</v>
      </c>
      <c r="G223" s="32">
        <v>47.24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45306</v>
      </c>
      <c r="B224" s="32" t="s">
        <v>946</v>
      </c>
      <c r="C224" s="31" t="s">
        <v>947</v>
      </c>
      <c r="D224" s="31" t="s">
        <v>1241</v>
      </c>
      <c r="E224" s="31" t="s">
        <v>574</v>
      </c>
      <c r="F224" s="86">
        <v>870079</v>
      </c>
      <c r="G224" s="32">
        <v>58.73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45306</v>
      </c>
      <c r="B225" s="32" t="s">
        <v>946</v>
      </c>
      <c r="C225" s="31" t="s">
        <v>947</v>
      </c>
      <c r="D225" s="31" t="s">
        <v>1001</v>
      </c>
      <c r="E225" s="31" t="s">
        <v>574</v>
      </c>
      <c r="F225" s="86">
        <v>721263</v>
      </c>
      <c r="G225" s="32">
        <v>58.33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45306</v>
      </c>
      <c r="B226" s="32" t="s">
        <v>946</v>
      </c>
      <c r="C226" s="31" t="s">
        <v>947</v>
      </c>
      <c r="D226" s="31" t="s">
        <v>878</v>
      </c>
      <c r="E226" s="31" t="s">
        <v>574</v>
      </c>
      <c r="F226" s="86">
        <v>1652472</v>
      </c>
      <c r="G226" s="32">
        <v>58.12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45306</v>
      </c>
      <c r="B227" s="32" t="s">
        <v>475</v>
      </c>
      <c r="C227" s="31" t="s">
        <v>1187</v>
      </c>
      <c r="D227" s="31" t="s">
        <v>575</v>
      </c>
      <c r="E227" s="31" t="s">
        <v>574</v>
      </c>
      <c r="F227" s="86">
        <v>2338563</v>
      </c>
      <c r="G227" s="32">
        <v>278.57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45306</v>
      </c>
      <c r="B228" s="32" t="s">
        <v>1188</v>
      </c>
      <c r="C228" s="31" t="s">
        <v>1189</v>
      </c>
      <c r="D228" s="31" t="s">
        <v>575</v>
      </c>
      <c r="E228" s="31" t="s">
        <v>574</v>
      </c>
      <c r="F228" s="86">
        <v>539234</v>
      </c>
      <c r="G228" s="32">
        <v>56.28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45306</v>
      </c>
      <c r="B229" s="32" t="s">
        <v>1190</v>
      </c>
      <c r="C229" s="31" t="s">
        <v>703</v>
      </c>
      <c r="D229" s="31" t="s">
        <v>575</v>
      </c>
      <c r="E229" s="31" t="s">
        <v>574</v>
      </c>
      <c r="F229" s="86">
        <v>754930</v>
      </c>
      <c r="G229" s="32">
        <v>142.16999999999999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45306</v>
      </c>
      <c r="B230" s="32" t="s">
        <v>944</v>
      </c>
      <c r="C230" s="31" t="s">
        <v>945</v>
      </c>
      <c r="D230" s="31" t="s">
        <v>1242</v>
      </c>
      <c r="E230" s="31" t="s">
        <v>574</v>
      </c>
      <c r="F230" s="86">
        <v>108000</v>
      </c>
      <c r="G230" s="32">
        <v>40.65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45306</v>
      </c>
      <c r="B231" s="32" t="s">
        <v>944</v>
      </c>
      <c r="C231" s="31" t="s">
        <v>945</v>
      </c>
      <c r="D231" s="31" t="s">
        <v>1054</v>
      </c>
      <c r="E231" s="31" t="s">
        <v>574</v>
      </c>
      <c r="F231" s="86">
        <v>180000</v>
      </c>
      <c r="G231" s="32">
        <v>38.69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45306</v>
      </c>
      <c r="B232" s="32" t="s">
        <v>944</v>
      </c>
      <c r="C232" s="31" t="s">
        <v>945</v>
      </c>
      <c r="D232" s="31" t="s">
        <v>922</v>
      </c>
      <c r="E232" s="31" t="s">
        <v>574</v>
      </c>
      <c r="F232" s="86">
        <v>84000</v>
      </c>
      <c r="G232" s="32">
        <v>40.65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45306</v>
      </c>
      <c r="B233" s="32" t="s">
        <v>944</v>
      </c>
      <c r="C233" s="31" t="s">
        <v>945</v>
      </c>
      <c r="D233" s="31" t="s">
        <v>1068</v>
      </c>
      <c r="E233" s="31" t="s">
        <v>574</v>
      </c>
      <c r="F233" s="86">
        <v>162000</v>
      </c>
      <c r="G233" s="32">
        <v>40.64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45306</v>
      </c>
      <c r="B234" s="32" t="s">
        <v>1055</v>
      </c>
      <c r="C234" s="31" t="s">
        <v>1056</v>
      </c>
      <c r="D234" s="31" t="s">
        <v>875</v>
      </c>
      <c r="E234" s="31" t="s">
        <v>574</v>
      </c>
      <c r="F234" s="86">
        <v>262252</v>
      </c>
      <c r="G234" s="32">
        <v>255.35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45306</v>
      </c>
      <c r="B235" s="32" t="s">
        <v>1055</v>
      </c>
      <c r="C235" s="31" t="s">
        <v>1056</v>
      </c>
      <c r="D235" s="31" t="s">
        <v>962</v>
      </c>
      <c r="E235" s="31" t="s">
        <v>574</v>
      </c>
      <c r="F235" s="86">
        <v>313876</v>
      </c>
      <c r="G235" s="32">
        <v>244.58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45306</v>
      </c>
      <c r="B236" s="32" t="s">
        <v>1055</v>
      </c>
      <c r="C236" s="31" t="s">
        <v>1056</v>
      </c>
      <c r="D236" s="31" t="s">
        <v>1035</v>
      </c>
      <c r="E236" s="31" t="s">
        <v>574</v>
      </c>
      <c r="F236" s="86">
        <v>253295</v>
      </c>
      <c r="G236" s="32">
        <v>244.89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45306</v>
      </c>
      <c r="B237" s="32" t="s">
        <v>984</v>
      </c>
      <c r="C237" s="31" t="s">
        <v>985</v>
      </c>
      <c r="D237" s="31" t="s">
        <v>575</v>
      </c>
      <c r="E237" s="31" t="s">
        <v>574</v>
      </c>
      <c r="F237" s="86">
        <v>110397</v>
      </c>
      <c r="G237" s="32">
        <v>1476.96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45306</v>
      </c>
      <c r="B238" s="32" t="s">
        <v>1057</v>
      </c>
      <c r="C238" s="31" t="s">
        <v>1058</v>
      </c>
      <c r="D238" s="31" t="s">
        <v>1060</v>
      </c>
      <c r="E238" s="31" t="s">
        <v>574</v>
      </c>
      <c r="F238" s="86">
        <v>51200</v>
      </c>
      <c r="G238" s="32">
        <v>70.28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45306</v>
      </c>
      <c r="B239" s="32" t="s">
        <v>1057</v>
      </c>
      <c r="C239" s="31" t="s">
        <v>1058</v>
      </c>
      <c r="D239" s="31" t="s">
        <v>1069</v>
      </c>
      <c r="E239" s="31" t="s">
        <v>574</v>
      </c>
      <c r="F239" s="86">
        <v>32000</v>
      </c>
      <c r="G239" s="32">
        <v>71.78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45306</v>
      </c>
      <c r="B240" s="32" t="s">
        <v>1057</v>
      </c>
      <c r="C240" s="31" t="s">
        <v>1058</v>
      </c>
      <c r="D240" s="31" t="s">
        <v>1059</v>
      </c>
      <c r="E240" s="31" t="s">
        <v>574</v>
      </c>
      <c r="F240" s="86">
        <v>51200</v>
      </c>
      <c r="G240" s="32">
        <v>72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45306</v>
      </c>
      <c r="B241" s="32" t="s">
        <v>490</v>
      </c>
      <c r="C241" s="31" t="s">
        <v>1193</v>
      </c>
      <c r="D241" s="31" t="s">
        <v>878</v>
      </c>
      <c r="E241" s="31" t="s">
        <v>574</v>
      </c>
      <c r="F241" s="86">
        <v>10742335</v>
      </c>
      <c r="G241" s="32">
        <v>220.9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45306</v>
      </c>
      <c r="B242" s="32" t="s">
        <v>1194</v>
      </c>
      <c r="C242" s="31" t="s">
        <v>1195</v>
      </c>
      <c r="D242" s="31" t="s">
        <v>902</v>
      </c>
      <c r="E242" s="31" t="s">
        <v>574</v>
      </c>
      <c r="F242" s="86">
        <v>800</v>
      </c>
      <c r="G242" s="32">
        <v>456.96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45306</v>
      </c>
      <c r="B243" s="32" t="s">
        <v>1243</v>
      </c>
      <c r="C243" s="31" t="s">
        <v>1244</v>
      </c>
      <c r="D243" s="31" t="s">
        <v>1245</v>
      </c>
      <c r="E243" s="31" t="s">
        <v>574</v>
      </c>
      <c r="F243" s="86">
        <v>4958292</v>
      </c>
      <c r="G243" s="32">
        <v>7.26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45306</v>
      </c>
      <c r="B244" s="32" t="s">
        <v>1196</v>
      </c>
      <c r="C244" s="31" t="s">
        <v>1197</v>
      </c>
      <c r="D244" s="31" t="s">
        <v>575</v>
      </c>
      <c r="E244" s="31" t="s">
        <v>574</v>
      </c>
      <c r="F244" s="86">
        <v>2754445</v>
      </c>
      <c r="G244" s="32">
        <v>34.840000000000003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45306</v>
      </c>
      <c r="B245" s="32" t="s">
        <v>1196</v>
      </c>
      <c r="C245" s="31" t="s">
        <v>1197</v>
      </c>
      <c r="D245" s="31" t="s">
        <v>878</v>
      </c>
      <c r="E245" s="31" t="s">
        <v>574</v>
      </c>
      <c r="F245" s="86">
        <v>1758516</v>
      </c>
      <c r="G245" s="32">
        <v>34.22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45306</v>
      </c>
      <c r="B246" s="32" t="s">
        <v>1196</v>
      </c>
      <c r="C246" s="31" t="s">
        <v>1197</v>
      </c>
      <c r="D246" s="31" t="s">
        <v>909</v>
      </c>
      <c r="E246" s="31" t="s">
        <v>574</v>
      </c>
      <c r="F246" s="86">
        <v>661944</v>
      </c>
      <c r="G246" s="32">
        <v>35.93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45306</v>
      </c>
      <c r="B247" s="32" t="s">
        <v>1198</v>
      </c>
      <c r="C247" s="31" t="s">
        <v>1199</v>
      </c>
      <c r="D247" s="31" t="s">
        <v>1148</v>
      </c>
      <c r="E247" s="31" t="s">
        <v>574</v>
      </c>
      <c r="F247" s="86">
        <v>97900</v>
      </c>
      <c r="G247" s="32">
        <v>24.04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45306</v>
      </c>
      <c r="B248" s="32" t="s">
        <v>1200</v>
      </c>
      <c r="C248" s="31" t="s">
        <v>1201</v>
      </c>
      <c r="D248" s="31" t="s">
        <v>575</v>
      </c>
      <c r="E248" s="31" t="s">
        <v>574</v>
      </c>
      <c r="F248" s="86">
        <v>94932</v>
      </c>
      <c r="G248" s="32">
        <v>529.84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45306</v>
      </c>
      <c r="B249" s="32" t="s">
        <v>1202</v>
      </c>
      <c r="C249" s="31" t="s">
        <v>1203</v>
      </c>
      <c r="D249" s="31" t="s">
        <v>575</v>
      </c>
      <c r="E249" s="31" t="s">
        <v>574</v>
      </c>
      <c r="F249" s="86">
        <v>600426</v>
      </c>
      <c r="G249" s="32">
        <v>200.18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45306</v>
      </c>
      <c r="B250" s="32" t="s">
        <v>1204</v>
      </c>
      <c r="C250" s="31" t="s">
        <v>1205</v>
      </c>
      <c r="D250" s="31" t="s">
        <v>575</v>
      </c>
      <c r="E250" s="31" t="s">
        <v>574</v>
      </c>
      <c r="F250" s="86">
        <v>80485</v>
      </c>
      <c r="G250" s="32">
        <v>243.92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45306</v>
      </c>
      <c r="B251" s="32" t="s">
        <v>1206</v>
      </c>
      <c r="C251" s="31" t="s">
        <v>1207</v>
      </c>
      <c r="D251" s="31" t="s">
        <v>878</v>
      </c>
      <c r="E251" s="31" t="s">
        <v>574</v>
      </c>
      <c r="F251" s="86">
        <v>3407514</v>
      </c>
      <c r="G251" s="32">
        <v>39.770000000000003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45306</v>
      </c>
      <c r="B252" s="32" t="s">
        <v>1061</v>
      </c>
      <c r="C252" s="31" t="s">
        <v>1062</v>
      </c>
      <c r="D252" s="31" t="s">
        <v>899</v>
      </c>
      <c r="E252" s="31" t="s">
        <v>574</v>
      </c>
      <c r="F252" s="86">
        <v>132000</v>
      </c>
      <c r="G252" s="32">
        <v>192.82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45306</v>
      </c>
      <c r="B253" s="32" t="s">
        <v>1061</v>
      </c>
      <c r="C253" s="31" t="s">
        <v>1062</v>
      </c>
      <c r="D253" s="31" t="s">
        <v>922</v>
      </c>
      <c r="E253" s="31" t="s">
        <v>574</v>
      </c>
      <c r="F253" s="86">
        <v>108000</v>
      </c>
      <c r="G253" s="32">
        <v>189.75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45306</v>
      </c>
      <c r="B254" s="32" t="s">
        <v>1208</v>
      </c>
      <c r="C254" s="31" t="s">
        <v>1209</v>
      </c>
      <c r="D254" s="31" t="s">
        <v>1211</v>
      </c>
      <c r="E254" s="31" t="s">
        <v>574</v>
      </c>
      <c r="F254" s="86">
        <v>105283</v>
      </c>
      <c r="G254" s="32">
        <v>74.56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45306</v>
      </c>
      <c r="B255" s="32" t="s">
        <v>1208</v>
      </c>
      <c r="C255" s="31" t="s">
        <v>1209</v>
      </c>
      <c r="D255" s="31" t="s">
        <v>962</v>
      </c>
      <c r="E255" s="31" t="s">
        <v>574</v>
      </c>
      <c r="F255" s="86">
        <v>112195</v>
      </c>
      <c r="G255" s="32">
        <v>72.39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45306</v>
      </c>
      <c r="B256" s="32" t="s">
        <v>1208</v>
      </c>
      <c r="C256" s="31" t="s">
        <v>1209</v>
      </c>
      <c r="D256" s="31" t="s">
        <v>899</v>
      </c>
      <c r="E256" s="31" t="s">
        <v>574</v>
      </c>
      <c r="F256" s="86">
        <v>100000</v>
      </c>
      <c r="G256" s="32">
        <v>75.3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45306</v>
      </c>
      <c r="B257" s="32" t="s">
        <v>1010</v>
      </c>
      <c r="C257" s="31" t="s">
        <v>1011</v>
      </c>
      <c r="D257" s="31" t="s">
        <v>909</v>
      </c>
      <c r="E257" s="31" t="s">
        <v>574</v>
      </c>
      <c r="F257" s="86">
        <v>531590</v>
      </c>
      <c r="G257" s="32">
        <v>158.72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45306</v>
      </c>
      <c r="B258" s="32" t="s">
        <v>1010</v>
      </c>
      <c r="C258" s="31" t="s">
        <v>1011</v>
      </c>
      <c r="D258" s="31" t="s">
        <v>1085</v>
      </c>
      <c r="E258" s="31" t="s">
        <v>574</v>
      </c>
      <c r="F258" s="86">
        <v>915131</v>
      </c>
      <c r="G258" s="32">
        <v>150.16999999999999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45306</v>
      </c>
      <c r="B259" s="32" t="s">
        <v>1010</v>
      </c>
      <c r="C259" s="31" t="s">
        <v>1011</v>
      </c>
      <c r="D259" s="31" t="s">
        <v>1213</v>
      </c>
      <c r="E259" s="31" t="s">
        <v>574</v>
      </c>
      <c r="F259" s="86">
        <v>513272</v>
      </c>
      <c r="G259" s="32">
        <v>152.38999999999999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45306</v>
      </c>
      <c r="B260" s="32" t="s">
        <v>1010</v>
      </c>
      <c r="C260" s="31" t="s">
        <v>1011</v>
      </c>
      <c r="D260" s="31" t="s">
        <v>1174</v>
      </c>
      <c r="E260" s="31" t="s">
        <v>574</v>
      </c>
      <c r="F260" s="86">
        <v>2832307</v>
      </c>
      <c r="G260" s="32">
        <v>159.65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45306</v>
      </c>
      <c r="B261" s="32" t="s">
        <v>1010</v>
      </c>
      <c r="C261" s="31" t="s">
        <v>1011</v>
      </c>
      <c r="D261" s="31" t="s">
        <v>961</v>
      </c>
      <c r="E261" s="31" t="s">
        <v>574</v>
      </c>
      <c r="F261" s="86">
        <v>923434</v>
      </c>
      <c r="G261" s="32">
        <v>170.49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45306</v>
      </c>
      <c r="B262" s="32" t="s">
        <v>1010</v>
      </c>
      <c r="C262" s="31" t="s">
        <v>1011</v>
      </c>
      <c r="D262" s="31" t="s">
        <v>1217</v>
      </c>
      <c r="E262" s="31" t="s">
        <v>574</v>
      </c>
      <c r="F262" s="86">
        <v>25000</v>
      </c>
      <c r="G262" s="32">
        <v>170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45306</v>
      </c>
      <c r="B263" s="32" t="s">
        <v>1010</v>
      </c>
      <c r="C263" s="31" t="s">
        <v>1011</v>
      </c>
      <c r="D263" s="31" t="s">
        <v>1246</v>
      </c>
      <c r="E263" s="31" t="s">
        <v>574</v>
      </c>
      <c r="F263" s="86">
        <v>1700000</v>
      </c>
      <c r="G263" s="32">
        <v>143.21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45306</v>
      </c>
      <c r="B264" s="32" t="s">
        <v>1010</v>
      </c>
      <c r="C264" s="31" t="s">
        <v>1011</v>
      </c>
      <c r="D264" s="31" t="s">
        <v>902</v>
      </c>
      <c r="E264" s="31" t="s">
        <v>574</v>
      </c>
      <c r="F264" s="86">
        <v>680973</v>
      </c>
      <c r="G264" s="32">
        <v>163.71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45306</v>
      </c>
      <c r="B265" s="32" t="s">
        <v>1010</v>
      </c>
      <c r="C265" s="31" t="s">
        <v>1011</v>
      </c>
      <c r="D265" s="31" t="s">
        <v>899</v>
      </c>
      <c r="E265" s="31" t="s">
        <v>574</v>
      </c>
      <c r="F265" s="86">
        <v>1784797</v>
      </c>
      <c r="G265" s="32">
        <v>167.03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45306</v>
      </c>
      <c r="B266" s="32" t="s">
        <v>1010</v>
      </c>
      <c r="C266" s="31" t="s">
        <v>1011</v>
      </c>
      <c r="D266" s="31" t="s">
        <v>1005</v>
      </c>
      <c r="E266" s="31" t="s">
        <v>574</v>
      </c>
      <c r="F266" s="86">
        <v>100000</v>
      </c>
      <c r="G266" s="32">
        <v>171.1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45306</v>
      </c>
      <c r="B267" s="32" t="s">
        <v>1010</v>
      </c>
      <c r="C267" s="31" t="s">
        <v>1011</v>
      </c>
      <c r="D267" s="31" t="s">
        <v>1219</v>
      </c>
      <c r="E267" s="31" t="s">
        <v>574</v>
      </c>
      <c r="F267" s="86">
        <v>527796</v>
      </c>
      <c r="G267" s="32">
        <v>149.41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45306</v>
      </c>
      <c r="B268" s="32" t="s">
        <v>1010</v>
      </c>
      <c r="C268" s="31" t="s">
        <v>1011</v>
      </c>
      <c r="D268" s="31" t="s">
        <v>1047</v>
      </c>
      <c r="E268" s="31" t="s">
        <v>574</v>
      </c>
      <c r="F268" s="86">
        <v>398731</v>
      </c>
      <c r="G268" s="32">
        <v>151.09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45306</v>
      </c>
      <c r="B269" s="32" t="s">
        <v>1010</v>
      </c>
      <c r="C269" s="31" t="s">
        <v>1011</v>
      </c>
      <c r="D269" s="31" t="s">
        <v>878</v>
      </c>
      <c r="E269" s="31" t="s">
        <v>574</v>
      </c>
      <c r="F269" s="86">
        <v>1011565</v>
      </c>
      <c r="G269" s="32">
        <v>153.36000000000001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45306</v>
      </c>
      <c r="B270" s="32" t="s">
        <v>1010</v>
      </c>
      <c r="C270" s="31" t="s">
        <v>1011</v>
      </c>
      <c r="D270" s="31" t="s">
        <v>1220</v>
      </c>
      <c r="E270" s="31" t="s">
        <v>574</v>
      </c>
      <c r="F270" s="86">
        <v>500000</v>
      </c>
      <c r="G270" s="32">
        <v>145.02000000000001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45306</v>
      </c>
      <c r="B271" s="32" t="s">
        <v>1010</v>
      </c>
      <c r="C271" s="31" t="s">
        <v>1011</v>
      </c>
      <c r="D271" s="31" t="s">
        <v>1246</v>
      </c>
      <c r="E271" s="31" t="s">
        <v>574</v>
      </c>
      <c r="F271" s="86">
        <v>4799900</v>
      </c>
      <c r="G271" s="32">
        <v>140.29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45306</v>
      </c>
      <c r="B272" s="32" t="s">
        <v>1010</v>
      </c>
      <c r="C272" s="31" t="s">
        <v>1011</v>
      </c>
      <c r="D272" s="31" t="s">
        <v>1035</v>
      </c>
      <c r="E272" s="31" t="s">
        <v>574</v>
      </c>
      <c r="F272" s="86">
        <v>631717</v>
      </c>
      <c r="G272" s="32">
        <v>153.96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45306</v>
      </c>
      <c r="B273" s="32" t="s">
        <v>1010</v>
      </c>
      <c r="C273" s="31" t="s">
        <v>1011</v>
      </c>
      <c r="D273" s="31" t="s">
        <v>575</v>
      </c>
      <c r="E273" s="31" t="s">
        <v>574</v>
      </c>
      <c r="F273" s="86">
        <v>3314331</v>
      </c>
      <c r="G273" s="32">
        <v>151.59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45306</v>
      </c>
      <c r="B274" s="32" t="s">
        <v>1010</v>
      </c>
      <c r="C274" s="31" t="s">
        <v>1011</v>
      </c>
      <c r="D274" s="31" t="s">
        <v>1247</v>
      </c>
      <c r="E274" s="31" t="s">
        <v>574</v>
      </c>
      <c r="F274" s="86">
        <v>8278725</v>
      </c>
      <c r="G274" s="32">
        <v>148.43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45306</v>
      </c>
      <c r="B275" s="32" t="s">
        <v>1063</v>
      </c>
      <c r="C275" s="31" t="s">
        <v>1064</v>
      </c>
      <c r="D275" s="31" t="s">
        <v>575</v>
      </c>
      <c r="E275" s="31" t="s">
        <v>574</v>
      </c>
      <c r="F275" s="86">
        <v>294231</v>
      </c>
      <c r="G275" s="32">
        <v>159.74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45306</v>
      </c>
      <c r="B276" s="32" t="s">
        <v>1065</v>
      </c>
      <c r="C276" s="31" t="s">
        <v>1066</v>
      </c>
      <c r="D276" s="31" t="s">
        <v>878</v>
      </c>
      <c r="E276" s="31" t="s">
        <v>574</v>
      </c>
      <c r="F276" s="86">
        <v>5211172</v>
      </c>
      <c r="G276" s="32">
        <v>21.89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45306</v>
      </c>
      <c r="B277" s="32" t="s">
        <v>1223</v>
      </c>
      <c r="C277" s="31" t="s">
        <v>1224</v>
      </c>
      <c r="D277" s="31" t="s">
        <v>575</v>
      </c>
      <c r="E277" s="31" t="s">
        <v>574</v>
      </c>
      <c r="F277" s="86">
        <v>2415165</v>
      </c>
      <c r="G277" s="32">
        <v>81.180000000000007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45306</v>
      </c>
      <c r="B278" s="32" t="s">
        <v>1225</v>
      </c>
      <c r="C278" s="31" t="s">
        <v>1226</v>
      </c>
      <c r="D278" s="31" t="s">
        <v>1227</v>
      </c>
      <c r="E278" s="31" t="s">
        <v>574</v>
      </c>
      <c r="F278" s="86">
        <v>442021</v>
      </c>
      <c r="G278" s="32">
        <v>2.76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45306</v>
      </c>
      <c r="B279" s="32" t="s">
        <v>1228</v>
      </c>
      <c r="C279" s="31" t="s">
        <v>1229</v>
      </c>
      <c r="D279" s="31" t="s">
        <v>1230</v>
      </c>
      <c r="E279" s="31" t="s">
        <v>574</v>
      </c>
      <c r="F279" s="86">
        <v>8876445</v>
      </c>
      <c r="G279" s="32">
        <v>4.28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45306</v>
      </c>
      <c r="B280" s="32" t="s">
        <v>1231</v>
      </c>
      <c r="C280" s="31" t="s">
        <v>1232</v>
      </c>
      <c r="D280" s="31" t="s">
        <v>1248</v>
      </c>
      <c r="E280" s="31" t="s">
        <v>574</v>
      </c>
      <c r="F280" s="86">
        <v>24003590</v>
      </c>
      <c r="G280" s="32">
        <v>6.89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45306</v>
      </c>
      <c r="B281" s="32" t="s">
        <v>1231</v>
      </c>
      <c r="C281" s="31" t="s">
        <v>1232</v>
      </c>
      <c r="D281" s="31" t="s">
        <v>1067</v>
      </c>
      <c r="E281" s="31" t="s">
        <v>574</v>
      </c>
      <c r="F281" s="86">
        <v>11421843</v>
      </c>
      <c r="G281" s="32">
        <v>7.07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45306</v>
      </c>
      <c r="B282" s="32" t="s">
        <v>306</v>
      </c>
      <c r="C282" s="31" t="s">
        <v>1249</v>
      </c>
      <c r="D282" s="31" t="s">
        <v>1250</v>
      </c>
      <c r="E282" s="31" t="s">
        <v>574</v>
      </c>
      <c r="F282" s="86">
        <v>45000000</v>
      </c>
      <c r="G282" s="32">
        <v>138.15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2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2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2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2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2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0"/>
  <sheetViews>
    <sheetView zoomScale="80" zoomScaleNormal="80" workbookViewId="0">
      <selection activeCell="K66" sqref="K6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1012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934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910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903</v>
      </c>
      <c r="G16" s="219">
        <v>1645</v>
      </c>
      <c r="H16" s="217"/>
      <c r="I16" s="217" t="s">
        <v>904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907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908</v>
      </c>
      <c r="J17" s="321" t="s">
        <v>937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919</v>
      </c>
      <c r="J18" s="321" t="s">
        <v>953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927</v>
      </c>
      <c r="G19" s="219">
        <v>3540</v>
      </c>
      <c r="H19" s="217"/>
      <c r="I19" s="217" t="s">
        <v>928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 t="s">
        <v>592</v>
      </c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929</v>
      </c>
      <c r="G20" s="219">
        <v>9340</v>
      </c>
      <c r="H20" s="217"/>
      <c r="I20" s="217" t="s">
        <v>930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 t="s">
        <v>592</v>
      </c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931</v>
      </c>
      <c r="G21" s="219">
        <v>397</v>
      </c>
      <c r="H21" s="217"/>
      <c r="I21" s="217" t="s">
        <v>932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 t="s">
        <v>784</v>
      </c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950</v>
      </c>
      <c r="G22" s="219">
        <v>3590</v>
      </c>
      <c r="H22" s="217"/>
      <c r="I22" s="217" t="s">
        <v>951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3909.6</v>
      </c>
      <c r="Q22" s="272"/>
      <c r="S22" s="37" t="s">
        <v>592</v>
      </c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954</v>
      </c>
      <c r="G23" s="219">
        <v>258</v>
      </c>
      <c r="H23" s="217"/>
      <c r="I23" s="217" t="s">
        <v>955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281.10000000000002</v>
      </c>
      <c r="Q23" s="272"/>
      <c r="S23" s="37" t="s">
        <v>592</v>
      </c>
    </row>
    <row r="24" spans="1:39" ht="15" customHeight="1">
      <c r="A24" s="222">
        <v>15</v>
      </c>
      <c r="B24" s="218">
        <v>45301</v>
      </c>
      <c r="C24" s="223"/>
      <c r="D24" s="227" t="s">
        <v>401</v>
      </c>
      <c r="E24" s="224" t="s">
        <v>590</v>
      </c>
      <c r="F24" s="217" t="s">
        <v>977</v>
      </c>
      <c r="G24" s="219">
        <v>2990</v>
      </c>
      <c r="H24" s="217"/>
      <c r="I24" s="217" t="s">
        <v>978</v>
      </c>
      <c r="J24" s="219" t="s">
        <v>591</v>
      </c>
      <c r="K24" s="219"/>
      <c r="L24" s="221"/>
      <c r="M24" s="225"/>
      <c r="N24" s="219"/>
      <c r="O24" s="226"/>
      <c r="P24" s="221">
        <f>VLOOKUP(D24,'MidCap Intra'!$B$11:$C$568,2,0)</f>
        <v>3418.1</v>
      </c>
      <c r="Q24" s="272"/>
      <c r="S24" s="37" t="s">
        <v>592</v>
      </c>
    </row>
    <row r="25" spans="1:3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1015</v>
      </c>
      <c r="G25" s="219">
        <v>490</v>
      </c>
      <c r="H25" s="217"/>
      <c r="I25" s="217" t="s">
        <v>1016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555.54999999999995</v>
      </c>
      <c r="Q25" s="272"/>
      <c r="S25" s="37" t="s">
        <v>784</v>
      </c>
    </row>
    <row r="26" spans="1:39" ht="15" customHeight="1">
      <c r="A26" s="222"/>
      <c r="B26" s="218"/>
      <c r="C26" s="223"/>
      <c r="D26" s="227"/>
      <c r="E26" s="224"/>
      <c r="F26" s="217"/>
      <c r="G26" s="219"/>
      <c r="H26" s="217"/>
      <c r="I26" s="217"/>
      <c r="J26" s="219"/>
      <c r="K26" s="219"/>
      <c r="L26" s="221"/>
      <c r="M26" s="225"/>
      <c r="N26" s="219"/>
      <c r="O26" s="226"/>
      <c r="P26" s="221"/>
      <c r="Q26" s="272"/>
      <c r="S26" s="37"/>
    </row>
    <row r="27" spans="1:39" ht="15" customHeight="1">
      <c r="A27" s="222"/>
      <c r="B27" s="218"/>
      <c r="C27" s="223"/>
      <c r="D27" s="227"/>
      <c r="E27" s="224"/>
      <c r="F27" s="217"/>
      <c r="G27" s="219"/>
      <c r="H27" s="217"/>
      <c r="I27" s="217"/>
      <c r="J27" s="219"/>
      <c r="K27" s="219"/>
      <c r="L27" s="221"/>
      <c r="M27" s="225"/>
      <c r="N27" s="219"/>
      <c r="O27" s="226"/>
      <c r="P27" s="221"/>
      <c r="Q27" s="272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594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595</v>
      </c>
      <c r="B31" s="115"/>
      <c r="C31" s="115"/>
      <c r="D31" s="115"/>
      <c r="E31" s="37"/>
      <c r="F31" s="122" t="s">
        <v>596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597</v>
      </c>
      <c r="B32" s="115"/>
      <c r="C32" s="115"/>
      <c r="D32" s="115" t="s">
        <v>598</v>
      </c>
      <c r="E32" s="6"/>
      <c r="F32" s="122" t="s">
        <v>599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34"/>
      <c r="B34" s="234"/>
      <c r="C34" s="234"/>
      <c r="D34" s="234"/>
      <c r="E34" s="235"/>
      <c r="F34" s="235"/>
      <c r="G34" s="235"/>
      <c r="H34" s="235"/>
      <c r="I34" s="235"/>
      <c r="J34" s="236"/>
      <c r="K34" s="237"/>
      <c r="L34" s="237"/>
      <c r="M34" s="235"/>
      <c r="N34" s="238"/>
      <c r="O34" s="239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604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565</v>
      </c>
      <c r="C37" s="95"/>
      <c r="D37" s="96" t="s">
        <v>577</v>
      </c>
      <c r="E37" s="95" t="s">
        <v>578</v>
      </c>
      <c r="F37" s="95" t="s">
        <v>579</v>
      </c>
      <c r="G37" s="95" t="s">
        <v>600</v>
      </c>
      <c r="H37" s="95" t="s">
        <v>581</v>
      </c>
      <c r="I37" s="228" t="s">
        <v>582</v>
      </c>
      <c r="J37" s="230" t="s">
        <v>583</v>
      </c>
      <c r="K37" s="229" t="s">
        <v>605</v>
      </c>
      <c r="L37" s="97" t="s">
        <v>585</v>
      </c>
      <c r="M37" s="139" t="s">
        <v>606</v>
      </c>
      <c r="N37" s="95" t="s">
        <v>607</v>
      </c>
      <c r="O37" s="94" t="s">
        <v>587</v>
      </c>
      <c r="P37" s="96" t="s">
        <v>588</v>
      </c>
      <c r="Q37" s="276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20">
        <v>1</v>
      </c>
      <c r="B38" s="274">
        <v>45292</v>
      </c>
      <c r="C38" s="248"/>
      <c r="D38" s="248" t="s">
        <v>911</v>
      </c>
      <c r="E38" s="220" t="s">
        <v>602</v>
      </c>
      <c r="F38" s="220">
        <v>1463</v>
      </c>
      <c r="G38" s="220">
        <v>1448</v>
      </c>
      <c r="H38" s="220">
        <v>1479</v>
      </c>
      <c r="I38" s="215" t="s">
        <v>914</v>
      </c>
      <c r="J38" s="307" t="s">
        <v>915</v>
      </c>
      <c r="K38" s="231">
        <f t="shared" ref="K38:K39" si="7">H38-F38</f>
        <v>16</v>
      </c>
      <c r="L38" s="277">
        <f t="shared" ref="L38:L39" si="8">(H38*N38)*0.03%</f>
        <v>310.58999999999997</v>
      </c>
      <c r="M38" s="232">
        <f t="shared" ref="M38:M39" si="9">(K38*N38)-L38</f>
        <v>10889.41</v>
      </c>
      <c r="N38" s="231">
        <v>700</v>
      </c>
      <c r="O38" s="102" t="s">
        <v>593</v>
      </c>
      <c r="P38" s="233">
        <v>45292</v>
      </c>
      <c r="Q38" s="270"/>
      <c r="R38" s="140"/>
      <c r="S38" s="55" t="s">
        <v>1079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94">
        <v>2</v>
      </c>
      <c r="B39" s="308">
        <v>45292</v>
      </c>
      <c r="C39" s="309"/>
      <c r="D39" s="309" t="s">
        <v>912</v>
      </c>
      <c r="E39" s="294" t="s">
        <v>602</v>
      </c>
      <c r="F39" s="294">
        <v>2857</v>
      </c>
      <c r="G39" s="294">
        <v>2820</v>
      </c>
      <c r="H39" s="294">
        <v>2820</v>
      </c>
      <c r="I39" s="295" t="s">
        <v>916</v>
      </c>
      <c r="J39" s="310" t="s">
        <v>924</v>
      </c>
      <c r="K39" s="311">
        <f t="shared" si="7"/>
        <v>-37</v>
      </c>
      <c r="L39" s="312">
        <f t="shared" si="8"/>
        <v>253.79999999999998</v>
      </c>
      <c r="M39" s="313">
        <f t="shared" si="9"/>
        <v>-11353.8</v>
      </c>
      <c r="N39" s="311">
        <v>300</v>
      </c>
      <c r="O39" s="314" t="s">
        <v>603</v>
      </c>
      <c r="P39" s="315">
        <v>45293</v>
      </c>
      <c r="Q39" s="270"/>
      <c r="R39" s="140"/>
      <c r="S39" s="55" t="s">
        <v>1079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3</v>
      </c>
      <c r="B40" s="308">
        <v>45292</v>
      </c>
      <c r="C40" s="309"/>
      <c r="D40" s="309" t="s">
        <v>913</v>
      </c>
      <c r="E40" s="294" t="s">
        <v>602</v>
      </c>
      <c r="F40" s="294">
        <v>870</v>
      </c>
      <c r="G40" s="294">
        <v>860</v>
      </c>
      <c r="H40" s="294">
        <v>860</v>
      </c>
      <c r="I40" s="295" t="s">
        <v>917</v>
      </c>
      <c r="J40" s="310" t="s">
        <v>923</v>
      </c>
      <c r="K40" s="311">
        <f t="shared" ref="K40" si="10">H40-F40</f>
        <v>-10</v>
      </c>
      <c r="L40" s="312">
        <f t="shared" ref="L40" si="11">(H40*N40)*0.03%</f>
        <v>258</v>
      </c>
      <c r="M40" s="313">
        <f t="shared" ref="M40" si="12">(K40*N40)-L40</f>
        <v>-10258</v>
      </c>
      <c r="N40" s="311">
        <v>1000</v>
      </c>
      <c r="O40" s="314" t="s">
        <v>603</v>
      </c>
      <c r="P40" s="315">
        <v>45293</v>
      </c>
      <c r="Q40" s="270"/>
      <c r="R40" s="140"/>
      <c r="S40" s="55" t="s">
        <v>1079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94">
        <v>4</v>
      </c>
      <c r="B41" s="308">
        <v>45293</v>
      </c>
      <c r="C41" s="309"/>
      <c r="D41" s="309" t="s">
        <v>911</v>
      </c>
      <c r="E41" s="294" t="s">
        <v>602</v>
      </c>
      <c r="F41" s="294">
        <v>1460</v>
      </c>
      <c r="G41" s="294">
        <v>1445</v>
      </c>
      <c r="H41" s="294">
        <v>1445</v>
      </c>
      <c r="I41" s="295" t="s">
        <v>925</v>
      </c>
      <c r="J41" s="310" t="s">
        <v>926</v>
      </c>
      <c r="K41" s="311">
        <f t="shared" ref="K41:K42" si="13">H41-F41</f>
        <v>-15</v>
      </c>
      <c r="L41" s="312">
        <f t="shared" ref="L41:L42" si="14">(H41*N41)*0.03%</f>
        <v>303.45</v>
      </c>
      <c r="M41" s="313">
        <f t="shared" ref="M41:M42" si="15">(K41*N41)-L41</f>
        <v>-10803.45</v>
      </c>
      <c r="N41" s="311">
        <v>700</v>
      </c>
      <c r="O41" s="314" t="s">
        <v>603</v>
      </c>
      <c r="P41" s="315">
        <v>45294</v>
      </c>
      <c r="Q41" s="270"/>
      <c r="R41" s="140"/>
      <c r="S41" s="55" t="s">
        <v>1079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33">
        <v>5</v>
      </c>
      <c r="B42" s="334">
        <v>45295</v>
      </c>
      <c r="C42" s="335"/>
      <c r="D42" s="335" t="s">
        <v>938</v>
      </c>
      <c r="E42" s="333" t="s">
        <v>602</v>
      </c>
      <c r="F42" s="333">
        <v>2626</v>
      </c>
      <c r="G42" s="333">
        <v>2592</v>
      </c>
      <c r="H42" s="333">
        <v>2627</v>
      </c>
      <c r="I42" s="336" t="s">
        <v>939</v>
      </c>
      <c r="J42" s="337" t="s">
        <v>806</v>
      </c>
      <c r="K42" s="338">
        <f t="shared" si="13"/>
        <v>1</v>
      </c>
      <c r="L42" s="339">
        <f t="shared" si="14"/>
        <v>236.42999999999998</v>
      </c>
      <c r="M42" s="340">
        <f t="shared" si="15"/>
        <v>63.570000000000022</v>
      </c>
      <c r="N42" s="338">
        <v>300</v>
      </c>
      <c r="O42" s="341" t="s">
        <v>610</v>
      </c>
      <c r="P42" s="342">
        <v>45296</v>
      </c>
      <c r="Q42" s="270"/>
      <c r="R42" s="140"/>
      <c r="S42" s="55" t="s">
        <v>1079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4">
        <v>6</v>
      </c>
      <c r="B43" s="308">
        <v>45295</v>
      </c>
      <c r="C43" s="309"/>
      <c r="D43" s="309" t="s">
        <v>943</v>
      </c>
      <c r="E43" s="294" t="s">
        <v>602</v>
      </c>
      <c r="F43" s="294">
        <v>2724</v>
      </c>
      <c r="G43" s="294">
        <v>2693</v>
      </c>
      <c r="H43" s="294">
        <v>2693</v>
      </c>
      <c r="I43" s="295" t="s">
        <v>948</v>
      </c>
      <c r="J43" s="310" t="s">
        <v>949</v>
      </c>
      <c r="K43" s="311">
        <f t="shared" ref="K43" si="16">H43-F43</f>
        <v>-31</v>
      </c>
      <c r="L43" s="312">
        <f t="shared" ref="L43" si="17">(H43*N43)*0.03%</f>
        <v>323.15999999999997</v>
      </c>
      <c r="M43" s="313">
        <f t="shared" ref="M43" si="18">(K43*N43)-L43</f>
        <v>-12723.16</v>
      </c>
      <c r="N43" s="311">
        <v>400</v>
      </c>
      <c r="O43" s="314" t="s">
        <v>603</v>
      </c>
      <c r="P43" s="315">
        <v>45296</v>
      </c>
      <c r="Q43" s="270"/>
      <c r="R43" s="140"/>
      <c r="S43" s="55" t="s">
        <v>592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17">
        <v>7</v>
      </c>
      <c r="B44" s="278">
        <v>45299</v>
      </c>
      <c r="C44" s="271"/>
      <c r="D44" s="271" t="s">
        <v>956</v>
      </c>
      <c r="E44" s="217" t="s">
        <v>602</v>
      </c>
      <c r="F44" s="217" t="s">
        <v>957</v>
      </c>
      <c r="G44" s="217">
        <v>9880</v>
      </c>
      <c r="H44" s="217"/>
      <c r="I44" s="219" t="s">
        <v>958</v>
      </c>
      <c r="J44" s="216" t="s">
        <v>591</v>
      </c>
      <c r="K44" s="98"/>
      <c r="L44" s="101"/>
      <c r="M44" s="273"/>
      <c r="N44" s="98"/>
      <c r="O44" s="100"/>
      <c r="P44" s="280"/>
      <c r="Q44" s="270"/>
      <c r="R44" s="140"/>
      <c r="S44" s="55" t="s">
        <v>1079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4">
        <v>8</v>
      </c>
      <c r="B45" s="308">
        <v>45301</v>
      </c>
      <c r="C45" s="309"/>
      <c r="D45" s="309" t="s">
        <v>975</v>
      </c>
      <c r="E45" s="294" t="s">
        <v>602</v>
      </c>
      <c r="F45" s="294">
        <v>241</v>
      </c>
      <c r="G45" s="294">
        <v>238</v>
      </c>
      <c r="H45" s="294">
        <v>238</v>
      </c>
      <c r="I45" s="295" t="s">
        <v>976</v>
      </c>
      <c r="J45" s="310" t="s">
        <v>1072</v>
      </c>
      <c r="K45" s="311">
        <f t="shared" ref="K45" si="19">H45-F45</f>
        <v>-3</v>
      </c>
      <c r="L45" s="312">
        <f t="shared" ref="L45" si="20">(H45*N45)*0.03%</f>
        <v>257.03999999999996</v>
      </c>
      <c r="M45" s="313">
        <f t="shared" ref="M45" si="21">(K45*N45)-L45</f>
        <v>-11057.04</v>
      </c>
      <c r="N45" s="311">
        <v>3600</v>
      </c>
      <c r="O45" s="314" t="s">
        <v>603</v>
      </c>
      <c r="P45" s="315">
        <v>45306</v>
      </c>
      <c r="Q45" s="270"/>
      <c r="R45" s="140"/>
      <c r="S45" s="55" t="s">
        <v>1079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0">
        <v>9</v>
      </c>
      <c r="B46" s="274">
        <v>45301</v>
      </c>
      <c r="C46" s="248"/>
      <c r="D46" s="248" t="s">
        <v>979</v>
      </c>
      <c r="E46" s="220" t="s">
        <v>602</v>
      </c>
      <c r="F46" s="220">
        <v>2645</v>
      </c>
      <c r="G46" s="220">
        <v>2595</v>
      </c>
      <c r="H46" s="220">
        <v>2692.5</v>
      </c>
      <c r="I46" s="215" t="s">
        <v>980</v>
      </c>
      <c r="J46" s="307" t="s">
        <v>612</v>
      </c>
      <c r="K46" s="231">
        <f t="shared" ref="K46:K47" si="22">H46-F46</f>
        <v>47.5</v>
      </c>
      <c r="L46" s="277">
        <f t="shared" ref="L46:L47" si="23">(H46*N46)*0.03%</f>
        <v>201.93749999999997</v>
      </c>
      <c r="M46" s="232">
        <f t="shared" ref="M46:M47" si="24">(K46*N46)-L46</f>
        <v>11673.0625</v>
      </c>
      <c r="N46" s="231">
        <v>250</v>
      </c>
      <c r="O46" s="102" t="s">
        <v>593</v>
      </c>
      <c r="P46" s="233">
        <v>45302</v>
      </c>
      <c r="Q46" s="270"/>
      <c r="R46" s="140"/>
      <c r="S46" s="55" t="s">
        <v>592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94">
        <v>10</v>
      </c>
      <c r="B47" s="308">
        <v>45303</v>
      </c>
      <c r="C47" s="309"/>
      <c r="D47" s="309" t="s">
        <v>1013</v>
      </c>
      <c r="E47" s="294" t="s">
        <v>602</v>
      </c>
      <c r="F47" s="294">
        <v>5365</v>
      </c>
      <c r="G47" s="294">
        <v>5298</v>
      </c>
      <c r="H47" s="294">
        <v>5325</v>
      </c>
      <c r="I47" s="295" t="s">
        <v>1014</v>
      </c>
      <c r="J47" s="310" t="s">
        <v>1073</v>
      </c>
      <c r="K47" s="311">
        <f t="shared" si="22"/>
        <v>-40</v>
      </c>
      <c r="L47" s="312">
        <f t="shared" si="23"/>
        <v>239.62499999999997</v>
      </c>
      <c r="M47" s="313">
        <f t="shared" si="24"/>
        <v>-6239.625</v>
      </c>
      <c r="N47" s="311">
        <v>150</v>
      </c>
      <c r="O47" s="314" t="s">
        <v>603</v>
      </c>
      <c r="P47" s="315">
        <v>45306</v>
      </c>
      <c r="Q47" s="270"/>
      <c r="R47" s="140"/>
      <c r="S47" s="55" t="s">
        <v>1079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>
        <v>11</v>
      </c>
      <c r="B48" s="274">
        <v>45303</v>
      </c>
      <c r="C48" s="248"/>
      <c r="D48" s="248" t="s">
        <v>1020</v>
      </c>
      <c r="E48" s="220" t="s">
        <v>602</v>
      </c>
      <c r="F48" s="220">
        <v>21910</v>
      </c>
      <c r="G48" s="220">
        <v>21795</v>
      </c>
      <c r="H48" s="220">
        <v>22055</v>
      </c>
      <c r="I48" s="215" t="s">
        <v>1021</v>
      </c>
      <c r="J48" s="307" t="s">
        <v>736</v>
      </c>
      <c r="K48" s="231">
        <f t="shared" ref="K48" si="25">H48-F48</f>
        <v>145</v>
      </c>
      <c r="L48" s="277">
        <f t="shared" ref="L48" si="26">(H48*N48)*0.03%</f>
        <v>330.82499999999999</v>
      </c>
      <c r="M48" s="232">
        <f t="shared" ref="M48" si="27">(K48*N48)-L48</f>
        <v>6919.1750000000002</v>
      </c>
      <c r="N48" s="231">
        <v>50</v>
      </c>
      <c r="O48" s="102" t="s">
        <v>593</v>
      </c>
      <c r="P48" s="233">
        <v>45306</v>
      </c>
      <c r="Q48" s="270"/>
      <c r="R48" s="140"/>
      <c r="S48" s="55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17"/>
      <c r="B49" s="278"/>
      <c r="C49" s="271"/>
      <c r="D49" s="271"/>
      <c r="E49" s="217"/>
      <c r="F49" s="217"/>
      <c r="G49" s="217"/>
      <c r="H49" s="217"/>
      <c r="I49" s="219"/>
      <c r="J49" s="216"/>
      <c r="K49" s="98"/>
      <c r="L49" s="101"/>
      <c r="M49" s="273"/>
      <c r="N49" s="98"/>
      <c r="O49" s="100"/>
      <c r="P49" s="280"/>
      <c r="Q49" s="270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7"/>
      <c r="B50" s="278"/>
      <c r="C50" s="271"/>
      <c r="D50" s="271"/>
      <c r="E50" s="217"/>
      <c r="F50" s="217"/>
      <c r="G50" s="217"/>
      <c r="H50" s="217"/>
      <c r="I50" s="219"/>
      <c r="J50" s="216"/>
      <c r="K50" s="98"/>
      <c r="L50" s="279"/>
      <c r="M50" s="273"/>
      <c r="N50" s="98"/>
      <c r="O50" s="100"/>
      <c r="P50" s="280"/>
      <c r="Q50" s="270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2" spans="1:39" ht="12.75" customHeight="1">
      <c r="A52" s="141"/>
      <c r="B52" s="144"/>
      <c r="C52" s="140"/>
      <c r="D52" s="140"/>
      <c r="E52" s="141"/>
      <c r="F52" s="141"/>
      <c r="G52" s="141"/>
      <c r="H52" s="145"/>
      <c r="I52" s="145"/>
      <c r="J52" s="145"/>
      <c r="K52" s="140"/>
      <c r="L52" s="141"/>
      <c r="M52" s="141"/>
      <c r="N52" s="141"/>
      <c r="O52" s="145"/>
      <c r="P52" s="145"/>
      <c r="Q52" s="145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>
      <c r="A53" s="146" t="s">
        <v>608</v>
      </c>
      <c r="B53" s="146"/>
      <c r="C53" s="146"/>
      <c r="D53" s="146"/>
      <c r="E53" s="147"/>
      <c r="F53" s="108"/>
      <c r="G53" s="108"/>
      <c r="H53" s="108"/>
      <c r="I53" s="108"/>
      <c r="J53" s="1"/>
      <c r="K53" s="6"/>
      <c r="L53" s="6"/>
      <c r="M53" s="6"/>
      <c r="N53" s="1"/>
      <c r="O53" s="1"/>
      <c r="P53" s="37"/>
      <c r="Q53" s="37"/>
      <c r="R53" s="37"/>
      <c r="S53" s="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7"/>
      <c r="AH53" s="37"/>
      <c r="AI53" s="37"/>
      <c r="AJ53" s="37"/>
      <c r="AK53" s="37"/>
      <c r="AL53" s="37"/>
      <c r="AM53" s="37"/>
    </row>
    <row r="54" spans="1:39" ht="38.25">
      <c r="A54" s="95" t="s">
        <v>16</v>
      </c>
      <c r="B54" s="95" t="s">
        <v>565</v>
      </c>
      <c r="C54" s="95"/>
      <c r="D54" s="96" t="s">
        <v>577</v>
      </c>
      <c r="E54" s="95" t="s">
        <v>578</v>
      </c>
      <c r="F54" s="95" t="s">
        <v>579</v>
      </c>
      <c r="G54" s="95" t="s">
        <v>600</v>
      </c>
      <c r="H54" s="95" t="s">
        <v>581</v>
      </c>
      <c r="I54" s="95" t="s">
        <v>582</v>
      </c>
      <c r="J54" s="94" t="s">
        <v>583</v>
      </c>
      <c r="K54" s="94" t="s">
        <v>609</v>
      </c>
      <c r="L54" s="97" t="s">
        <v>585</v>
      </c>
      <c r="M54" s="139" t="s">
        <v>606</v>
      </c>
      <c r="N54" s="95" t="s">
        <v>607</v>
      </c>
      <c r="O54" s="95" t="s">
        <v>587</v>
      </c>
      <c r="P54" s="96" t="s">
        <v>588</v>
      </c>
      <c r="Q54" s="275"/>
      <c r="R54" s="37"/>
      <c r="S54" s="6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7"/>
      <c r="AH54" s="37"/>
      <c r="AI54" s="37"/>
      <c r="AJ54" s="37"/>
      <c r="AK54" s="37"/>
      <c r="AL54" s="37"/>
      <c r="AM54" s="37"/>
    </row>
    <row r="55" spans="1:39" ht="12.75" customHeight="1">
      <c r="A55" s="384">
        <v>1</v>
      </c>
      <c r="B55" s="386">
        <v>45289</v>
      </c>
      <c r="C55" s="309"/>
      <c r="D55" s="309" t="s">
        <v>905</v>
      </c>
      <c r="E55" s="294" t="s">
        <v>602</v>
      </c>
      <c r="F55" s="294">
        <v>300</v>
      </c>
      <c r="G55" s="294"/>
      <c r="H55" s="294"/>
      <c r="I55" s="295"/>
      <c r="J55" s="382" t="s">
        <v>935</v>
      </c>
      <c r="K55" s="326">
        <f>H55-F55</f>
        <v>-300</v>
      </c>
      <c r="L55" s="327">
        <v>25</v>
      </c>
      <c r="M55" s="370">
        <v>-2975</v>
      </c>
      <c r="N55" s="311">
        <v>15</v>
      </c>
      <c r="O55" s="372" t="s">
        <v>603</v>
      </c>
      <c r="P55" s="374">
        <v>45294</v>
      </c>
      <c r="Q55" s="270"/>
      <c r="R55" s="140"/>
      <c r="S55" s="55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85"/>
      <c r="B56" s="387"/>
      <c r="C56" s="309"/>
      <c r="D56" s="309" t="s">
        <v>906</v>
      </c>
      <c r="E56" s="294" t="s">
        <v>888</v>
      </c>
      <c r="F56" s="294">
        <v>105</v>
      </c>
      <c r="G56" s="294"/>
      <c r="H56" s="294"/>
      <c r="I56" s="294"/>
      <c r="J56" s="383"/>
      <c r="K56" s="326">
        <f>F56-H56</f>
        <v>105</v>
      </c>
      <c r="L56" s="327">
        <v>25</v>
      </c>
      <c r="M56" s="371"/>
      <c r="N56" s="311">
        <v>15</v>
      </c>
      <c r="O56" s="373"/>
      <c r="P56" s="375"/>
      <c r="Q56" s="270"/>
      <c r="R56" s="140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31">
        <v>2</v>
      </c>
      <c r="B57" s="332">
        <v>45295</v>
      </c>
      <c r="C57" s="248"/>
      <c r="D57" s="248" t="s">
        <v>940</v>
      </c>
      <c r="E57" s="220" t="s">
        <v>602</v>
      </c>
      <c r="F57" s="220">
        <v>300</v>
      </c>
      <c r="G57" s="220">
        <v>240</v>
      </c>
      <c r="H57" s="215">
        <v>362.5</v>
      </c>
      <c r="I57" s="215" t="s">
        <v>941</v>
      </c>
      <c r="J57" s="328" t="s">
        <v>942</v>
      </c>
      <c r="K57" s="329">
        <f>H57-F57</f>
        <v>62.5</v>
      </c>
      <c r="L57" s="330">
        <v>50</v>
      </c>
      <c r="M57" s="232">
        <f t="shared" ref="M57" si="28">(K57*N57)-L57</f>
        <v>887.5</v>
      </c>
      <c r="N57" s="231">
        <v>15</v>
      </c>
      <c r="O57" s="102" t="s">
        <v>593</v>
      </c>
      <c r="P57" s="233">
        <v>45295</v>
      </c>
      <c r="Q57" s="270"/>
      <c r="R57" s="140"/>
      <c r="S57" s="55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43">
        <v>3</v>
      </c>
      <c r="B58" s="344">
        <v>45299</v>
      </c>
      <c r="C58" s="309"/>
      <c r="D58" s="309" t="s">
        <v>959</v>
      </c>
      <c r="E58" s="294" t="s">
        <v>602</v>
      </c>
      <c r="F58" s="294">
        <v>91.5</v>
      </c>
      <c r="G58" s="294">
        <v>60</v>
      </c>
      <c r="H58" s="294">
        <v>37.5</v>
      </c>
      <c r="I58" s="295" t="s">
        <v>960</v>
      </c>
      <c r="J58" s="345" t="s">
        <v>963</v>
      </c>
      <c r="K58" s="326">
        <f>H58-F58</f>
        <v>-54</v>
      </c>
      <c r="L58" s="327">
        <v>50</v>
      </c>
      <c r="M58" s="313">
        <f t="shared" ref="M58" si="29">(K58*N58)-L58</f>
        <v>-2750</v>
      </c>
      <c r="N58" s="311">
        <v>50</v>
      </c>
      <c r="O58" s="314" t="s">
        <v>603</v>
      </c>
      <c r="P58" s="315">
        <v>45300</v>
      </c>
      <c r="Q58" s="270"/>
      <c r="R58" s="140"/>
      <c r="S58" s="55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46">
        <v>4</v>
      </c>
      <c r="B59" s="347">
        <v>45300</v>
      </c>
      <c r="C59" s="335"/>
      <c r="D59" s="335" t="s">
        <v>964</v>
      </c>
      <c r="E59" s="333" t="s">
        <v>965</v>
      </c>
      <c r="F59" s="333">
        <v>280</v>
      </c>
      <c r="G59" s="333">
        <v>180</v>
      </c>
      <c r="H59" s="333">
        <v>280</v>
      </c>
      <c r="I59" s="336" t="s">
        <v>966</v>
      </c>
      <c r="J59" s="348" t="s">
        <v>967</v>
      </c>
      <c r="K59" s="349">
        <f>H59-F59</f>
        <v>0</v>
      </c>
      <c r="L59" s="350">
        <v>50</v>
      </c>
      <c r="M59" s="340">
        <f t="shared" ref="M59:M60" si="30">(K59*N59)-L59</f>
        <v>-50</v>
      </c>
      <c r="N59" s="338">
        <v>15</v>
      </c>
      <c r="O59" s="341" t="s">
        <v>610</v>
      </c>
      <c r="P59" s="342">
        <v>45300</v>
      </c>
      <c r="Q59" s="270"/>
      <c r="R59" s="140"/>
      <c r="S59" s="55" t="s">
        <v>1079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43">
        <v>5</v>
      </c>
      <c r="B60" s="344">
        <v>45300</v>
      </c>
      <c r="C60" s="309"/>
      <c r="D60" s="309" t="s">
        <v>968</v>
      </c>
      <c r="E60" s="294" t="s">
        <v>602</v>
      </c>
      <c r="F60" s="294">
        <v>16</v>
      </c>
      <c r="G60" s="294">
        <v>0</v>
      </c>
      <c r="H60" s="294">
        <v>0</v>
      </c>
      <c r="I60" s="295" t="s">
        <v>969</v>
      </c>
      <c r="J60" s="345" t="s">
        <v>970</v>
      </c>
      <c r="K60" s="326">
        <f>H60-F60</f>
        <v>-16</v>
      </c>
      <c r="L60" s="327">
        <v>25</v>
      </c>
      <c r="M60" s="313">
        <f t="shared" si="30"/>
        <v>-665</v>
      </c>
      <c r="N60" s="311">
        <v>40</v>
      </c>
      <c r="O60" s="314" t="s">
        <v>603</v>
      </c>
      <c r="P60" s="315">
        <v>45300</v>
      </c>
      <c r="Q60" s="270"/>
      <c r="R60" s="140"/>
      <c r="S60" s="55" t="s">
        <v>1079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94">
        <v>6</v>
      </c>
      <c r="B61" s="308">
        <v>45302</v>
      </c>
      <c r="C61" s="309"/>
      <c r="D61" s="309" t="s">
        <v>986</v>
      </c>
      <c r="E61" s="294" t="s">
        <v>602</v>
      </c>
      <c r="F61" s="294">
        <v>375</v>
      </c>
      <c r="G61" s="294">
        <v>280</v>
      </c>
      <c r="H61" s="294">
        <v>280</v>
      </c>
      <c r="I61" s="295" t="s">
        <v>987</v>
      </c>
      <c r="J61" s="345" t="s">
        <v>714</v>
      </c>
      <c r="K61" s="326">
        <f>H61-F61</f>
        <v>-95</v>
      </c>
      <c r="L61" s="327">
        <v>50</v>
      </c>
      <c r="M61" s="313">
        <f t="shared" ref="M61" si="31">(K61*N61)-L61</f>
        <v>-1475</v>
      </c>
      <c r="N61" s="311">
        <v>15</v>
      </c>
      <c r="O61" s="314" t="s">
        <v>603</v>
      </c>
      <c r="P61" s="315">
        <v>45302</v>
      </c>
      <c r="Q61" s="270"/>
      <c r="R61" s="140"/>
      <c r="S61" s="55" t="s">
        <v>1079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76">
        <v>7</v>
      </c>
      <c r="B62" s="378">
        <v>45303</v>
      </c>
      <c r="C62" s="248"/>
      <c r="D62" s="248" t="s">
        <v>1017</v>
      </c>
      <c r="E62" s="220" t="s">
        <v>888</v>
      </c>
      <c r="F62" s="220">
        <v>46</v>
      </c>
      <c r="G62" s="220"/>
      <c r="H62" s="220">
        <v>40</v>
      </c>
      <c r="I62" s="215"/>
      <c r="J62" s="380" t="s">
        <v>1071</v>
      </c>
      <c r="K62" s="329">
        <f>F62-H62</f>
        <v>6</v>
      </c>
      <c r="L62" s="330">
        <v>50</v>
      </c>
      <c r="M62" s="388">
        <v>820</v>
      </c>
      <c r="N62" s="231">
        <v>40</v>
      </c>
      <c r="O62" s="390" t="s">
        <v>593</v>
      </c>
      <c r="P62" s="392">
        <v>45306</v>
      </c>
      <c r="Q62" s="270"/>
      <c r="R62" s="140"/>
      <c r="S62" s="55" t="s">
        <v>1079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77"/>
      <c r="B63" s="379"/>
      <c r="C63" s="248"/>
      <c r="D63" s="248" t="s">
        <v>1018</v>
      </c>
      <c r="E63" s="220" t="s">
        <v>888</v>
      </c>
      <c r="F63" s="220">
        <v>44</v>
      </c>
      <c r="G63" s="220"/>
      <c r="H63" s="220">
        <v>27</v>
      </c>
      <c r="I63" s="215"/>
      <c r="J63" s="381"/>
      <c r="K63" s="329">
        <f>F63-H63</f>
        <v>17</v>
      </c>
      <c r="L63" s="330">
        <v>50</v>
      </c>
      <c r="M63" s="389"/>
      <c r="N63" s="231">
        <v>40</v>
      </c>
      <c r="O63" s="391"/>
      <c r="P63" s="393"/>
      <c r="Q63" s="270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0">
        <v>8</v>
      </c>
      <c r="B64" s="274">
        <v>45303</v>
      </c>
      <c r="C64" s="248"/>
      <c r="D64" s="248" t="s">
        <v>986</v>
      </c>
      <c r="E64" s="220" t="s">
        <v>602</v>
      </c>
      <c r="F64" s="220">
        <v>360</v>
      </c>
      <c r="G64" s="220">
        <v>255</v>
      </c>
      <c r="H64" s="220">
        <v>480</v>
      </c>
      <c r="I64" s="215" t="s">
        <v>1019</v>
      </c>
      <c r="J64" s="328" t="s">
        <v>1070</v>
      </c>
      <c r="K64" s="329">
        <f>H64-F64</f>
        <v>120</v>
      </c>
      <c r="L64" s="330">
        <v>50</v>
      </c>
      <c r="M64" s="232">
        <f t="shared" ref="M64" si="32">(K64*N64)-L64</f>
        <v>1750</v>
      </c>
      <c r="N64" s="231">
        <v>15</v>
      </c>
      <c r="O64" s="102" t="s">
        <v>593</v>
      </c>
      <c r="P64" s="233">
        <v>45306</v>
      </c>
      <c r="Q64" s="270"/>
      <c r="R64" s="140"/>
      <c r="S64" s="55" t="s">
        <v>1079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63">
        <v>9</v>
      </c>
      <c r="B65" s="365">
        <v>45306</v>
      </c>
      <c r="C65" s="271"/>
      <c r="D65" s="271" t="s">
        <v>1074</v>
      </c>
      <c r="E65" s="217" t="s">
        <v>888</v>
      </c>
      <c r="F65" s="217" t="s">
        <v>1077</v>
      </c>
      <c r="G65" s="217"/>
      <c r="H65" s="217"/>
      <c r="I65" s="219"/>
      <c r="J65" s="367" t="s">
        <v>591</v>
      </c>
      <c r="K65" s="217"/>
      <c r="L65" s="281"/>
      <c r="M65" s="283"/>
      <c r="N65" s="217"/>
      <c r="O65" s="219"/>
      <c r="P65" s="369"/>
      <c r="Q65" s="270"/>
      <c r="R65" s="140"/>
      <c r="S65" s="55" t="s">
        <v>1079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64"/>
      <c r="B66" s="366"/>
      <c r="C66" s="271"/>
      <c r="D66" s="271" t="s">
        <v>1075</v>
      </c>
      <c r="E66" s="217" t="s">
        <v>888</v>
      </c>
      <c r="F66" s="217" t="s">
        <v>1077</v>
      </c>
      <c r="G66" s="217"/>
      <c r="H66" s="217"/>
      <c r="I66" s="219"/>
      <c r="J66" s="368"/>
      <c r="K66" s="217"/>
      <c r="L66" s="281"/>
      <c r="M66" s="283"/>
      <c r="N66" s="217"/>
      <c r="O66" s="219"/>
      <c r="P66" s="366"/>
      <c r="Q66" s="270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0">
        <v>10</v>
      </c>
      <c r="B67" s="274">
        <v>45306</v>
      </c>
      <c r="C67" s="248"/>
      <c r="D67" s="248" t="s">
        <v>1076</v>
      </c>
      <c r="E67" s="220" t="s">
        <v>602</v>
      </c>
      <c r="F67" s="220">
        <v>255</v>
      </c>
      <c r="G67" s="220">
        <v>150</v>
      </c>
      <c r="H67" s="220">
        <v>325</v>
      </c>
      <c r="I67" s="215" t="s">
        <v>1078</v>
      </c>
      <c r="J67" s="328" t="s">
        <v>774</v>
      </c>
      <c r="K67" s="329">
        <f>H67-F67</f>
        <v>70</v>
      </c>
      <c r="L67" s="330">
        <v>50</v>
      </c>
      <c r="M67" s="232">
        <f t="shared" ref="M67" si="33">(K67*N67)-L67</f>
        <v>1000</v>
      </c>
      <c r="N67" s="231">
        <v>15</v>
      </c>
      <c r="O67" s="102" t="s">
        <v>593</v>
      </c>
      <c r="P67" s="233">
        <v>45306</v>
      </c>
      <c r="Q67" s="270"/>
      <c r="R67" s="140"/>
      <c r="S67" s="55" t="s">
        <v>1079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17"/>
      <c r="B68" s="278"/>
      <c r="C68" s="271"/>
      <c r="D68" s="271"/>
      <c r="E68" s="217"/>
      <c r="F68" s="217"/>
      <c r="G68" s="217"/>
      <c r="H68" s="217"/>
      <c r="I68" s="219"/>
      <c r="J68" s="219"/>
      <c r="K68" s="217"/>
      <c r="L68" s="281"/>
      <c r="M68" s="283"/>
      <c r="N68" s="217"/>
      <c r="O68" s="219"/>
      <c r="P68" s="278"/>
      <c r="Q68" s="270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17"/>
      <c r="B69" s="278"/>
      <c r="C69" s="271"/>
      <c r="D69" s="271"/>
      <c r="E69" s="217"/>
      <c r="F69" s="217"/>
      <c r="G69" s="217"/>
      <c r="H69" s="217"/>
      <c r="I69" s="219"/>
      <c r="J69" s="219"/>
      <c r="K69" s="217"/>
      <c r="L69" s="281"/>
      <c r="M69" s="283"/>
      <c r="N69" s="217"/>
      <c r="O69" s="219"/>
      <c r="P69" s="278"/>
      <c r="Q69" s="270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38.25" customHeight="1">
      <c r="A70" s="93" t="s">
        <v>614</v>
      </c>
      <c r="B70" s="148"/>
      <c r="C70" s="148"/>
      <c r="D70" s="149"/>
      <c r="E70" s="129"/>
      <c r="F70" s="6"/>
      <c r="G70" s="6"/>
      <c r="H70" s="130"/>
      <c r="I70" s="150"/>
      <c r="J70" s="1"/>
      <c r="K70" s="6"/>
      <c r="L70" s="6"/>
      <c r="M70" s="6"/>
      <c r="N70" s="1"/>
      <c r="O70" s="1"/>
      <c r="R70" s="1"/>
      <c r="S70" s="6"/>
      <c r="T70" s="1"/>
      <c r="U70" s="1"/>
      <c r="V70" s="1"/>
      <c r="W70" s="1"/>
      <c r="X70" s="1"/>
      <c r="Y70" s="6"/>
      <c r="Z70" s="1"/>
      <c r="AA70" s="1"/>
      <c r="AB70" s="1"/>
      <c r="AC70" s="1"/>
      <c r="AD70" s="1"/>
      <c r="AE70" s="6"/>
      <c r="AF70" s="1"/>
      <c r="AG70" s="1"/>
      <c r="AH70" s="1"/>
      <c r="AI70" s="1"/>
      <c r="AJ70" s="1"/>
      <c r="AK70" s="6"/>
      <c r="AL70" s="1"/>
    </row>
    <row r="71" spans="1:39" ht="38.25">
      <c r="A71" s="94" t="s">
        <v>16</v>
      </c>
      <c r="B71" s="95" t="s">
        <v>565</v>
      </c>
      <c r="C71" s="95"/>
      <c r="D71" s="96" t="s">
        <v>577</v>
      </c>
      <c r="E71" s="95" t="s">
        <v>578</v>
      </c>
      <c r="F71" s="95" t="s">
        <v>579</v>
      </c>
      <c r="G71" s="95" t="s">
        <v>580</v>
      </c>
      <c r="H71" s="95" t="s">
        <v>581</v>
      </c>
      <c r="I71" s="95" t="s">
        <v>582</v>
      </c>
      <c r="J71" s="94" t="s">
        <v>583</v>
      </c>
      <c r="K71" s="133" t="s">
        <v>601</v>
      </c>
      <c r="L71" s="134" t="s">
        <v>585</v>
      </c>
      <c r="M71" s="97" t="s">
        <v>586</v>
      </c>
      <c r="N71" s="95" t="s">
        <v>587</v>
      </c>
      <c r="O71" s="96" t="s">
        <v>588</v>
      </c>
      <c r="P71" s="228" t="s">
        <v>589</v>
      </c>
      <c r="Q71" s="230" t="s">
        <v>872</v>
      </c>
      <c r="R71" s="37"/>
      <c r="S71" s="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4.25" customHeight="1">
      <c r="A72" s="98">
        <v>1</v>
      </c>
      <c r="B72" s="99">
        <v>45252</v>
      </c>
      <c r="C72" s="143"/>
      <c r="D72" s="143" t="s">
        <v>365</v>
      </c>
      <c r="E72" s="98" t="s">
        <v>590</v>
      </c>
      <c r="F72" s="98" t="s">
        <v>882</v>
      </c>
      <c r="G72" s="98">
        <v>2480</v>
      </c>
      <c r="H72" s="98"/>
      <c r="I72" s="98" t="s">
        <v>883</v>
      </c>
      <c r="J72" s="100" t="s">
        <v>591</v>
      </c>
      <c r="K72" s="100"/>
      <c r="L72" s="101"/>
      <c r="M72" s="285"/>
      <c r="N72" s="282"/>
      <c r="O72" s="286"/>
      <c r="P72" s="221">
        <f>VLOOKUP(D72,'MidCap Intra'!$B$11:$C$568,2,0)</f>
        <v>2849.95</v>
      </c>
      <c r="Q72" s="218"/>
      <c r="R72" s="37"/>
      <c r="S72" s="37" t="s">
        <v>592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4.25" customHeight="1">
      <c r="A73" s="98">
        <v>2</v>
      </c>
      <c r="B73" s="99">
        <v>45261</v>
      </c>
      <c r="C73" s="143"/>
      <c r="D73" s="143" t="s">
        <v>406</v>
      </c>
      <c r="E73" s="98" t="s">
        <v>590</v>
      </c>
      <c r="F73" s="98" t="s">
        <v>886</v>
      </c>
      <c r="G73" s="98">
        <v>477</v>
      </c>
      <c r="H73" s="98"/>
      <c r="I73" s="98" t="s">
        <v>887</v>
      </c>
      <c r="J73" s="100" t="s">
        <v>591</v>
      </c>
      <c r="K73" s="100"/>
      <c r="L73" s="284"/>
      <c r="M73" s="225"/>
      <c r="N73" s="219"/>
      <c r="O73" s="226"/>
      <c r="P73" s="221">
        <f>VLOOKUP(D73,'MidCap Intra'!$B$11:$C$568,2,0)</f>
        <v>566.25</v>
      </c>
      <c r="Q73" s="218"/>
      <c r="R73" s="37"/>
      <c r="S73" s="37" t="s">
        <v>592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4.25" customHeight="1">
      <c r="A74" s="98">
        <v>3</v>
      </c>
      <c r="B74" s="99">
        <v>45271</v>
      </c>
      <c r="C74" s="143"/>
      <c r="D74" s="143" t="s">
        <v>447</v>
      </c>
      <c r="E74" s="98" t="s">
        <v>590</v>
      </c>
      <c r="F74" s="98" t="s">
        <v>894</v>
      </c>
      <c r="G74" s="98">
        <v>390</v>
      </c>
      <c r="H74" s="98"/>
      <c r="I74" s="98" t="s">
        <v>893</v>
      </c>
      <c r="J74" s="100" t="s">
        <v>591</v>
      </c>
      <c r="K74" s="100"/>
      <c r="L74" s="284"/>
      <c r="M74" s="225"/>
      <c r="N74" s="219"/>
      <c r="O74" s="226"/>
      <c r="P74" s="221">
        <f>VLOOKUP(D74,'MidCap Intra'!$B$11:$C$568,2,0)</f>
        <v>450.5</v>
      </c>
      <c r="Q74" s="218"/>
      <c r="R74" s="37"/>
      <c r="S74" s="37" t="s">
        <v>592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4.25" customHeight="1">
      <c r="A75" s="98"/>
      <c r="B75" s="99"/>
      <c r="C75" s="143"/>
      <c r="D75" s="143"/>
      <c r="E75" s="98"/>
      <c r="F75" s="98"/>
      <c r="G75" s="98"/>
      <c r="H75" s="98"/>
      <c r="I75" s="98"/>
      <c r="J75" s="100"/>
      <c r="K75" s="100"/>
      <c r="L75" s="284"/>
      <c r="M75" s="225"/>
      <c r="N75" s="219"/>
      <c r="O75" s="226"/>
      <c r="P75" s="218"/>
      <c r="Q75" s="218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98"/>
      <c r="B76" s="99"/>
      <c r="C76" s="143"/>
      <c r="D76" s="143"/>
      <c r="E76" s="98"/>
      <c r="F76" s="98"/>
      <c r="G76" s="98"/>
      <c r="H76" s="98"/>
      <c r="I76" s="98"/>
      <c r="J76" s="100"/>
      <c r="K76" s="100"/>
      <c r="L76" s="284"/>
      <c r="M76" s="287"/>
      <c r="N76" s="219"/>
      <c r="O76" s="219"/>
      <c r="P76" s="218"/>
      <c r="Q76" s="218"/>
      <c r="S76" s="6"/>
      <c r="T76" s="1"/>
      <c r="U76" s="1"/>
      <c r="V76" s="1"/>
      <c r="W76" s="1"/>
      <c r="X76" s="1"/>
      <c r="Y76" s="1"/>
      <c r="Z76" s="1"/>
    </row>
    <row r="77" spans="1:39" ht="12.75" customHeight="1">
      <c r="A77" s="115" t="s">
        <v>594</v>
      </c>
      <c r="B77" s="115"/>
      <c r="C77" s="115"/>
      <c r="D77" s="115"/>
      <c r="E77" s="37"/>
      <c r="F77" s="122" t="s">
        <v>596</v>
      </c>
      <c r="G77" s="55"/>
      <c r="H77" s="55"/>
      <c r="I77" s="55"/>
      <c r="J77" s="6"/>
      <c r="K77" s="135"/>
      <c r="L77" s="136"/>
      <c r="M77" s="6"/>
      <c r="N77" s="105"/>
      <c r="O77" s="151"/>
      <c r="P77" s="1"/>
      <c r="Q77" s="239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 t="s">
        <v>595</v>
      </c>
      <c r="B78" s="115"/>
      <c r="C78" s="115"/>
      <c r="D78" s="115"/>
      <c r="E78" s="6"/>
      <c r="F78" s="122" t="s">
        <v>599</v>
      </c>
      <c r="G78" s="6"/>
      <c r="H78" s="6" t="s">
        <v>616</v>
      </c>
      <c r="I78" s="6"/>
      <c r="J78" s="1"/>
      <c r="K78" s="6"/>
      <c r="L78" s="6"/>
      <c r="M78" s="6"/>
      <c r="N78" s="1"/>
      <c r="O78" s="1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1"/>
      <c r="B79" s="115"/>
      <c r="C79" s="115"/>
      <c r="D79" s="115"/>
      <c r="E79" s="6"/>
      <c r="F79" s="122"/>
      <c r="G79" s="6"/>
      <c r="H79" s="6"/>
      <c r="I79" s="6"/>
      <c r="J79" s="1"/>
      <c r="K79" s="6"/>
      <c r="L79" s="6"/>
      <c r="M79" s="6"/>
      <c r="N79" s="1"/>
      <c r="O79" s="1"/>
      <c r="R79" s="1"/>
      <c r="S79" s="55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21"/>
      <c r="B80" s="115"/>
      <c r="C80" s="115"/>
      <c r="D80" s="115"/>
      <c r="E80" s="6"/>
      <c r="F80" s="122"/>
      <c r="G80" s="55"/>
      <c r="H80" s="37"/>
      <c r="I80" s="55"/>
      <c r="J80" s="6"/>
      <c r="K80" s="135"/>
      <c r="L80" s="136"/>
      <c r="M80" s="6"/>
      <c r="N80" s="105"/>
      <c r="O80" s="137"/>
      <c r="P80" s="1"/>
      <c r="Q80" s="239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21"/>
      <c r="B81" s="115"/>
      <c r="C81" s="115"/>
      <c r="D81" s="115"/>
      <c r="E81" s="6"/>
      <c r="F81" s="122"/>
      <c r="G81" s="55"/>
      <c r="H81" s="37"/>
      <c r="I81" s="55"/>
      <c r="J81" s="6"/>
      <c r="K81" s="135"/>
      <c r="L81" s="136"/>
      <c r="M81" s="6"/>
      <c r="N81" s="105"/>
      <c r="O81" s="137"/>
      <c r="P81" s="1"/>
      <c r="Q81" s="239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21"/>
      <c r="B82" s="115"/>
      <c r="C82" s="115"/>
      <c r="D82" s="115"/>
      <c r="E82" s="6"/>
      <c r="F82" s="122"/>
      <c r="G82" s="55"/>
      <c r="H82" s="37"/>
      <c r="I82" s="55"/>
      <c r="J82" s="6"/>
      <c r="K82" s="135"/>
      <c r="L82" s="136"/>
      <c r="M82" s="6"/>
      <c r="N82" s="105"/>
      <c r="O82" s="137"/>
      <c r="P82" s="1"/>
      <c r="Q82" s="239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21"/>
      <c r="B83" s="115"/>
      <c r="C83" s="115"/>
      <c r="D83" s="115"/>
      <c r="E83" s="6"/>
      <c r="F83" s="122"/>
      <c r="G83" s="55"/>
      <c r="H83" s="37"/>
      <c r="I83" s="55"/>
      <c r="J83" s="6"/>
      <c r="K83" s="135"/>
      <c r="L83" s="136"/>
      <c r="M83" s="6"/>
      <c r="N83" s="105"/>
      <c r="O83" s="137"/>
      <c r="P83" s="1"/>
      <c r="Q83" s="239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21"/>
      <c r="B84" s="115"/>
      <c r="C84" s="115"/>
      <c r="D84" s="115"/>
      <c r="E84" s="6"/>
      <c r="F84" s="122"/>
      <c r="G84" s="55"/>
      <c r="H84" s="37"/>
      <c r="I84" s="55"/>
      <c r="J84" s="6"/>
      <c r="K84" s="135"/>
      <c r="L84" s="136"/>
      <c r="M84" s="6"/>
      <c r="N84" s="105"/>
      <c r="O84" s="137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21"/>
      <c r="B85" s="115"/>
      <c r="C85" s="115"/>
      <c r="D85" s="115"/>
      <c r="E85" s="6"/>
      <c r="F85" s="122"/>
      <c r="G85" s="55"/>
      <c r="H85" s="37"/>
      <c r="I85" s="55"/>
      <c r="J85" s="6"/>
      <c r="K85" s="135"/>
      <c r="L85" s="136"/>
      <c r="M85" s="6"/>
      <c r="N85" s="105"/>
      <c r="O85" s="137"/>
      <c r="P85" s="1"/>
      <c r="Q85" s="239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55"/>
      <c r="B86" s="104"/>
      <c r="C86" s="104"/>
      <c r="D86" s="37"/>
      <c r="E86" s="55"/>
      <c r="F86" s="55"/>
      <c r="G86" s="55"/>
      <c r="H86" s="37"/>
      <c r="I86" s="55"/>
      <c r="J86" s="6"/>
      <c r="K86" s="135"/>
      <c r="L86" s="136"/>
      <c r="M86" s="6"/>
      <c r="N86" s="105"/>
      <c r="O86" s="137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38.25" customHeight="1">
      <c r="A87" s="37"/>
      <c r="B87" s="152" t="s">
        <v>617</v>
      </c>
      <c r="C87" s="152"/>
      <c r="D87" s="152"/>
      <c r="E87" s="152"/>
      <c r="F87" s="6"/>
      <c r="G87" s="6"/>
      <c r="H87" s="131"/>
      <c r="I87" s="6"/>
      <c r="J87" s="131"/>
      <c r="K87" s="132"/>
      <c r="L87" s="6"/>
      <c r="M87" s="6"/>
      <c r="N87" s="1"/>
      <c r="O87" s="1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94" t="s">
        <v>16</v>
      </c>
      <c r="B88" s="95" t="s">
        <v>565</v>
      </c>
      <c r="C88" s="95"/>
      <c r="D88" s="96" t="s">
        <v>577</v>
      </c>
      <c r="E88" s="95" t="s">
        <v>578</v>
      </c>
      <c r="F88" s="95" t="s">
        <v>579</v>
      </c>
      <c r="G88" s="95" t="s">
        <v>618</v>
      </c>
      <c r="H88" s="95" t="s">
        <v>619</v>
      </c>
      <c r="I88" s="95" t="s">
        <v>582</v>
      </c>
      <c r="J88" s="153" t="s">
        <v>583</v>
      </c>
      <c r="K88" s="95" t="s">
        <v>584</v>
      </c>
      <c r="L88" s="95" t="s">
        <v>620</v>
      </c>
      <c r="M88" s="95" t="s">
        <v>587</v>
      </c>
      <c r="N88" s="96" t="s">
        <v>588</v>
      </c>
      <c r="O88" s="1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</v>
      </c>
      <c r="B89" s="155">
        <v>41579</v>
      </c>
      <c r="C89" s="155"/>
      <c r="D89" s="156" t="s">
        <v>621</v>
      </c>
      <c r="E89" s="157" t="s">
        <v>590</v>
      </c>
      <c r="F89" s="158">
        <v>82</v>
      </c>
      <c r="G89" s="157" t="s">
        <v>622</v>
      </c>
      <c r="H89" s="157">
        <v>100</v>
      </c>
      <c r="I89" s="159">
        <v>100</v>
      </c>
      <c r="J89" s="160" t="s">
        <v>623</v>
      </c>
      <c r="K89" s="161">
        <f t="shared" ref="K89:K141" si="34">H89-F89</f>
        <v>18</v>
      </c>
      <c r="L89" s="162">
        <f t="shared" ref="L89:L141" si="35">K89/F89</f>
        <v>0.21951219512195122</v>
      </c>
      <c r="M89" s="157" t="s">
        <v>593</v>
      </c>
      <c r="N89" s="163">
        <v>42657</v>
      </c>
      <c r="O89" s="1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</v>
      </c>
      <c r="B90" s="155">
        <v>41794</v>
      </c>
      <c r="C90" s="155"/>
      <c r="D90" s="156" t="s">
        <v>624</v>
      </c>
      <c r="E90" s="157" t="s">
        <v>602</v>
      </c>
      <c r="F90" s="158">
        <v>257</v>
      </c>
      <c r="G90" s="157" t="s">
        <v>622</v>
      </c>
      <c r="H90" s="157">
        <v>300</v>
      </c>
      <c r="I90" s="159">
        <v>300</v>
      </c>
      <c r="J90" s="160" t="s">
        <v>623</v>
      </c>
      <c r="K90" s="161">
        <f t="shared" si="34"/>
        <v>43</v>
      </c>
      <c r="L90" s="162">
        <f t="shared" si="35"/>
        <v>0.16731517509727625</v>
      </c>
      <c r="M90" s="157" t="s">
        <v>593</v>
      </c>
      <c r="N90" s="163">
        <v>41822</v>
      </c>
      <c r="O90" s="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3</v>
      </c>
      <c r="B91" s="155">
        <v>41828</v>
      </c>
      <c r="C91" s="155"/>
      <c r="D91" s="156" t="s">
        <v>625</v>
      </c>
      <c r="E91" s="157" t="s">
        <v>602</v>
      </c>
      <c r="F91" s="158">
        <v>393</v>
      </c>
      <c r="G91" s="157" t="s">
        <v>622</v>
      </c>
      <c r="H91" s="157">
        <v>468</v>
      </c>
      <c r="I91" s="159">
        <v>468</v>
      </c>
      <c r="J91" s="160" t="s">
        <v>623</v>
      </c>
      <c r="K91" s="161">
        <f t="shared" si="34"/>
        <v>75</v>
      </c>
      <c r="L91" s="162">
        <f t="shared" si="35"/>
        <v>0.19083969465648856</v>
      </c>
      <c r="M91" s="157" t="s">
        <v>593</v>
      </c>
      <c r="N91" s="163">
        <v>41863</v>
      </c>
      <c r="O91" s="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4</v>
      </c>
      <c r="B92" s="155">
        <v>41857</v>
      </c>
      <c r="C92" s="155"/>
      <c r="D92" s="156" t="s">
        <v>626</v>
      </c>
      <c r="E92" s="157" t="s">
        <v>602</v>
      </c>
      <c r="F92" s="158">
        <v>205</v>
      </c>
      <c r="G92" s="157" t="s">
        <v>622</v>
      </c>
      <c r="H92" s="157">
        <v>275</v>
      </c>
      <c r="I92" s="159">
        <v>250</v>
      </c>
      <c r="J92" s="160" t="s">
        <v>623</v>
      </c>
      <c r="K92" s="161">
        <f t="shared" si="34"/>
        <v>70</v>
      </c>
      <c r="L92" s="162">
        <f t="shared" si="35"/>
        <v>0.34146341463414637</v>
      </c>
      <c r="M92" s="157" t="s">
        <v>593</v>
      </c>
      <c r="N92" s="163">
        <v>41962</v>
      </c>
      <c r="O92" s="1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5</v>
      </c>
      <c r="B93" s="155">
        <v>41886</v>
      </c>
      <c r="C93" s="155"/>
      <c r="D93" s="156" t="s">
        <v>627</v>
      </c>
      <c r="E93" s="157" t="s">
        <v>602</v>
      </c>
      <c r="F93" s="158">
        <v>162</v>
      </c>
      <c r="G93" s="157" t="s">
        <v>622</v>
      </c>
      <c r="H93" s="157">
        <v>190</v>
      </c>
      <c r="I93" s="159">
        <v>190</v>
      </c>
      <c r="J93" s="160" t="s">
        <v>623</v>
      </c>
      <c r="K93" s="161">
        <f t="shared" si="34"/>
        <v>28</v>
      </c>
      <c r="L93" s="162">
        <f t="shared" si="35"/>
        <v>0.1728395061728395</v>
      </c>
      <c r="M93" s="157" t="s">
        <v>593</v>
      </c>
      <c r="N93" s="163">
        <v>42006</v>
      </c>
      <c r="O93" s="1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6</v>
      </c>
      <c r="B94" s="155">
        <v>41886</v>
      </c>
      <c r="C94" s="155"/>
      <c r="D94" s="156" t="s">
        <v>628</v>
      </c>
      <c r="E94" s="157" t="s">
        <v>602</v>
      </c>
      <c r="F94" s="158">
        <v>75</v>
      </c>
      <c r="G94" s="157" t="s">
        <v>622</v>
      </c>
      <c r="H94" s="157">
        <v>91.5</v>
      </c>
      <c r="I94" s="159" t="s">
        <v>615</v>
      </c>
      <c r="J94" s="160" t="s">
        <v>629</v>
      </c>
      <c r="K94" s="161">
        <f t="shared" si="34"/>
        <v>16.5</v>
      </c>
      <c r="L94" s="162">
        <f t="shared" si="35"/>
        <v>0.22</v>
      </c>
      <c r="M94" s="157" t="s">
        <v>593</v>
      </c>
      <c r="N94" s="163">
        <v>41954</v>
      </c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7</v>
      </c>
      <c r="B95" s="155">
        <v>41913</v>
      </c>
      <c r="C95" s="155"/>
      <c r="D95" s="156" t="s">
        <v>630</v>
      </c>
      <c r="E95" s="157" t="s">
        <v>602</v>
      </c>
      <c r="F95" s="158">
        <v>850</v>
      </c>
      <c r="G95" s="157" t="s">
        <v>622</v>
      </c>
      <c r="H95" s="157">
        <v>982.5</v>
      </c>
      <c r="I95" s="159">
        <v>1050</v>
      </c>
      <c r="J95" s="160" t="s">
        <v>631</v>
      </c>
      <c r="K95" s="161">
        <f t="shared" si="34"/>
        <v>132.5</v>
      </c>
      <c r="L95" s="162">
        <f t="shared" si="35"/>
        <v>0.15588235294117647</v>
      </c>
      <c r="M95" s="157" t="s">
        <v>593</v>
      </c>
      <c r="N95" s="163">
        <v>42039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8</v>
      </c>
      <c r="B96" s="155">
        <v>41913</v>
      </c>
      <c r="C96" s="155"/>
      <c r="D96" s="156" t="s">
        <v>632</v>
      </c>
      <c r="E96" s="157" t="s">
        <v>602</v>
      </c>
      <c r="F96" s="158">
        <v>475</v>
      </c>
      <c r="G96" s="157" t="s">
        <v>622</v>
      </c>
      <c r="H96" s="157">
        <v>515</v>
      </c>
      <c r="I96" s="159">
        <v>600</v>
      </c>
      <c r="J96" s="160" t="s">
        <v>633</v>
      </c>
      <c r="K96" s="161">
        <f t="shared" si="34"/>
        <v>40</v>
      </c>
      <c r="L96" s="162">
        <f t="shared" si="35"/>
        <v>8.4210526315789472E-2</v>
      </c>
      <c r="M96" s="157" t="s">
        <v>593</v>
      </c>
      <c r="N96" s="163">
        <v>41939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9</v>
      </c>
      <c r="B97" s="155">
        <v>41913</v>
      </c>
      <c r="C97" s="155"/>
      <c r="D97" s="156" t="s">
        <v>634</v>
      </c>
      <c r="E97" s="157" t="s">
        <v>602</v>
      </c>
      <c r="F97" s="158">
        <v>86</v>
      </c>
      <c r="G97" s="157" t="s">
        <v>622</v>
      </c>
      <c r="H97" s="157">
        <v>99</v>
      </c>
      <c r="I97" s="159">
        <v>140</v>
      </c>
      <c r="J97" s="160" t="s">
        <v>635</v>
      </c>
      <c r="K97" s="161">
        <f t="shared" si="34"/>
        <v>13</v>
      </c>
      <c r="L97" s="162">
        <f t="shared" si="35"/>
        <v>0.15116279069767441</v>
      </c>
      <c r="M97" s="157" t="s">
        <v>593</v>
      </c>
      <c r="N97" s="163">
        <v>41939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10</v>
      </c>
      <c r="B98" s="155">
        <v>41926</v>
      </c>
      <c r="C98" s="155"/>
      <c r="D98" s="156" t="s">
        <v>636</v>
      </c>
      <c r="E98" s="157" t="s">
        <v>602</v>
      </c>
      <c r="F98" s="158">
        <v>496.6</v>
      </c>
      <c r="G98" s="157" t="s">
        <v>622</v>
      </c>
      <c r="H98" s="157">
        <v>621</v>
      </c>
      <c r="I98" s="159">
        <v>580</v>
      </c>
      <c r="J98" s="160" t="s">
        <v>623</v>
      </c>
      <c r="K98" s="161">
        <f t="shared" si="34"/>
        <v>124.39999999999998</v>
      </c>
      <c r="L98" s="162">
        <f t="shared" si="35"/>
        <v>0.25050342327829234</v>
      </c>
      <c r="M98" s="157" t="s">
        <v>593</v>
      </c>
      <c r="N98" s="163">
        <v>42605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11</v>
      </c>
      <c r="B99" s="155">
        <v>41926</v>
      </c>
      <c r="C99" s="155"/>
      <c r="D99" s="156" t="s">
        <v>637</v>
      </c>
      <c r="E99" s="157" t="s">
        <v>602</v>
      </c>
      <c r="F99" s="158">
        <v>2481.9</v>
      </c>
      <c r="G99" s="157" t="s">
        <v>622</v>
      </c>
      <c r="H99" s="157">
        <v>2840</v>
      </c>
      <c r="I99" s="159">
        <v>2870</v>
      </c>
      <c r="J99" s="160" t="s">
        <v>638</v>
      </c>
      <c r="K99" s="161">
        <f t="shared" si="34"/>
        <v>358.09999999999991</v>
      </c>
      <c r="L99" s="162">
        <f t="shared" si="35"/>
        <v>0.14428462065353154</v>
      </c>
      <c r="M99" s="157" t="s">
        <v>593</v>
      </c>
      <c r="N99" s="163">
        <v>42017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12</v>
      </c>
      <c r="B100" s="155">
        <v>41928</v>
      </c>
      <c r="C100" s="155"/>
      <c r="D100" s="156" t="s">
        <v>639</v>
      </c>
      <c r="E100" s="157" t="s">
        <v>602</v>
      </c>
      <c r="F100" s="158">
        <v>84.5</v>
      </c>
      <c r="G100" s="157" t="s">
        <v>622</v>
      </c>
      <c r="H100" s="157">
        <v>93</v>
      </c>
      <c r="I100" s="159">
        <v>110</v>
      </c>
      <c r="J100" s="160" t="s">
        <v>640</v>
      </c>
      <c r="K100" s="161">
        <f t="shared" si="34"/>
        <v>8.5</v>
      </c>
      <c r="L100" s="162">
        <f t="shared" si="35"/>
        <v>0.10059171597633136</v>
      </c>
      <c r="M100" s="157" t="s">
        <v>593</v>
      </c>
      <c r="N100" s="163">
        <v>41939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13</v>
      </c>
      <c r="B101" s="155">
        <v>41928</v>
      </c>
      <c r="C101" s="155"/>
      <c r="D101" s="156" t="s">
        <v>641</v>
      </c>
      <c r="E101" s="157" t="s">
        <v>602</v>
      </c>
      <c r="F101" s="158">
        <v>401</v>
      </c>
      <c r="G101" s="157" t="s">
        <v>622</v>
      </c>
      <c r="H101" s="157">
        <v>428</v>
      </c>
      <c r="I101" s="159">
        <v>450</v>
      </c>
      <c r="J101" s="160" t="s">
        <v>642</v>
      </c>
      <c r="K101" s="161">
        <f t="shared" si="34"/>
        <v>27</v>
      </c>
      <c r="L101" s="162">
        <f t="shared" si="35"/>
        <v>6.7331670822942641E-2</v>
      </c>
      <c r="M101" s="157" t="s">
        <v>593</v>
      </c>
      <c r="N101" s="163">
        <v>42020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14</v>
      </c>
      <c r="B102" s="155">
        <v>41928</v>
      </c>
      <c r="C102" s="155"/>
      <c r="D102" s="156" t="s">
        <v>643</v>
      </c>
      <c r="E102" s="157" t="s">
        <v>602</v>
      </c>
      <c r="F102" s="158">
        <v>101</v>
      </c>
      <c r="G102" s="157" t="s">
        <v>622</v>
      </c>
      <c r="H102" s="157">
        <v>112</v>
      </c>
      <c r="I102" s="159">
        <v>120</v>
      </c>
      <c r="J102" s="160" t="s">
        <v>644</v>
      </c>
      <c r="K102" s="161">
        <f t="shared" si="34"/>
        <v>11</v>
      </c>
      <c r="L102" s="162">
        <f t="shared" si="35"/>
        <v>0.10891089108910891</v>
      </c>
      <c r="M102" s="157" t="s">
        <v>593</v>
      </c>
      <c r="N102" s="163">
        <v>41939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15</v>
      </c>
      <c r="B103" s="155">
        <v>41954</v>
      </c>
      <c r="C103" s="155"/>
      <c r="D103" s="156" t="s">
        <v>645</v>
      </c>
      <c r="E103" s="157" t="s">
        <v>602</v>
      </c>
      <c r="F103" s="158">
        <v>59</v>
      </c>
      <c r="G103" s="157" t="s">
        <v>622</v>
      </c>
      <c r="H103" s="157">
        <v>76</v>
      </c>
      <c r="I103" s="159">
        <v>76</v>
      </c>
      <c r="J103" s="160" t="s">
        <v>623</v>
      </c>
      <c r="K103" s="161">
        <f t="shared" si="34"/>
        <v>17</v>
      </c>
      <c r="L103" s="162">
        <f t="shared" si="35"/>
        <v>0.28813559322033899</v>
      </c>
      <c r="M103" s="157" t="s">
        <v>593</v>
      </c>
      <c r="N103" s="163">
        <v>43032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16</v>
      </c>
      <c r="B104" s="155">
        <v>41954</v>
      </c>
      <c r="C104" s="155"/>
      <c r="D104" s="156" t="s">
        <v>634</v>
      </c>
      <c r="E104" s="157" t="s">
        <v>602</v>
      </c>
      <c r="F104" s="158">
        <v>99</v>
      </c>
      <c r="G104" s="157" t="s">
        <v>622</v>
      </c>
      <c r="H104" s="157">
        <v>120</v>
      </c>
      <c r="I104" s="159">
        <v>120</v>
      </c>
      <c r="J104" s="160" t="s">
        <v>611</v>
      </c>
      <c r="K104" s="161">
        <f t="shared" si="34"/>
        <v>21</v>
      </c>
      <c r="L104" s="162">
        <f t="shared" si="35"/>
        <v>0.21212121212121213</v>
      </c>
      <c r="M104" s="157" t="s">
        <v>593</v>
      </c>
      <c r="N104" s="163">
        <v>41960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17</v>
      </c>
      <c r="B105" s="155">
        <v>41956</v>
      </c>
      <c r="C105" s="155"/>
      <c r="D105" s="156" t="s">
        <v>646</v>
      </c>
      <c r="E105" s="157" t="s">
        <v>602</v>
      </c>
      <c r="F105" s="158">
        <v>22</v>
      </c>
      <c r="G105" s="157" t="s">
        <v>622</v>
      </c>
      <c r="H105" s="157">
        <v>33.549999999999997</v>
      </c>
      <c r="I105" s="159">
        <v>32</v>
      </c>
      <c r="J105" s="160" t="s">
        <v>647</v>
      </c>
      <c r="K105" s="161">
        <f t="shared" si="34"/>
        <v>11.549999999999997</v>
      </c>
      <c r="L105" s="162">
        <f t="shared" si="35"/>
        <v>0.52499999999999991</v>
      </c>
      <c r="M105" s="157" t="s">
        <v>593</v>
      </c>
      <c r="N105" s="163">
        <v>42188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18</v>
      </c>
      <c r="B106" s="155">
        <v>41976</v>
      </c>
      <c r="C106" s="155"/>
      <c r="D106" s="156" t="s">
        <v>648</v>
      </c>
      <c r="E106" s="157" t="s">
        <v>602</v>
      </c>
      <c r="F106" s="158">
        <v>440</v>
      </c>
      <c r="G106" s="157" t="s">
        <v>622</v>
      </c>
      <c r="H106" s="157">
        <v>520</v>
      </c>
      <c r="I106" s="159">
        <v>520</v>
      </c>
      <c r="J106" s="160" t="s">
        <v>649</v>
      </c>
      <c r="K106" s="161">
        <f t="shared" si="34"/>
        <v>80</v>
      </c>
      <c r="L106" s="162">
        <f t="shared" si="35"/>
        <v>0.18181818181818182</v>
      </c>
      <c r="M106" s="157" t="s">
        <v>593</v>
      </c>
      <c r="N106" s="163">
        <v>42208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19</v>
      </c>
      <c r="B107" s="155">
        <v>41976</v>
      </c>
      <c r="C107" s="155"/>
      <c r="D107" s="156" t="s">
        <v>650</v>
      </c>
      <c r="E107" s="157" t="s">
        <v>602</v>
      </c>
      <c r="F107" s="158">
        <v>360</v>
      </c>
      <c r="G107" s="157" t="s">
        <v>622</v>
      </c>
      <c r="H107" s="157">
        <v>427</v>
      </c>
      <c r="I107" s="159">
        <v>425</v>
      </c>
      <c r="J107" s="160" t="s">
        <v>651</v>
      </c>
      <c r="K107" s="161">
        <f t="shared" si="34"/>
        <v>67</v>
      </c>
      <c r="L107" s="162">
        <f t="shared" si="35"/>
        <v>0.18611111111111112</v>
      </c>
      <c r="M107" s="157" t="s">
        <v>593</v>
      </c>
      <c r="N107" s="163">
        <v>42058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20</v>
      </c>
      <c r="B108" s="155">
        <v>42012</v>
      </c>
      <c r="C108" s="155"/>
      <c r="D108" s="156" t="s">
        <v>652</v>
      </c>
      <c r="E108" s="157" t="s">
        <v>602</v>
      </c>
      <c r="F108" s="158">
        <v>360</v>
      </c>
      <c r="G108" s="157" t="s">
        <v>622</v>
      </c>
      <c r="H108" s="157">
        <v>455</v>
      </c>
      <c r="I108" s="159">
        <v>420</v>
      </c>
      <c r="J108" s="160" t="s">
        <v>653</v>
      </c>
      <c r="K108" s="161">
        <f t="shared" si="34"/>
        <v>95</v>
      </c>
      <c r="L108" s="162">
        <f t="shared" si="35"/>
        <v>0.2638888888888889</v>
      </c>
      <c r="M108" s="157" t="s">
        <v>593</v>
      </c>
      <c r="N108" s="163">
        <v>42024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21</v>
      </c>
      <c r="B109" s="155">
        <v>42012</v>
      </c>
      <c r="C109" s="155"/>
      <c r="D109" s="156" t="s">
        <v>654</v>
      </c>
      <c r="E109" s="157" t="s">
        <v>602</v>
      </c>
      <c r="F109" s="158">
        <v>130</v>
      </c>
      <c r="G109" s="157"/>
      <c r="H109" s="157">
        <v>175.5</v>
      </c>
      <c r="I109" s="159">
        <v>165</v>
      </c>
      <c r="J109" s="160" t="s">
        <v>655</v>
      </c>
      <c r="K109" s="161">
        <f t="shared" si="34"/>
        <v>45.5</v>
      </c>
      <c r="L109" s="162">
        <f t="shared" si="35"/>
        <v>0.35</v>
      </c>
      <c r="M109" s="157" t="s">
        <v>593</v>
      </c>
      <c r="N109" s="163">
        <v>43088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22</v>
      </c>
      <c r="B110" s="155">
        <v>42040</v>
      </c>
      <c r="C110" s="155"/>
      <c r="D110" s="156" t="s">
        <v>403</v>
      </c>
      <c r="E110" s="157" t="s">
        <v>590</v>
      </c>
      <c r="F110" s="158">
        <v>98</v>
      </c>
      <c r="G110" s="157"/>
      <c r="H110" s="157">
        <v>120</v>
      </c>
      <c r="I110" s="159">
        <v>120</v>
      </c>
      <c r="J110" s="160" t="s">
        <v>623</v>
      </c>
      <c r="K110" s="161">
        <f t="shared" si="34"/>
        <v>22</v>
      </c>
      <c r="L110" s="162">
        <f t="shared" si="35"/>
        <v>0.22448979591836735</v>
      </c>
      <c r="M110" s="157" t="s">
        <v>593</v>
      </c>
      <c r="N110" s="163">
        <v>42753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23</v>
      </c>
      <c r="B111" s="155">
        <v>42040</v>
      </c>
      <c r="C111" s="155"/>
      <c r="D111" s="156" t="s">
        <v>656</v>
      </c>
      <c r="E111" s="157" t="s">
        <v>590</v>
      </c>
      <c r="F111" s="158">
        <v>196</v>
      </c>
      <c r="G111" s="157"/>
      <c r="H111" s="157">
        <v>262</v>
      </c>
      <c r="I111" s="159">
        <v>255</v>
      </c>
      <c r="J111" s="160" t="s">
        <v>623</v>
      </c>
      <c r="K111" s="161">
        <f t="shared" si="34"/>
        <v>66</v>
      </c>
      <c r="L111" s="162">
        <f t="shared" si="35"/>
        <v>0.33673469387755101</v>
      </c>
      <c r="M111" s="157" t="s">
        <v>593</v>
      </c>
      <c r="N111" s="163">
        <v>42599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64">
        <v>24</v>
      </c>
      <c r="B112" s="165">
        <v>42067</v>
      </c>
      <c r="C112" s="165"/>
      <c r="D112" s="166" t="s">
        <v>402</v>
      </c>
      <c r="E112" s="167" t="s">
        <v>590</v>
      </c>
      <c r="F112" s="168">
        <v>235</v>
      </c>
      <c r="G112" s="168"/>
      <c r="H112" s="169">
        <v>77</v>
      </c>
      <c r="I112" s="169" t="s">
        <v>657</v>
      </c>
      <c r="J112" s="170" t="s">
        <v>658</v>
      </c>
      <c r="K112" s="171">
        <f t="shared" si="34"/>
        <v>-158</v>
      </c>
      <c r="L112" s="172">
        <f t="shared" si="35"/>
        <v>-0.67234042553191486</v>
      </c>
      <c r="M112" s="168" t="s">
        <v>603</v>
      </c>
      <c r="N112" s="165">
        <v>43522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25</v>
      </c>
      <c r="B113" s="155">
        <v>42067</v>
      </c>
      <c r="C113" s="155"/>
      <c r="D113" s="156" t="s">
        <v>659</v>
      </c>
      <c r="E113" s="157" t="s">
        <v>590</v>
      </c>
      <c r="F113" s="158">
        <v>185</v>
      </c>
      <c r="G113" s="157"/>
      <c r="H113" s="157">
        <v>224</v>
      </c>
      <c r="I113" s="159" t="s">
        <v>660</v>
      </c>
      <c r="J113" s="160" t="s">
        <v>623</v>
      </c>
      <c r="K113" s="161">
        <f t="shared" si="34"/>
        <v>39</v>
      </c>
      <c r="L113" s="162">
        <f t="shared" si="35"/>
        <v>0.21081081081081082</v>
      </c>
      <c r="M113" s="157" t="s">
        <v>593</v>
      </c>
      <c r="N113" s="163">
        <v>42647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64">
        <v>26</v>
      </c>
      <c r="B114" s="165">
        <v>42090</v>
      </c>
      <c r="C114" s="165"/>
      <c r="D114" s="173" t="s">
        <v>661</v>
      </c>
      <c r="E114" s="168" t="s">
        <v>590</v>
      </c>
      <c r="F114" s="168">
        <v>49.5</v>
      </c>
      <c r="G114" s="169"/>
      <c r="H114" s="169">
        <v>15.85</v>
      </c>
      <c r="I114" s="169">
        <v>67</v>
      </c>
      <c r="J114" s="170" t="s">
        <v>662</v>
      </c>
      <c r="K114" s="169">
        <f t="shared" si="34"/>
        <v>-33.65</v>
      </c>
      <c r="L114" s="174">
        <f t="shared" si="35"/>
        <v>-0.67979797979797973</v>
      </c>
      <c r="M114" s="168" t="s">
        <v>603</v>
      </c>
      <c r="N114" s="175">
        <v>43627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27</v>
      </c>
      <c r="B115" s="155">
        <v>42093</v>
      </c>
      <c r="C115" s="155"/>
      <c r="D115" s="156" t="s">
        <v>663</v>
      </c>
      <c r="E115" s="157" t="s">
        <v>590</v>
      </c>
      <c r="F115" s="158">
        <v>183.5</v>
      </c>
      <c r="G115" s="157"/>
      <c r="H115" s="157">
        <v>219</v>
      </c>
      <c r="I115" s="159">
        <v>218</v>
      </c>
      <c r="J115" s="160" t="s">
        <v>664</v>
      </c>
      <c r="K115" s="161">
        <f t="shared" si="34"/>
        <v>35.5</v>
      </c>
      <c r="L115" s="162">
        <f t="shared" si="35"/>
        <v>0.19346049046321526</v>
      </c>
      <c r="M115" s="157" t="s">
        <v>593</v>
      </c>
      <c r="N115" s="163">
        <v>42103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28</v>
      </c>
      <c r="B116" s="155">
        <v>42114</v>
      </c>
      <c r="C116" s="155"/>
      <c r="D116" s="156" t="s">
        <v>665</v>
      </c>
      <c r="E116" s="157" t="s">
        <v>590</v>
      </c>
      <c r="F116" s="158">
        <f>(227+237)/2</f>
        <v>232</v>
      </c>
      <c r="G116" s="157"/>
      <c r="H116" s="157">
        <v>298</v>
      </c>
      <c r="I116" s="159">
        <v>298</v>
      </c>
      <c r="J116" s="160" t="s">
        <v>623</v>
      </c>
      <c r="K116" s="161">
        <f t="shared" si="34"/>
        <v>66</v>
      </c>
      <c r="L116" s="162">
        <f t="shared" si="35"/>
        <v>0.28448275862068967</v>
      </c>
      <c r="M116" s="157" t="s">
        <v>593</v>
      </c>
      <c r="N116" s="163">
        <v>42823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29</v>
      </c>
      <c r="B117" s="155">
        <v>42128</v>
      </c>
      <c r="C117" s="155"/>
      <c r="D117" s="156" t="s">
        <v>666</v>
      </c>
      <c r="E117" s="157" t="s">
        <v>602</v>
      </c>
      <c r="F117" s="158">
        <v>385</v>
      </c>
      <c r="G117" s="157"/>
      <c r="H117" s="157">
        <f>212.5+331</f>
        <v>543.5</v>
      </c>
      <c r="I117" s="159">
        <v>510</v>
      </c>
      <c r="J117" s="160" t="s">
        <v>667</v>
      </c>
      <c r="K117" s="161">
        <f t="shared" si="34"/>
        <v>158.5</v>
      </c>
      <c r="L117" s="162">
        <f t="shared" si="35"/>
        <v>0.41168831168831171</v>
      </c>
      <c r="M117" s="157" t="s">
        <v>593</v>
      </c>
      <c r="N117" s="163">
        <v>42235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30</v>
      </c>
      <c r="B118" s="155">
        <v>42128</v>
      </c>
      <c r="C118" s="155"/>
      <c r="D118" s="156" t="s">
        <v>668</v>
      </c>
      <c r="E118" s="157" t="s">
        <v>602</v>
      </c>
      <c r="F118" s="158">
        <v>115.5</v>
      </c>
      <c r="G118" s="157"/>
      <c r="H118" s="157">
        <v>146</v>
      </c>
      <c r="I118" s="159">
        <v>142</v>
      </c>
      <c r="J118" s="160" t="s">
        <v>669</v>
      </c>
      <c r="K118" s="161">
        <f t="shared" si="34"/>
        <v>30.5</v>
      </c>
      <c r="L118" s="162">
        <f t="shared" si="35"/>
        <v>0.26406926406926406</v>
      </c>
      <c r="M118" s="157" t="s">
        <v>593</v>
      </c>
      <c r="N118" s="163">
        <v>42202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31</v>
      </c>
      <c r="B119" s="155">
        <v>42151</v>
      </c>
      <c r="C119" s="155"/>
      <c r="D119" s="156" t="s">
        <v>540</v>
      </c>
      <c r="E119" s="157" t="s">
        <v>602</v>
      </c>
      <c r="F119" s="158">
        <v>237.5</v>
      </c>
      <c r="G119" s="157"/>
      <c r="H119" s="157">
        <v>279.5</v>
      </c>
      <c r="I119" s="159">
        <v>278</v>
      </c>
      <c r="J119" s="160" t="s">
        <v>623</v>
      </c>
      <c r="K119" s="161">
        <f t="shared" si="34"/>
        <v>42</v>
      </c>
      <c r="L119" s="162">
        <f t="shared" si="35"/>
        <v>0.17684210526315788</v>
      </c>
      <c r="M119" s="157" t="s">
        <v>593</v>
      </c>
      <c r="N119" s="163">
        <v>42222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32</v>
      </c>
      <c r="B120" s="155">
        <v>42174</v>
      </c>
      <c r="C120" s="155"/>
      <c r="D120" s="156" t="s">
        <v>641</v>
      </c>
      <c r="E120" s="157" t="s">
        <v>590</v>
      </c>
      <c r="F120" s="158">
        <v>340</v>
      </c>
      <c r="G120" s="157"/>
      <c r="H120" s="157">
        <v>448</v>
      </c>
      <c r="I120" s="159">
        <v>448</v>
      </c>
      <c r="J120" s="160" t="s">
        <v>623</v>
      </c>
      <c r="K120" s="161">
        <f t="shared" si="34"/>
        <v>108</v>
      </c>
      <c r="L120" s="162">
        <f t="shared" si="35"/>
        <v>0.31764705882352939</v>
      </c>
      <c r="M120" s="157" t="s">
        <v>593</v>
      </c>
      <c r="N120" s="163">
        <v>43018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33</v>
      </c>
      <c r="B121" s="155">
        <v>42191</v>
      </c>
      <c r="C121" s="155"/>
      <c r="D121" s="156" t="s">
        <v>670</v>
      </c>
      <c r="E121" s="157" t="s">
        <v>590</v>
      </c>
      <c r="F121" s="158">
        <v>390</v>
      </c>
      <c r="G121" s="157"/>
      <c r="H121" s="157">
        <v>460</v>
      </c>
      <c r="I121" s="159">
        <v>460</v>
      </c>
      <c r="J121" s="160" t="s">
        <v>623</v>
      </c>
      <c r="K121" s="161">
        <f t="shared" si="34"/>
        <v>70</v>
      </c>
      <c r="L121" s="162">
        <f t="shared" si="35"/>
        <v>0.17948717948717949</v>
      </c>
      <c r="M121" s="157" t="s">
        <v>593</v>
      </c>
      <c r="N121" s="163">
        <v>42478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4">
        <v>34</v>
      </c>
      <c r="B122" s="165">
        <v>42195</v>
      </c>
      <c r="C122" s="165"/>
      <c r="D122" s="166" t="s">
        <v>671</v>
      </c>
      <c r="E122" s="167" t="s">
        <v>590</v>
      </c>
      <c r="F122" s="168">
        <v>122.5</v>
      </c>
      <c r="G122" s="168"/>
      <c r="H122" s="169">
        <v>61</v>
      </c>
      <c r="I122" s="169">
        <v>172</v>
      </c>
      <c r="J122" s="170" t="s">
        <v>672</v>
      </c>
      <c r="K122" s="171">
        <f t="shared" si="34"/>
        <v>-61.5</v>
      </c>
      <c r="L122" s="172">
        <f t="shared" si="35"/>
        <v>-0.50204081632653064</v>
      </c>
      <c r="M122" s="168" t="s">
        <v>603</v>
      </c>
      <c r="N122" s="165">
        <v>43333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35</v>
      </c>
      <c r="B123" s="155">
        <v>42219</v>
      </c>
      <c r="C123" s="155"/>
      <c r="D123" s="156" t="s">
        <v>673</v>
      </c>
      <c r="E123" s="157" t="s">
        <v>590</v>
      </c>
      <c r="F123" s="158">
        <v>297.5</v>
      </c>
      <c r="G123" s="157"/>
      <c r="H123" s="157">
        <v>350</v>
      </c>
      <c r="I123" s="159">
        <v>360</v>
      </c>
      <c r="J123" s="160" t="s">
        <v>674</v>
      </c>
      <c r="K123" s="161">
        <f t="shared" si="34"/>
        <v>52.5</v>
      </c>
      <c r="L123" s="162">
        <f t="shared" si="35"/>
        <v>0.17647058823529413</v>
      </c>
      <c r="M123" s="157" t="s">
        <v>593</v>
      </c>
      <c r="N123" s="163">
        <v>42232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36</v>
      </c>
      <c r="B124" s="155">
        <v>42219</v>
      </c>
      <c r="C124" s="155"/>
      <c r="D124" s="156" t="s">
        <v>675</v>
      </c>
      <c r="E124" s="157" t="s">
        <v>590</v>
      </c>
      <c r="F124" s="158">
        <v>115.5</v>
      </c>
      <c r="G124" s="157"/>
      <c r="H124" s="157">
        <v>149</v>
      </c>
      <c r="I124" s="159">
        <v>140</v>
      </c>
      <c r="J124" s="160" t="s">
        <v>676</v>
      </c>
      <c r="K124" s="161">
        <f t="shared" si="34"/>
        <v>33.5</v>
      </c>
      <c r="L124" s="162">
        <f t="shared" si="35"/>
        <v>0.29004329004329005</v>
      </c>
      <c r="M124" s="157" t="s">
        <v>593</v>
      </c>
      <c r="N124" s="163">
        <v>42740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37</v>
      </c>
      <c r="B125" s="155">
        <v>42251</v>
      </c>
      <c r="C125" s="155"/>
      <c r="D125" s="156" t="s">
        <v>540</v>
      </c>
      <c r="E125" s="157" t="s">
        <v>590</v>
      </c>
      <c r="F125" s="158">
        <v>226</v>
      </c>
      <c r="G125" s="157"/>
      <c r="H125" s="157">
        <v>292</v>
      </c>
      <c r="I125" s="159">
        <v>292</v>
      </c>
      <c r="J125" s="160" t="s">
        <v>677</v>
      </c>
      <c r="K125" s="161">
        <f t="shared" si="34"/>
        <v>66</v>
      </c>
      <c r="L125" s="162">
        <f t="shared" si="35"/>
        <v>0.29203539823008851</v>
      </c>
      <c r="M125" s="157" t="s">
        <v>593</v>
      </c>
      <c r="N125" s="163">
        <v>42286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38</v>
      </c>
      <c r="B126" s="155">
        <v>42254</v>
      </c>
      <c r="C126" s="155"/>
      <c r="D126" s="156" t="s">
        <v>665</v>
      </c>
      <c r="E126" s="157" t="s">
        <v>590</v>
      </c>
      <c r="F126" s="158">
        <v>232.5</v>
      </c>
      <c r="G126" s="157"/>
      <c r="H126" s="157">
        <v>312.5</v>
      </c>
      <c r="I126" s="159">
        <v>310</v>
      </c>
      <c r="J126" s="160" t="s">
        <v>623</v>
      </c>
      <c r="K126" s="161">
        <f t="shared" si="34"/>
        <v>80</v>
      </c>
      <c r="L126" s="162">
        <f t="shared" si="35"/>
        <v>0.34408602150537637</v>
      </c>
      <c r="M126" s="157" t="s">
        <v>593</v>
      </c>
      <c r="N126" s="163">
        <v>42823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39</v>
      </c>
      <c r="B127" s="155">
        <v>42268</v>
      </c>
      <c r="C127" s="155"/>
      <c r="D127" s="156" t="s">
        <v>678</v>
      </c>
      <c r="E127" s="157" t="s">
        <v>590</v>
      </c>
      <c r="F127" s="158">
        <v>196.5</v>
      </c>
      <c r="G127" s="157"/>
      <c r="H127" s="157">
        <v>238</v>
      </c>
      <c r="I127" s="159">
        <v>238</v>
      </c>
      <c r="J127" s="160" t="s">
        <v>677</v>
      </c>
      <c r="K127" s="161">
        <f t="shared" si="34"/>
        <v>41.5</v>
      </c>
      <c r="L127" s="162">
        <f t="shared" si="35"/>
        <v>0.21119592875318066</v>
      </c>
      <c r="M127" s="157" t="s">
        <v>593</v>
      </c>
      <c r="N127" s="163">
        <v>42291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40</v>
      </c>
      <c r="B128" s="155">
        <v>42271</v>
      </c>
      <c r="C128" s="155"/>
      <c r="D128" s="156" t="s">
        <v>621</v>
      </c>
      <c r="E128" s="157" t="s">
        <v>590</v>
      </c>
      <c r="F128" s="158">
        <v>65</v>
      </c>
      <c r="G128" s="157"/>
      <c r="H128" s="157">
        <v>82</v>
      </c>
      <c r="I128" s="159">
        <v>82</v>
      </c>
      <c r="J128" s="160" t="s">
        <v>677</v>
      </c>
      <c r="K128" s="161">
        <f t="shared" si="34"/>
        <v>17</v>
      </c>
      <c r="L128" s="162">
        <f t="shared" si="35"/>
        <v>0.26153846153846155</v>
      </c>
      <c r="M128" s="157" t="s">
        <v>593</v>
      </c>
      <c r="N128" s="163">
        <v>42578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41</v>
      </c>
      <c r="B129" s="155">
        <v>42291</v>
      </c>
      <c r="C129" s="155"/>
      <c r="D129" s="156" t="s">
        <v>679</v>
      </c>
      <c r="E129" s="157" t="s">
        <v>590</v>
      </c>
      <c r="F129" s="158">
        <v>144</v>
      </c>
      <c r="G129" s="157"/>
      <c r="H129" s="157">
        <v>182.5</v>
      </c>
      <c r="I129" s="159">
        <v>181</v>
      </c>
      <c r="J129" s="160" t="s">
        <v>677</v>
      </c>
      <c r="K129" s="161">
        <f t="shared" si="34"/>
        <v>38.5</v>
      </c>
      <c r="L129" s="162">
        <f t="shared" si="35"/>
        <v>0.2673611111111111</v>
      </c>
      <c r="M129" s="157" t="s">
        <v>593</v>
      </c>
      <c r="N129" s="163">
        <v>42817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42</v>
      </c>
      <c r="B130" s="155">
        <v>42291</v>
      </c>
      <c r="C130" s="155"/>
      <c r="D130" s="156" t="s">
        <v>680</v>
      </c>
      <c r="E130" s="157" t="s">
        <v>590</v>
      </c>
      <c r="F130" s="158">
        <v>264</v>
      </c>
      <c r="G130" s="157"/>
      <c r="H130" s="157">
        <v>311</v>
      </c>
      <c r="I130" s="159">
        <v>311</v>
      </c>
      <c r="J130" s="160" t="s">
        <v>677</v>
      </c>
      <c r="K130" s="161">
        <f t="shared" si="34"/>
        <v>47</v>
      </c>
      <c r="L130" s="162">
        <f t="shared" si="35"/>
        <v>0.17803030303030304</v>
      </c>
      <c r="M130" s="157" t="s">
        <v>593</v>
      </c>
      <c r="N130" s="163">
        <v>42604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43</v>
      </c>
      <c r="B131" s="155">
        <v>42318</v>
      </c>
      <c r="C131" s="155"/>
      <c r="D131" s="156" t="s">
        <v>681</v>
      </c>
      <c r="E131" s="157" t="s">
        <v>602</v>
      </c>
      <c r="F131" s="158">
        <v>549.5</v>
      </c>
      <c r="G131" s="157"/>
      <c r="H131" s="157">
        <v>630</v>
      </c>
      <c r="I131" s="159">
        <v>630</v>
      </c>
      <c r="J131" s="160" t="s">
        <v>677</v>
      </c>
      <c r="K131" s="161">
        <f t="shared" si="34"/>
        <v>80.5</v>
      </c>
      <c r="L131" s="162">
        <f t="shared" si="35"/>
        <v>0.1464968152866242</v>
      </c>
      <c r="M131" s="157" t="s">
        <v>593</v>
      </c>
      <c r="N131" s="163">
        <v>42419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44</v>
      </c>
      <c r="B132" s="155">
        <v>42342</v>
      </c>
      <c r="C132" s="155"/>
      <c r="D132" s="156" t="s">
        <v>682</v>
      </c>
      <c r="E132" s="157" t="s">
        <v>590</v>
      </c>
      <c r="F132" s="158">
        <v>1027.5</v>
      </c>
      <c r="G132" s="157"/>
      <c r="H132" s="157">
        <v>1315</v>
      </c>
      <c r="I132" s="159">
        <v>1250</v>
      </c>
      <c r="J132" s="160" t="s">
        <v>677</v>
      </c>
      <c r="K132" s="161">
        <f t="shared" si="34"/>
        <v>287.5</v>
      </c>
      <c r="L132" s="162">
        <f t="shared" si="35"/>
        <v>0.27980535279805352</v>
      </c>
      <c r="M132" s="157" t="s">
        <v>593</v>
      </c>
      <c r="N132" s="163">
        <v>43244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45</v>
      </c>
      <c r="B133" s="155">
        <v>42367</v>
      </c>
      <c r="C133" s="155"/>
      <c r="D133" s="156" t="s">
        <v>683</v>
      </c>
      <c r="E133" s="157" t="s">
        <v>590</v>
      </c>
      <c r="F133" s="158">
        <v>465</v>
      </c>
      <c r="G133" s="157"/>
      <c r="H133" s="157">
        <v>540</v>
      </c>
      <c r="I133" s="159">
        <v>540</v>
      </c>
      <c r="J133" s="160" t="s">
        <v>677</v>
      </c>
      <c r="K133" s="161">
        <f t="shared" si="34"/>
        <v>75</v>
      </c>
      <c r="L133" s="162">
        <f t="shared" si="35"/>
        <v>0.16129032258064516</v>
      </c>
      <c r="M133" s="157" t="s">
        <v>593</v>
      </c>
      <c r="N133" s="163">
        <v>42530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46</v>
      </c>
      <c r="B134" s="155">
        <v>42380</v>
      </c>
      <c r="C134" s="155"/>
      <c r="D134" s="156" t="s">
        <v>403</v>
      </c>
      <c r="E134" s="157" t="s">
        <v>602</v>
      </c>
      <c r="F134" s="158">
        <v>81</v>
      </c>
      <c r="G134" s="157"/>
      <c r="H134" s="157">
        <v>110</v>
      </c>
      <c r="I134" s="159">
        <v>110</v>
      </c>
      <c r="J134" s="160" t="s">
        <v>677</v>
      </c>
      <c r="K134" s="161">
        <f t="shared" si="34"/>
        <v>29</v>
      </c>
      <c r="L134" s="162">
        <f t="shared" si="35"/>
        <v>0.35802469135802467</v>
      </c>
      <c r="M134" s="157" t="s">
        <v>593</v>
      </c>
      <c r="N134" s="163">
        <v>42745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47</v>
      </c>
      <c r="B135" s="155">
        <v>42382</v>
      </c>
      <c r="C135" s="155"/>
      <c r="D135" s="156" t="s">
        <v>684</v>
      </c>
      <c r="E135" s="157" t="s">
        <v>602</v>
      </c>
      <c r="F135" s="158">
        <v>417.5</v>
      </c>
      <c r="G135" s="157"/>
      <c r="H135" s="157">
        <v>547</v>
      </c>
      <c r="I135" s="159">
        <v>535</v>
      </c>
      <c r="J135" s="160" t="s">
        <v>677</v>
      </c>
      <c r="K135" s="161">
        <f t="shared" si="34"/>
        <v>129.5</v>
      </c>
      <c r="L135" s="162">
        <f t="shared" si="35"/>
        <v>0.31017964071856285</v>
      </c>
      <c r="M135" s="157" t="s">
        <v>593</v>
      </c>
      <c r="N135" s="163">
        <v>42578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48</v>
      </c>
      <c r="B136" s="155">
        <v>42408</v>
      </c>
      <c r="C136" s="155"/>
      <c r="D136" s="156" t="s">
        <v>685</v>
      </c>
      <c r="E136" s="157" t="s">
        <v>590</v>
      </c>
      <c r="F136" s="158">
        <v>650</v>
      </c>
      <c r="G136" s="157"/>
      <c r="H136" s="157">
        <v>800</v>
      </c>
      <c r="I136" s="159">
        <v>800</v>
      </c>
      <c r="J136" s="160" t="s">
        <v>677</v>
      </c>
      <c r="K136" s="161">
        <f t="shared" si="34"/>
        <v>150</v>
      </c>
      <c r="L136" s="162">
        <f t="shared" si="35"/>
        <v>0.23076923076923078</v>
      </c>
      <c r="M136" s="157" t="s">
        <v>593</v>
      </c>
      <c r="N136" s="163">
        <v>43154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49</v>
      </c>
      <c r="B137" s="155">
        <v>42433</v>
      </c>
      <c r="C137" s="155"/>
      <c r="D137" s="156" t="s">
        <v>237</v>
      </c>
      <c r="E137" s="157" t="s">
        <v>590</v>
      </c>
      <c r="F137" s="158">
        <v>437.5</v>
      </c>
      <c r="G137" s="157"/>
      <c r="H137" s="157">
        <v>504.5</v>
      </c>
      <c r="I137" s="159">
        <v>522</v>
      </c>
      <c r="J137" s="160" t="s">
        <v>686</v>
      </c>
      <c r="K137" s="161">
        <f t="shared" si="34"/>
        <v>67</v>
      </c>
      <c r="L137" s="162">
        <f t="shared" si="35"/>
        <v>0.15314285714285714</v>
      </c>
      <c r="M137" s="157" t="s">
        <v>593</v>
      </c>
      <c r="N137" s="163">
        <v>42480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50</v>
      </c>
      <c r="B138" s="155">
        <v>42438</v>
      </c>
      <c r="C138" s="155"/>
      <c r="D138" s="156" t="s">
        <v>687</v>
      </c>
      <c r="E138" s="157" t="s">
        <v>590</v>
      </c>
      <c r="F138" s="158">
        <v>189.5</v>
      </c>
      <c r="G138" s="157"/>
      <c r="H138" s="157">
        <v>218</v>
      </c>
      <c r="I138" s="159">
        <v>218</v>
      </c>
      <c r="J138" s="160" t="s">
        <v>677</v>
      </c>
      <c r="K138" s="161">
        <f t="shared" si="34"/>
        <v>28.5</v>
      </c>
      <c r="L138" s="162">
        <f t="shared" si="35"/>
        <v>0.15039577836411611</v>
      </c>
      <c r="M138" s="157" t="s">
        <v>593</v>
      </c>
      <c r="N138" s="163">
        <v>43034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51</v>
      </c>
      <c r="B139" s="165">
        <v>42471</v>
      </c>
      <c r="C139" s="165"/>
      <c r="D139" s="173" t="s">
        <v>688</v>
      </c>
      <c r="E139" s="168" t="s">
        <v>590</v>
      </c>
      <c r="F139" s="168">
        <v>36.5</v>
      </c>
      <c r="G139" s="169"/>
      <c r="H139" s="169">
        <v>15.85</v>
      </c>
      <c r="I139" s="169">
        <v>60</v>
      </c>
      <c r="J139" s="170" t="s">
        <v>689</v>
      </c>
      <c r="K139" s="171">
        <f t="shared" si="34"/>
        <v>-20.65</v>
      </c>
      <c r="L139" s="172">
        <f t="shared" si="35"/>
        <v>-0.5657534246575342</v>
      </c>
      <c r="M139" s="168" t="s">
        <v>603</v>
      </c>
      <c r="N139" s="176">
        <v>43627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52</v>
      </c>
      <c r="B140" s="155">
        <v>42472</v>
      </c>
      <c r="C140" s="155"/>
      <c r="D140" s="156" t="s">
        <v>690</v>
      </c>
      <c r="E140" s="157" t="s">
        <v>590</v>
      </c>
      <c r="F140" s="158">
        <v>93</v>
      </c>
      <c r="G140" s="157"/>
      <c r="H140" s="157">
        <v>149</v>
      </c>
      <c r="I140" s="159">
        <v>140</v>
      </c>
      <c r="J140" s="160" t="s">
        <v>691</v>
      </c>
      <c r="K140" s="161">
        <f t="shared" si="34"/>
        <v>56</v>
      </c>
      <c r="L140" s="162">
        <f t="shared" si="35"/>
        <v>0.60215053763440862</v>
      </c>
      <c r="M140" s="157" t="s">
        <v>593</v>
      </c>
      <c r="N140" s="163">
        <v>42740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53</v>
      </c>
      <c r="B141" s="155">
        <v>42472</v>
      </c>
      <c r="C141" s="155"/>
      <c r="D141" s="156" t="s">
        <v>692</v>
      </c>
      <c r="E141" s="157" t="s">
        <v>590</v>
      </c>
      <c r="F141" s="158">
        <v>130</v>
      </c>
      <c r="G141" s="157"/>
      <c r="H141" s="157">
        <v>150</v>
      </c>
      <c r="I141" s="159" t="s">
        <v>693</v>
      </c>
      <c r="J141" s="160" t="s">
        <v>677</v>
      </c>
      <c r="K141" s="161">
        <f t="shared" si="34"/>
        <v>20</v>
      </c>
      <c r="L141" s="162">
        <f t="shared" si="35"/>
        <v>0.15384615384615385</v>
      </c>
      <c r="M141" s="157" t="s">
        <v>593</v>
      </c>
      <c r="N141" s="163">
        <v>42564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54</v>
      </c>
      <c r="B142" s="155">
        <v>42473</v>
      </c>
      <c r="C142" s="155"/>
      <c r="D142" s="156" t="s">
        <v>694</v>
      </c>
      <c r="E142" s="157" t="s">
        <v>590</v>
      </c>
      <c r="F142" s="158">
        <v>196</v>
      </c>
      <c r="G142" s="157"/>
      <c r="H142" s="157">
        <v>299</v>
      </c>
      <c r="I142" s="159">
        <v>299</v>
      </c>
      <c r="J142" s="160" t="s">
        <v>677</v>
      </c>
      <c r="K142" s="161">
        <v>103</v>
      </c>
      <c r="L142" s="162">
        <v>0.52551020408163296</v>
      </c>
      <c r="M142" s="157" t="s">
        <v>593</v>
      </c>
      <c r="N142" s="163">
        <v>42620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55</v>
      </c>
      <c r="B143" s="155">
        <v>42473</v>
      </c>
      <c r="C143" s="155"/>
      <c r="D143" s="156" t="s">
        <v>695</v>
      </c>
      <c r="E143" s="157" t="s">
        <v>590</v>
      </c>
      <c r="F143" s="158">
        <v>88</v>
      </c>
      <c r="G143" s="157"/>
      <c r="H143" s="157">
        <v>103</v>
      </c>
      <c r="I143" s="159">
        <v>103</v>
      </c>
      <c r="J143" s="160" t="s">
        <v>677</v>
      </c>
      <c r="K143" s="161">
        <v>15</v>
      </c>
      <c r="L143" s="162">
        <v>0.170454545454545</v>
      </c>
      <c r="M143" s="157" t="s">
        <v>593</v>
      </c>
      <c r="N143" s="163">
        <v>42530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56</v>
      </c>
      <c r="B144" s="155">
        <v>42492</v>
      </c>
      <c r="C144" s="155"/>
      <c r="D144" s="156" t="s">
        <v>696</v>
      </c>
      <c r="E144" s="157" t="s">
        <v>590</v>
      </c>
      <c r="F144" s="158">
        <v>127.5</v>
      </c>
      <c r="G144" s="157"/>
      <c r="H144" s="157">
        <v>148</v>
      </c>
      <c r="I144" s="159" t="s">
        <v>697</v>
      </c>
      <c r="J144" s="160" t="s">
        <v>677</v>
      </c>
      <c r="K144" s="161">
        <f t="shared" ref="K144:K148" si="36">H144-F144</f>
        <v>20.5</v>
      </c>
      <c r="L144" s="162">
        <f t="shared" ref="L144:L148" si="37">K144/F144</f>
        <v>0.16078431372549021</v>
      </c>
      <c r="M144" s="157" t="s">
        <v>593</v>
      </c>
      <c r="N144" s="163">
        <v>42564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57</v>
      </c>
      <c r="B145" s="155">
        <v>42493</v>
      </c>
      <c r="C145" s="155"/>
      <c r="D145" s="156" t="s">
        <v>698</v>
      </c>
      <c r="E145" s="157" t="s">
        <v>590</v>
      </c>
      <c r="F145" s="158">
        <v>675</v>
      </c>
      <c r="G145" s="157"/>
      <c r="H145" s="157">
        <v>815</v>
      </c>
      <c r="I145" s="159" t="s">
        <v>699</v>
      </c>
      <c r="J145" s="160" t="s">
        <v>677</v>
      </c>
      <c r="K145" s="161">
        <f t="shared" si="36"/>
        <v>140</v>
      </c>
      <c r="L145" s="162">
        <f t="shared" si="37"/>
        <v>0.2074074074074074</v>
      </c>
      <c r="M145" s="157" t="s">
        <v>593</v>
      </c>
      <c r="N145" s="163">
        <v>43154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58</v>
      </c>
      <c r="B146" s="165">
        <v>42522</v>
      </c>
      <c r="C146" s="165"/>
      <c r="D146" s="166" t="s">
        <v>700</v>
      </c>
      <c r="E146" s="167" t="s">
        <v>590</v>
      </c>
      <c r="F146" s="168">
        <v>500</v>
      </c>
      <c r="G146" s="168"/>
      <c r="H146" s="169">
        <v>232.5</v>
      </c>
      <c r="I146" s="169" t="s">
        <v>701</v>
      </c>
      <c r="J146" s="170" t="s">
        <v>702</v>
      </c>
      <c r="K146" s="171">
        <f t="shared" si="36"/>
        <v>-267.5</v>
      </c>
      <c r="L146" s="172">
        <f t="shared" si="37"/>
        <v>-0.53500000000000003</v>
      </c>
      <c r="M146" s="168" t="s">
        <v>603</v>
      </c>
      <c r="N146" s="165">
        <v>43735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59</v>
      </c>
      <c r="B147" s="155">
        <v>42527</v>
      </c>
      <c r="C147" s="155"/>
      <c r="D147" s="156" t="s">
        <v>542</v>
      </c>
      <c r="E147" s="157" t="s">
        <v>590</v>
      </c>
      <c r="F147" s="158">
        <v>110</v>
      </c>
      <c r="G147" s="157"/>
      <c r="H147" s="157">
        <v>126.5</v>
      </c>
      <c r="I147" s="159">
        <v>125</v>
      </c>
      <c r="J147" s="160" t="s">
        <v>629</v>
      </c>
      <c r="K147" s="161">
        <f t="shared" si="36"/>
        <v>16.5</v>
      </c>
      <c r="L147" s="162">
        <f t="shared" si="37"/>
        <v>0.15</v>
      </c>
      <c r="M147" s="157" t="s">
        <v>593</v>
      </c>
      <c r="N147" s="163">
        <v>42552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60</v>
      </c>
      <c r="B148" s="155">
        <v>42538</v>
      </c>
      <c r="C148" s="155"/>
      <c r="D148" s="156" t="s">
        <v>703</v>
      </c>
      <c r="E148" s="157" t="s">
        <v>590</v>
      </c>
      <c r="F148" s="158">
        <v>44</v>
      </c>
      <c r="G148" s="157"/>
      <c r="H148" s="157">
        <v>69.5</v>
      </c>
      <c r="I148" s="159">
        <v>69.5</v>
      </c>
      <c r="J148" s="160" t="s">
        <v>704</v>
      </c>
      <c r="K148" s="161">
        <f t="shared" si="36"/>
        <v>25.5</v>
      </c>
      <c r="L148" s="162">
        <f t="shared" si="37"/>
        <v>0.57954545454545459</v>
      </c>
      <c r="M148" s="157" t="s">
        <v>593</v>
      </c>
      <c r="N148" s="163">
        <v>42977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61</v>
      </c>
      <c r="B149" s="155">
        <v>42549</v>
      </c>
      <c r="C149" s="155"/>
      <c r="D149" s="156" t="s">
        <v>705</v>
      </c>
      <c r="E149" s="157" t="s">
        <v>590</v>
      </c>
      <c r="F149" s="158">
        <v>262.5</v>
      </c>
      <c r="G149" s="157"/>
      <c r="H149" s="157">
        <v>340</v>
      </c>
      <c r="I149" s="159">
        <v>333</v>
      </c>
      <c r="J149" s="160" t="s">
        <v>706</v>
      </c>
      <c r="K149" s="161">
        <v>77.5</v>
      </c>
      <c r="L149" s="162">
        <v>0.29523809523809502</v>
      </c>
      <c r="M149" s="157" t="s">
        <v>593</v>
      </c>
      <c r="N149" s="163">
        <v>43017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62</v>
      </c>
      <c r="B150" s="155">
        <v>42549</v>
      </c>
      <c r="C150" s="155"/>
      <c r="D150" s="156" t="s">
        <v>707</v>
      </c>
      <c r="E150" s="157" t="s">
        <v>590</v>
      </c>
      <c r="F150" s="158">
        <v>840</v>
      </c>
      <c r="G150" s="157"/>
      <c r="H150" s="157">
        <v>1230</v>
      </c>
      <c r="I150" s="159">
        <v>1230</v>
      </c>
      <c r="J150" s="160" t="s">
        <v>677</v>
      </c>
      <c r="K150" s="161">
        <v>390</v>
      </c>
      <c r="L150" s="162">
        <v>0.46428571428571402</v>
      </c>
      <c r="M150" s="157" t="s">
        <v>593</v>
      </c>
      <c r="N150" s="163">
        <v>42649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77">
        <v>63</v>
      </c>
      <c r="B151" s="178">
        <v>42556</v>
      </c>
      <c r="C151" s="178"/>
      <c r="D151" s="179" t="s">
        <v>708</v>
      </c>
      <c r="E151" s="180" t="s">
        <v>590</v>
      </c>
      <c r="F151" s="180">
        <v>395</v>
      </c>
      <c r="G151" s="181"/>
      <c r="H151" s="181">
        <f>(468.5+342.5)/2</f>
        <v>405.5</v>
      </c>
      <c r="I151" s="181">
        <v>510</v>
      </c>
      <c r="J151" s="182" t="s">
        <v>709</v>
      </c>
      <c r="K151" s="183">
        <f t="shared" ref="K151:K157" si="38">H151-F151</f>
        <v>10.5</v>
      </c>
      <c r="L151" s="184">
        <f t="shared" ref="L151:L157" si="39">K151/F151</f>
        <v>2.6582278481012658E-2</v>
      </c>
      <c r="M151" s="180" t="s">
        <v>610</v>
      </c>
      <c r="N151" s="178">
        <v>43606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4">
        <v>64</v>
      </c>
      <c r="B152" s="165">
        <v>42584</v>
      </c>
      <c r="C152" s="165"/>
      <c r="D152" s="166" t="s">
        <v>710</v>
      </c>
      <c r="E152" s="167" t="s">
        <v>602</v>
      </c>
      <c r="F152" s="168">
        <f>169.5-12.8</f>
        <v>156.69999999999999</v>
      </c>
      <c r="G152" s="168"/>
      <c r="H152" s="169">
        <v>77</v>
      </c>
      <c r="I152" s="169" t="s">
        <v>711</v>
      </c>
      <c r="J152" s="170" t="s">
        <v>712</v>
      </c>
      <c r="K152" s="171">
        <f t="shared" si="38"/>
        <v>-79.699999999999989</v>
      </c>
      <c r="L152" s="172">
        <f t="shared" si="39"/>
        <v>-0.50861518825781749</v>
      </c>
      <c r="M152" s="168" t="s">
        <v>603</v>
      </c>
      <c r="N152" s="165">
        <v>43522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65</v>
      </c>
      <c r="B153" s="165">
        <v>42586</v>
      </c>
      <c r="C153" s="165"/>
      <c r="D153" s="166" t="s">
        <v>713</v>
      </c>
      <c r="E153" s="167" t="s">
        <v>590</v>
      </c>
      <c r="F153" s="168">
        <v>400</v>
      </c>
      <c r="G153" s="168"/>
      <c r="H153" s="169">
        <v>305</v>
      </c>
      <c r="I153" s="169">
        <v>475</v>
      </c>
      <c r="J153" s="170" t="s">
        <v>714</v>
      </c>
      <c r="K153" s="171">
        <f t="shared" si="38"/>
        <v>-95</v>
      </c>
      <c r="L153" s="172">
        <f t="shared" si="39"/>
        <v>-0.23749999999999999</v>
      </c>
      <c r="M153" s="168" t="s">
        <v>603</v>
      </c>
      <c r="N153" s="165">
        <v>43606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66</v>
      </c>
      <c r="B154" s="155">
        <v>42593</v>
      </c>
      <c r="C154" s="155"/>
      <c r="D154" s="156" t="s">
        <v>715</v>
      </c>
      <c r="E154" s="157" t="s">
        <v>590</v>
      </c>
      <c r="F154" s="158">
        <v>86.5</v>
      </c>
      <c r="G154" s="157"/>
      <c r="H154" s="157">
        <v>130</v>
      </c>
      <c r="I154" s="159">
        <v>130</v>
      </c>
      <c r="J154" s="160" t="s">
        <v>716</v>
      </c>
      <c r="K154" s="161">
        <f t="shared" si="38"/>
        <v>43.5</v>
      </c>
      <c r="L154" s="162">
        <f t="shared" si="39"/>
        <v>0.50289017341040465</v>
      </c>
      <c r="M154" s="157" t="s">
        <v>593</v>
      </c>
      <c r="N154" s="163">
        <v>43091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4">
        <v>67</v>
      </c>
      <c r="B155" s="165">
        <v>42600</v>
      </c>
      <c r="C155" s="165"/>
      <c r="D155" s="166" t="s">
        <v>122</v>
      </c>
      <c r="E155" s="167" t="s">
        <v>590</v>
      </c>
      <c r="F155" s="168">
        <v>133.5</v>
      </c>
      <c r="G155" s="168"/>
      <c r="H155" s="169">
        <v>126.5</v>
      </c>
      <c r="I155" s="169">
        <v>178</v>
      </c>
      <c r="J155" s="170" t="s">
        <v>717</v>
      </c>
      <c r="K155" s="171">
        <f t="shared" si="38"/>
        <v>-7</v>
      </c>
      <c r="L155" s="172">
        <f t="shared" si="39"/>
        <v>-5.2434456928838954E-2</v>
      </c>
      <c r="M155" s="168" t="s">
        <v>603</v>
      </c>
      <c r="N155" s="165">
        <v>42615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68</v>
      </c>
      <c r="B156" s="155">
        <v>42613</v>
      </c>
      <c r="C156" s="155"/>
      <c r="D156" s="156" t="s">
        <v>718</v>
      </c>
      <c r="E156" s="157" t="s">
        <v>590</v>
      </c>
      <c r="F156" s="158">
        <v>560</v>
      </c>
      <c r="G156" s="157"/>
      <c r="H156" s="157">
        <v>725</v>
      </c>
      <c r="I156" s="159">
        <v>725</v>
      </c>
      <c r="J156" s="160" t="s">
        <v>623</v>
      </c>
      <c r="K156" s="161">
        <f t="shared" si="38"/>
        <v>165</v>
      </c>
      <c r="L156" s="162">
        <f t="shared" si="39"/>
        <v>0.29464285714285715</v>
      </c>
      <c r="M156" s="157" t="s">
        <v>593</v>
      </c>
      <c r="N156" s="163">
        <v>42456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69</v>
      </c>
      <c r="B157" s="155">
        <v>42614</v>
      </c>
      <c r="C157" s="155"/>
      <c r="D157" s="156" t="s">
        <v>719</v>
      </c>
      <c r="E157" s="157" t="s">
        <v>590</v>
      </c>
      <c r="F157" s="158">
        <v>160.5</v>
      </c>
      <c r="G157" s="157"/>
      <c r="H157" s="157">
        <v>210</v>
      </c>
      <c r="I157" s="159">
        <v>210</v>
      </c>
      <c r="J157" s="160" t="s">
        <v>623</v>
      </c>
      <c r="K157" s="161">
        <f t="shared" si="38"/>
        <v>49.5</v>
      </c>
      <c r="L157" s="162">
        <f t="shared" si="39"/>
        <v>0.30841121495327101</v>
      </c>
      <c r="M157" s="157" t="s">
        <v>593</v>
      </c>
      <c r="N157" s="163">
        <v>42871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70</v>
      </c>
      <c r="B158" s="155">
        <v>42646</v>
      </c>
      <c r="C158" s="155"/>
      <c r="D158" s="156" t="s">
        <v>415</v>
      </c>
      <c r="E158" s="157" t="s">
        <v>590</v>
      </c>
      <c r="F158" s="158">
        <v>430</v>
      </c>
      <c r="G158" s="157"/>
      <c r="H158" s="157">
        <v>596</v>
      </c>
      <c r="I158" s="159">
        <v>575</v>
      </c>
      <c r="J158" s="160" t="s">
        <v>720</v>
      </c>
      <c r="K158" s="161">
        <v>166</v>
      </c>
      <c r="L158" s="162">
        <v>0.38604651162790699</v>
      </c>
      <c r="M158" s="157" t="s">
        <v>593</v>
      </c>
      <c r="N158" s="163">
        <v>42769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71</v>
      </c>
      <c r="B159" s="155">
        <v>42657</v>
      </c>
      <c r="C159" s="155"/>
      <c r="D159" s="156" t="s">
        <v>721</v>
      </c>
      <c r="E159" s="157" t="s">
        <v>590</v>
      </c>
      <c r="F159" s="158">
        <v>280</v>
      </c>
      <c r="G159" s="157"/>
      <c r="H159" s="157">
        <v>345</v>
      </c>
      <c r="I159" s="159">
        <v>345</v>
      </c>
      <c r="J159" s="160" t="s">
        <v>623</v>
      </c>
      <c r="K159" s="161">
        <f t="shared" ref="K159:K164" si="40">H159-F159</f>
        <v>65</v>
      </c>
      <c r="L159" s="162">
        <f t="shared" ref="L159:L160" si="41">K159/F159</f>
        <v>0.23214285714285715</v>
      </c>
      <c r="M159" s="157" t="s">
        <v>593</v>
      </c>
      <c r="N159" s="163">
        <v>42814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72</v>
      </c>
      <c r="B160" s="155">
        <v>42657</v>
      </c>
      <c r="C160" s="155"/>
      <c r="D160" s="156" t="s">
        <v>722</v>
      </c>
      <c r="E160" s="157" t="s">
        <v>590</v>
      </c>
      <c r="F160" s="158">
        <v>245</v>
      </c>
      <c r="G160" s="157"/>
      <c r="H160" s="157">
        <v>325.5</v>
      </c>
      <c r="I160" s="159">
        <v>330</v>
      </c>
      <c r="J160" s="160" t="s">
        <v>723</v>
      </c>
      <c r="K160" s="161">
        <f t="shared" si="40"/>
        <v>80.5</v>
      </c>
      <c r="L160" s="162">
        <f t="shared" si="41"/>
        <v>0.32857142857142857</v>
      </c>
      <c r="M160" s="157" t="s">
        <v>593</v>
      </c>
      <c r="N160" s="163">
        <v>42769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73</v>
      </c>
      <c r="B161" s="155">
        <v>42660</v>
      </c>
      <c r="C161" s="155"/>
      <c r="D161" s="156" t="s">
        <v>724</v>
      </c>
      <c r="E161" s="157" t="s">
        <v>590</v>
      </c>
      <c r="F161" s="158">
        <v>125</v>
      </c>
      <c r="G161" s="157"/>
      <c r="H161" s="157">
        <v>160</v>
      </c>
      <c r="I161" s="159">
        <v>160</v>
      </c>
      <c r="J161" s="160" t="s">
        <v>677</v>
      </c>
      <c r="K161" s="161">
        <f t="shared" si="40"/>
        <v>35</v>
      </c>
      <c r="L161" s="162">
        <v>0.28000000000000003</v>
      </c>
      <c r="M161" s="157" t="s">
        <v>593</v>
      </c>
      <c r="N161" s="163">
        <v>42803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74</v>
      </c>
      <c r="B162" s="155">
        <v>42660</v>
      </c>
      <c r="C162" s="155"/>
      <c r="D162" s="156" t="s">
        <v>725</v>
      </c>
      <c r="E162" s="157" t="s">
        <v>590</v>
      </c>
      <c r="F162" s="158">
        <v>114</v>
      </c>
      <c r="G162" s="157"/>
      <c r="H162" s="157">
        <v>145</v>
      </c>
      <c r="I162" s="159">
        <v>145</v>
      </c>
      <c r="J162" s="160" t="s">
        <v>677</v>
      </c>
      <c r="K162" s="161">
        <f t="shared" si="40"/>
        <v>31</v>
      </c>
      <c r="L162" s="162">
        <f t="shared" ref="L162:L164" si="42">K162/F162</f>
        <v>0.27192982456140352</v>
      </c>
      <c r="M162" s="157" t="s">
        <v>593</v>
      </c>
      <c r="N162" s="163">
        <v>42859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75</v>
      </c>
      <c r="B163" s="155">
        <v>42660</v>
      </c>
      <c r="C163" s="155"/>
      <c r="D163" s="156" t="s">
        <v>726</v>
      </c>
      <c r="E163" s="157" t="s">
        <v>590</v>
      </c>
      <c r="F163" s="158">
        <v>212</v>
      </c>
      <c r="G163" s="157"/>
      <c r="H163" s="157">
        <v>280</v>
      </c>
      <c r="I163" s="159">
        <v>276</v>
      </c>
      <c r="J163" s="160" t="s">
        <v>727</v>
      </c>
      <c r="K163" s="161">
        <f t="shared" si="40"/>
        <v>68</v>
      </c>
      <c r="L163" s="162">
        <f t="shared" si="42"/>
        <v>0.32075471698113206</v>
      </c>
      <c r="M163" s="157" t="s">
        <v>593</v>
      </c>
      <c r="N163" s="163">
        <v>42858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76</v>
      </c>
      <c r="B164" s="155">
        <v>42678</v>
      </c>
      <c r="C164" s="155"/>
      <c r="D164" s="156" t="s">
        <v>464</v>
      </c>
      <c r="E164" s="157" t="s">
        <v>590</v>
      </c>
      <c r="F164" s="158">
        <v>155</v>
      </c>
      <c r="G164" s="157"/>
      <c r="H164" s="157">
        <v>210</v>
      </c>
      <c r="I164" s="159">
        <v>210</v>
      </c>
      <c r="J164" s="160" t="s">
        <v>728</v>
      </c>
      <c r="K164" s="161">
        <f t="shared" si="40"/>
        <v>55</v>
      </c>
      <c r="L164" s="162">
        <f t="shared" si="42"/>
        <v>0.35483870967741937</v>
      </c>
      <c r="M164" s="157" t="s">
        <v>593</v>
      </c>
      <c r="N164" s="163">
        <v>42944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4">
        <v>77</v>
      </c>
      <c r="B165" s="165">
        <v>42710</v>
      </c>
      <c r="C165" s="165"/>
      <c r="D165" s="166" t="s">
        <v>729</v>
      </c>
      <c r="E165" s="167" t="s">
        <v>590</v>
      </c>
      <c r="F165" s="168">
        <v>150.5</v>
      </c>
      <c r="G165" s="168"/>
      <c r="H165" s="169">
        <v>72.5</v>
      </c>
      <c r="I165" s="169">
        <v>174</v>
      </c>
      <c r="J165" s="170" t="s">
        <v>730</v>
      </c>
      <c r="K165" s="171">
        <v>-78</v>
      </c>
      <c r="L165" s="172">
        <v>-0.51827242524916906</v>
      </c>
      <c r="M165" s="168" t="s">
        <v>603</v>
      </c>
      <c r="N165" s="165">
        <v>43333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78</v>
      </c>
      <c r="B166" s="155">
        <v>42712</v>
      </c>
      <c r="C166" s="155"/>
      <c r="D166" s="156" t="s">
        <v>731</v>
      </c>
      <c r="E166" s="157" t="s">
        <v>590</v>
      </c>
      <c r="F166" s="158">
        <v>380</v>
      </c>
      <c r="G166" s="157"/>
      <c r="H166" s="157">
        <v>478</v>
      </c>
      <c r="I166" s="159">
        <v>468</v>
      </c>
      <c r="J166" s="160" t="s">
        <v>677</v>
      </c>
      <c r="K166" s="161">
        <f t="shared" ref="K166:K168" si="43">H166-F166</f>
        <v>98</v>
      </c>
      <c r="L166" s="162">
        <f t="shared" ref="L166:L168" si="44">K166/F166</f>
        <v>0.25789473684210529</v>
      </c>
      <c r="M166" s="157" t="s">
        <v>593</v>
      </c>
      <c r="N166" s="163">
        <v>43025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79</v>
      </c>
      <c r="B167" s="155">
        <v>42734</v>
      </c>
      <c r="C167" s="155"/>
      <c r="D167" s="156" t="s">
        <v>121</v>
      </c>
      <c r="E167" s="157" t="s">
        <v>590</v>
      </c>
      <c r="F167" s="158">
        <v>305</v>
      </c>
      <c r="G167" s="157"/>
      <c r="H167" s="157">
        <v>375</v>
      </c>
      <c r="I167" s="159">
        <v>375</v>
      </c>
      <c r="J167" s="160" t="s">
        <v>677</v>
      </c>
      <c r="K167" s="161">
        <f t="shared" si="43"/>
        <v>70</v>
      </c>
      <c r="L167" s="162">
        <f t="shared" si="44"/>
        <v>0.22950819672131148</v>
      </c>
      <c r="M167" s="157" t="s">
        <v>593</v>
      </c>
      <c r="N167" s="163">
        <v>42768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80</v>
      </c>
      <c r="B168" s="155">
        <v>42739</v>
      </c>
      <c r="C168" s="155"/>
      <c r="D168" s="156" t="s">
        <v>104</v>
      </c>
      <c r="E168" s="157" t="s">
        <v>590</v>
      </c>
      <c r="F168" s="158">
        <v>99.5</v>
      </c>
      <c r="G168" s="157"/>
      <c r="H168" s="157">
        <v>158</v>
      </c>
      <c r="I168" s="159">
        <v>158</v>
      </c>
      <c r="J168" s="160" t="s">
        <v>677</v>
      </c>
      <c r="K168" s="161">
        <f t="shared" si="43"/>
        <v>58.5</v>
      </c>
      <c r="L168" s="162">
        <f t="shared" si="44"/>
        <v>0.5879396984924623</v>
      </c>
      <c r="M168" s="157" t="s">
        <v>593</v>
      </c>
      <c r="N168" s="163">
        <v>42898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81</v>
      </c>
      <c r="B169" s="155">
        <v>42739</v>
      </c>
      <c r="C169" s="155"/>
      <c r="D169" s="156" t="s">
        <v>104</v>
      </c>
      <c r="E169" s="157" t="s">
        <v>590</v>
      </c>
      <c r="F169" s="158">
        <v>99.5</v>
      </c>
      <c r="G169" s="157"/>
      <c r="H169" s="157">
        <v>158</v>
      </c>
      <c r="I169" s="159">
        <v>158</v>
      </c>
      <c r="J169" s="160" t="s">
        <v>677</v>
      </c>
      <c r="K169" s="161">
        <v>58.5</v>
      </c>
      <c r="L169" s="162">
        <v>0.58793969849246197</v>
      </c>
      <c r="M169" s="157" t="s">
        <v>593</v>
      </c>
      <c r="N169" s="163">
        <v>42898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82</v>
      </c>
      <c r="B170" s="155">
        <v>42786</v>
      </c>
      <c r="C170" s="155"/>
      <c r="D170" s="156" t="s">
        <v>210</v>
      </c>
      <c r="E170" s="157" t="s">
        <v>590</v>
      </c>
      <c r="F170" s="158">
        <v>140.5</v>
      </c>
      <c r="G170" s="157"/>
      <c r="H170" s="157">
        <v>220</v>
      </c>
      <c r="I170" s="159">
        <v>220</v>
      </c>
      <c r="J170" s="160" t="s">
        <v>677</v>
      </c>
      <c r="K170" s="161">
        <f>H170-F170</f>
        <v>79.5</v>
      </c>
      <c r="L170" s="162">
        <f>K170/F170</f>
        <v>0.5658362989323843</v>
      </c>
      <c r="M170" s="157" t="s">
        <v>593</v>
      </c>
      <c r="N170" s="163">
        <v>42864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83</v>
      </c>
      <c r="B171" s="155">
        <v>42786</v>
      </c>
      <c r="C171" s="155"/>
      <c r="D171" s="156" t="s">
        <v>732</v>
      </c>
      <c r="E171" s="157" t="s">
        <v>590</v>
      </c>
      <c r="F171" s="158">
        <v>202.5</v>
      </c>
      <c r="G171" s="157"/>
      <c r="H171" s="157">
        <v>234</v>
      </c>
      <c r="I171" s="159">
        <v>234</v>
      </c>
      <c r="J171" s="160" t="s">
        <v>677</v>
      </c>
      <c r="K171" s="161">
        <v>31.5</v>
      </c>
      <c r="L171" s="162">
        <v>0.155555555555556</v>
      </c>
      <c r="M171" s="157" t="s">
        <v>593</v>
      </c>
      <c r="N171" s="163">
        <v>42836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84</v>
      </c>
      <c r="B172" s="155">
        <v>42818</v>
      </c>
      <c r="C172" s="155"/>
      <c r="D172" s="156" t="s">
        <v>733</v>
      </c>
      <c r="E172" s="157" t="s">
        <v>590</v>
      </c>
      <c r="F172" s="158">
        <v>300.5</v>
      </c>
      <c r="G172" s="157"/>
      <c r="H172" s="157">
        <v>417.5</v>
      </c>
      <c r="I172" s="159">
        <v>420</v>
      </c>
      <c r="J172" s="160" t="s">
        <v>734</v>
      </c>
      <c r="K172" s="161">
        <f>H172-F172</f>
        <v>117</v>
      </c>
      <c r="L172" s="162">
        <f>K172/F172</f>
        <v>0.38935108153078202</v>
      </c>
      <c r="M172" s="157" t="s">
        <v>593</v>
      </c>
      <c r="N172" s="163">
        <v>43070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85</v>
      </c>
      <c r="B173" s="155">
        <v>42818</v>
      </c>
      <c r="C173" s="155"/>
      <c r="D173" s="156" t="s">
        <v>707</v>
      </c>
      <c r="E173" s="157" t="s">
        <v>590</v>
      </c>
      <c r="F173" s="158">
        <v>850</v>
      </c>
      <c r="G173" s="157"/>
      <c r="H173" s="157">
        <v>1042.5</v>
      </c>
      <c r="I173" s="159">
        <v>1023</v>
      </c>
      <c r="J173" s="160" t="s">
        <v>735</v>
      </c>
      <c r="K173" s="161">
        <v>192.5</v>
      </c>
      <c r="L173" s="162">
        <v>0.22647058823529401</v>
      </c>
      <c r="M173" s="157" t="s">
        <v>593</v>
      </c>
      <c r="N173" s="163">
        <v>42830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86</v>
      </c>
      <c r="B174" s="155">
        <v>42830</v>
      </c>
      <c r="C174" s="155"/>
      <c r="D174" s="156" t="s">
        <v>495</v>
      </c>
      <c r="E174" s="157" t="s">
        <v>590</v>
      </c>
      <c r="F174" s="158">
        <v>785</v>
      </c>
      <c r="G174" s="157"/>
      <c r="H174" s="157">
        <v>930</v>
      </c>
      <c r="I174" s="159">
        <v>920</v>
      </c>
      <c r="J174" s="160" t="s">
        <v>736</v>
      </c>
      <c r="K174" s="161">
        <f>H174-F174</f>
        <v>145</v>
      </c>
      <c r="L174" s="162">
        <f>K174/F174</f>
        <v>0.18471337579617833</v>
      </c>
      <c r="M174" s="157" t="s">
        <v>593</v>
      </c>
      <c r="N174" s="163">
        <v>42976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87</v>
      </c>
      <c r="B175" s="165">
        <v>42831</v>
      </c>
      <c r="C175" s="165"/>
      <c r="D175" s="166" t="s">
        <v>737</v>
      </c>
      <c r="E175" s="167" t="s">
        <v>590</v>
      </c>
      <c r="F175" s="168">
        <v>40</v>
      </c>
      <c r="G175" s="168"/>
      <c r="H175" s="169">
        <v>13.1</v>
      </c>
      <c r="I175" s="169">
        <v>60</v>
      </c>
      <c r="J175" s="170" t="s">
        <v>738</v>
      </c>
      <c r="K175" s="171">
        <v>-26.9</v>
      </c>
      <c r="L175" s="172">
        <v>-0.67249999999999999</v>
      </c>
      <c r="M175" s="168" t="s">
        <v>603</v>
      </c>
      <c r="N175" s="165">
        <v>43138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88</v>
      </c>
      <c r="B176" s="155">
        <v>42837</v>
      </c>
      <c r="C176" s="155"/>
      <c r="D176" s="156" t="s">
        <v>102</v>
      </c>
      <c r="E176" s="157" t="s">
        <v>590</v>
      </c>
      <c r="F176" s="158">
        <v>289.5</v>
      </c>
      <c r="G176" s="157"/>
      <c r="H176" s="157">
        <v>354</v>
      </c>
      <c r="I176" s="159">
        <v>360</v>
      </c>
      <c r="J176" s="160" t="s">
        <v>739</v>
      </c>
      <c r="K176" s="161">
        <f t="shared" ref="K176:K184" si="45">H176-F176</f>
        <v>64.5</v>
      </c>
      <c r="L176" s="162">
        <f t="shared" ref="L176:L184" si="46">K176/F176</f>
        <v>0.22279792746113988</v>
      </c>
      <c r="M176" s="157" t="s">
        <v>593</v>
      </c>
      <c r="N176" s="163">
        <v>43040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89</v>
      </c>
      <c r="B177" s="155">
        <v>42845</v>
      </c>
      <c r="C177" s="155"/>
      <c r="D177" s="156" t="s">
        <v>435</v>
      </c>
      <c r="E177" s="157" t="s">
        <v>590</v>
      </c>
      <c r="F177" s="158">
        <v>700</v>
      </c>
      <c r="G177" s="157"/>
      <c r="H177" s="157">
        <v>840</v>
      </c>
      <c r="I177" s="159">
        <v>840</v>
      </c>
      <c r="J177" s="160" t="s">
        <v>740</v>
      </c>
      <c r="K177" s="161">
        <f t="shared" si="45"/>
        <v>140</v>
      </c>
      <c r="L177" s="162">
        <f t="shared" si="46"/>
        <v>0.2</v>
      </c>
      <c r="M177" s="157" t="s">
        <v>593</v>
      </c>
      <c r="N177" s="163">
        <v>42893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90</v>
      </c>
      <c r="B178" s="155">
        <v>42887</v>
      </c>
      <c r="C178" s="155"/>
      <c r="D178" s="156" t="s">
        <v>741</v>
      </c>
      <c r="E178" s="157" t="s">
        <v>590</v>
      </c>
      <c r="F178" s="158">
        <v>130</v>
      </c>
      <c r="G178" s="157"/>
      <c r="H178" s="157">
        <v>144.25</v>
      </c>
      <c r="I178" s="159">
        <v>170</v>
      </c>
      <c r="J178" s="160" t="s">
        <v>742</v>
      </c>
      <c r="K178" s="161">
        <f t="shared" si="45"/>
        <v>14.25</v>
      </c>
      <c r="L178" s="162">
        <f t="shared" si="46"/>
        <v>0.10961538461538461</v>
      </c>
      <c r="M178" s="157" t="s">
        <v>593</v>
      </c>
      <c r="N178" s="163">
        <v>43675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91</v>
      </c>
      <c r="B179" s="155">
        <v>42901</v>
      </c>
      <c r="C179" s="155"/>
      <c r="D179" s="156" t="s">
        <v>743</v>
      </c>
      <c r="E179" s="157" t="s">
        <v>590</v>
      </c>
      <c r="F179" s="158">
        <v>214.5</v>
      </c>
      <c r="G179" s="157"/>
      <c r="H179" s="157">
        <v>262</v>
      </c>
      <c r="I179" s="159">
        <v>262</v>
      </c>
      <c r="J179" s="160" t="s">
        <v>612</v>
      </c>
      <c r="K179" s="161">
        <f t="shared" si="45"/>
        <v>47.5</v>
      </c>
      <c r="L179" s="162">
        <f t="shared" si="46"/>
        <v>0.22144522144522144</v>
      </c>
      <c r="M179" s="157" t="s">
        <v>593</v>
      </c>
      <c r="N179" s="163">
        <v>42977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92</v>
      </c>
      <c r="B180" s="186">
        <v>42933</v>
      </c>
      <c r="C180" s="186"/>
      <c r="D180" s="187" t="s">
        <v>744</v>
      </c>
      <c r="E180" s="188" t="s">
        <v>590</v>
      </c>
      <c r="F180" s="189">
        <v>370</v>
      </c>
      <c r="G180" s="188"/>
      <c r="H180" s="188">
        <v>447.5</v>
      </c>
      <c r="I180" s="190">
        <v>450</v>
      </c>
      <c r="J180" s="191" t="s">
        <v>677</v>
      </c>
      <c r="K180" s="161">
        <f t="shared" si="45"/>
        <v>77.5</v>
      </c>
      <c r="L180" s="192">
        <f t="shared" si="46"/>
        <v>0.20945945945945946</v>
      </c>
      <c r="M180" s="188" t="s">
        <v>593</v>
      </c>
      <c r="N180" s="193">
        <v>43035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93</v>
      </c>
      <c r="B181" s="186">
        <v>42943</v>
      </c>
      <c r="C181" s="186"/>
      <c r="D181" s="187" t="s">
        <v>208</v>
      </c>
      <c r="E181" s="188" t="s">
        <v>590</v>
      </c>
      <c r="F181" s="189">
        <v>657.5</v>
      </c>
      <c r="G181" s="188"/>
      <c r="H181" s="188">
        <v>825</v>
      </c>
      <c r="I181" s="190">
        <v>820</v>
      </c>
      <c r="J181" s="191" t="s">
        <v>677</v>
      </c>
      <c r="K181" s="161">
        <f t="shared" si="45"/>
        <v>167.5</v>
      </c>
      <c r="L181" s="192">
        <f t="shared" si="46"/>
        <v>0.25475285171102663</v>
      </c>
      <c r="M181" s="188" t="s">
        <v>593</v>
      </c>
      <c r="N181" s="193">
        <v>43090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94</v>
      </c>
      <c r="B182" s="155">
        <v>42964</v>
      </c>
      <c r="C182" s="155"/>
      <c r="D182" s="156" t="s">
        <v>383</v>
      </c>
      <c r="E182" s="157" t="s">
        <v>590</v>
      </c>
      <c r="F182" s="158">
        <v>605</v>
      </c>
      <c r="G182" s="157"/>
      <c r="H182" s="157">
        <v>750</v>
      </c>
      <c r="I182" s="159">
        <v>750</v>
      </c>
      <c r="J182" s="160" t="s">
        <v>736</v>
      </c>
      <c r="K182" s="161">
        <f t="shared" si="45"/>
        <v>145</v>
      </c>
      <c r="L182" s="162">
        <f t="shared" si="46"/>
        <v>0.23966942148760331</v>
      </c>
      <c r="M182" s="157" t="s">
        <v>593</v>
      </c>
      <c r="N182" s="163">
        <v>43027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95</v>
      </c>
      <c r="B183" s="165">
        <v>42979</v>
      </c>
      <c r="C183" s="165"/>
      <c r="D183" s="173" t="s">
        <v>745</v>
      </c>
      <c r="E183" s="168" t="s">
        <v>590</v>
      </c>
      <c r="F183" s="168">
        <v>255</v>
      </c>
      <c r="G183" s="169"/>
      <c r="H183" s="169">
        <v>217.25</v>
      </c>
      <c r="I183" s="169">
        <v>320</v>
      </c>
      <c r="J183" s="170" t="s">
        <v>746</v>
      </c>
      <c r="K183" s="171">
        <f t="shared" si="45"/>
        <v>-37.75</v>
      </c>
      <c r="L183" s="174">
        <f t="shared" si="46"/>
        <v>-0.14803921568627451</v>
      </c>
      <c r="M183" s="168" t="s">
        <v>603</v>
      </c>
      <c r="N183" s="165">
        <v>43661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96</v>
      </c>
      <c r="B184" s="155">
        <v>42997</v>
      </c>
      <c r="C184" s="155"/>
      <c r="D184" s="156" t="s">
        <v>747</v>
      </c>
      <c r="E184" s="157" t="s">
        <v>590</v>
      </c>
      <c r="F184" s="158">
        <v>215</v>
      </c>
      <c r="G184" s="157"/>
      <c r="H184" s="157">
        <v>258</v>
      </c>
      <c r="I184" s="159">
        <v>258</v>
      </c>
      <c r="J184" s="160" t="s">
        <v>677</v>
      </c>
      <c r="K184" s="161">
        <f t="shared" si="45"/>
        <v>43</v>
      </c>
      <c r="L184" s="162">
        <f t="shared" si="46"/>
        <v>0.2</v>
      </c>
      <c r="M184" s="157" t="s">
        <v>593</v>
      </c>
      <c r="N184" s="163">
        <v>43040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97</v>
      </c>
      <c r="B185" s="155">
        <v>42997</v>
      </c>
      <c r="C185" s="155"/>
      <c r="D185" s="156" t="s">
        <v>747</v>
      </c>
      <c r="E185" s="157" t="s">
        <v>590</v>
      </c>
      <c r="F185" s="158">
        <v>215</v>
      </c>
      <c r="G185" s="157"/>
      <c r="H185" s="157">
        <v>258</v>
      </c>
      <c r="I185" s="159">
        <v>258</v>
      </c>
      <c r="J185" s="191" t="s">
        <v>677</v>
      </c>
      <c r="K185" s="161">
        <v>43</v>
      </c>
      <c r="L185" s="162">
        <v>0.2</v>
      </c>
      <c r="M185" s="157" t="s">
        <v>593</v>
      </c>
      <c r="N185" s="163">
        <v>43040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98</v>
      </c>
      <c r="B186" s="186">
        <v>42998</v>
      </c>
      <c r="C186" s="186"/>
      <c r="D186" s="187" t="s">
        <v>748</v>
      </c>
      <c r="E186" s="188" t="s">
        <v>590</v>
      </c>
      <c r="F186" s="158">
        <v>75</v>
      </c>
      <c r="G186" s="188"/>
      <c r="H186" s="188">
        <v>90</v>
      </c>
      <c r="I186" s="190">
        <v>90</v>
      </c>
      <c r="J186" s="160" t="s">
        <v>749</v>
      </c>
      <c r="K186" s="161">
        <f t="shared" ref="K186:K191" si="47">H186-F186</f>
        <v>15</v>
      </c>
      <c r="L186" s="162">
        <f t="shared" ref="L186:L191" si="48">K186/F186</f>
        <v>0.2</v>
      </c>
      <c r="M186" s="157" t="s">
        <v>593</v>
      </c>
      <c r="N186" s="163">
        <v>43019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99</v>
      </c>
      <c r="B187" s="186">
        <v>43011</v>
      </c>
      <c r="C187" s="186"/>
      <c r="D187" s="187" t="s">
        <v>750</v>
      </c>
      <c r="E187" s="188" t="s">
        <v>590</v>
      </c>
      <c r="F187" s="189">
        <v>315</v>
      </c>
      <c r="G187" s="188"/>
      <c r="H187" s="188">
        <v>392</v>
      </c>
      <c r="I187" s="190">
        <v>384</v>
      </c>
      <c r="J187" s="191" t="s">
        <v>751</v>
      </c>
      <c r="K187" s="161">
        <f t="shared" si="47"/>
        <v>77</v>
      </c>
      <c r="L187" s="192">
        <f t="shared" si="48"/>
        <v>0.24444444444444444</v>
      </c>
      <c r="M187" s="188" t="s">
        <v>593</v>
      </c>
      <c r="N187" s="193">
        <v>43017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100</v>
      </c>
      <c r="B188" s="186">
        <v>43013</v>
      </c>
      <c r="C188" s="186"/>
      <c r="D188" s="187" t="s">
        <v>468</v>
      </c>
      <c r="E188" s="188" t="s">
        <v>590</v>
      </c>
      <c r="F188" s="189">
        <v>145</v>
      </c>
      <c r="G188" s="188"/>
      <c r="H188" s="188">
        <v>179</v>
      </c>
      <c r="I188" s="190">
        <v>180</v>
      </c>
      <c r="J188" s="191" t="s">
        <v>752</v>
      </c>
      <c r="K188" s="161">
        <f t="shared" si="47"/>
        <v>34</v>
      </c>
      <c r="L188" s="192">
        <f t="shared" si="48"/>
        <v>0.23448275862068965</v>
      </c>
      <c r="M188" s="188" t="s">
        <v>593</v>
      </c>
      <c r="N188" s="193">
        <v>43025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101</v>
      </c>
      <c r="B189" s="186">
        <v>43014</v>
      </c>
      <c r="C189" s="186"/>
      <c r="D189" s="187" t="s">
        <v>358</v>
      </c>
      <c r="E189" s="188" t="s">
        <v>590</v>
      </c>
      <c r="F189" s="189">
        <v>256</v>
      </c>
      <c r="G189" s="188"/>
      <c r="H189" s="188">
        <v>323</v>
      </c>
      <c r="I189" s="190">
        <v>320</v>
      </c>
      <c r="J189" s="191" t="s">
        <v>677</v>
      </c>
      <c r="K189" s="161">
        <f t="shared" si="47"/>
        <v>67</v>
      </c>
      <c r="L189" s="192">
        <f t="shared" si="48"/>
        <v>0.26171875</v>
      </c>
      <c r="M189" s="188" t="s">
        <v>593</v>
      </c>
      <c r="N189" s="193">
        <v>43067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102</v>
      </c>
      <c r="B190" s="186">
        <v>43017</v>
      </c>
      <c r="C190" s="186"/>
      <c r="D190" s="187" t="s">
        <v>372</v>
      </c>
      <c r="E190" s="188" t="s">
        <v>590</v>
      </c>
      <c r="F190" s="189">
        <v>137.5</v>
      </c>
      <c r="G190" s="188"/>
      <c r="H190" s="188">
        <v>184</v>
      </c>
      <c r="I190" s="190">
        <v>183</v>
      </c>
      <c r="J190" s="191" t="s">
        <v>753</v>
      </c>
      <c r="K190" s="161">
        <f t="shared" si="47"/>
        <v>46.5</v>
      </c>
      <c r="L190" s="192">
        <f t="shared" si="48"/>
        <v>0.33818181818181819</v>
      </c>
      <c r="M190" s="188" t="s">
        <v>593</v>
      </c>
      <c r="N190" s="193">
        <v>43108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103</v>
      </c>
      <c r="B191" s="186">
        <v>43018</v>
      </c>
      <c r="C191" s="186"/>
      <c r="D191" s="187" t="s">
        <v>754</v>
      </c>
      <c r="E191" s="188" t="s">
        <v>590</v>
      </c>
      <c r="F191" s="189">
        <v>125.5</v>
      </c>
      <c r="G191" s="188"/>
      <c r="H191" s="188">
        <v>158</v>
      </c>
      <c r="I191" s="190">
        <v>155</v>
      </c>
      <c r="J191" s="191" t="s">
        <v>755</v>
      </c>
      <c r="K191" s="161">
        <f t="shared" si="47"/>
        <v>32.5</v>
      </c>
      <c r="L191" s="192">
        <f t="shared" si="48"/>
        <v>0.25896414342629481</v>
      </c>
      <c r="M191" s="188" t="s">
        <v>593</v>
      </c>
      <c r="N191" s="193">
        <v>43067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104</v>
      </c>
      <c r="B192" s="186">
        <v>43018</v>
      </c>
      <c r="C192" s="186"/>
      <c r="D192" s="187" t="s">
        <v>756</v>
      </c>
      <c r="E192" s="188" t="s">
        <v>590</v>
      </c>
      <c r="F192" s="189">
        <v>895</v>
      </c>
      <c r="G192" s="188"/>
      <c r="H192" s="188">
        <v>1122.5</v>
      </c>
      <c r="I192" s="190">
        <v>1078</v>
      </c>
      <c r="J192" s="191" t="s">
        <v>757</v>
      </c>
      <c r="K192" s="161">
        <v>227.5</v>
      </c>
      <c r="L192" s="192">
        <v>0.25418994413407803</v>
      </c>
      <c r="M192" s="188" t="s">
        <v>593</v>
      </c>
      <c r="N192" s="193">
        <v>43117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105</v>
      </c>
      <c r="B193" s="186">
        <v>43020</v>
      </c>
      <c r="C193" s="186"/>
      <c r="D193" s="187" t="s">
        <v>367</v>
      </c>
      <c r="E193" s="188" t="s">
        <v>590</v>
      </c>
      <c r="F193" s="189">
        <v>525</v>
      </c>
      <c r="G193" s="188"/>
      <c r="H193" s="188">
        <v>629</v>
      </c>
      <c r="I193" s="190">
        <v>629</v>
      </c>
      <c r="J193" s="191" t="s">
        <v>677</v>
      </c>
      <c r="K193" s="161">
        <v>104</v>
      </c>
      <c r="L193" s="192">
        <v>0.19809523809523799</v>
      </c>
      <c r="M193" s="188" t="s">
        <v>593</v>
      </c>
      <c r="N193" s="193">
        <v>43119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106</v>
      </c>
      <c r="B194" s="186">
        <v>43046</v>
      </c>
      <c r="C194" s="186"/>
      <c r="D194" s="187" t="s">
        <v>408</v>
      </c>
      <c r="E194" s="188" t="s">
        <v>590</v>
      </c>
      <c r="F194" s="189">
        <v>740</v>
      </c>
      <c r="G194" s="188"/>
      <c r="H194" s="188">
        <v>892.5</v>
      </c>
      <c r="I194" s="190">
        <v>900</v>
      </c>
      <c r="J194" s="191" t="s">
        <v>758</v>
      </c>
      <c r="K194" s="161">
        <f t="shared" ref="K194:K196" si="49">H194-F194</f>
        <v>152.5</v>
      </c>
      <c r="L194" s="192">
        <f t="shared" ref="L194:L196" si="50">K194/F194</f>
        <v>0.20608108108108109</v>
      </c>
      <c r="M194" s="188" t="s">
        <v>593</v>
      </c>
      <c r="N194" s="193">
        <v>43052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107</v>
      </c>
      <c r="B195" s="155">
        <v>43073</v>
      </c>
      <c r="C195" s="155"/>
      <c r="D195" s="156" t="s">
        <v>759</v>
      </c>
      <c r="E195" s="157" t="s">
        <v>590</v>
      </c>
      <c r="F195" s="158">
        <v>118.5</v>
      </c>
      <c r="G195" s="157"/>
      <c r="H195" s="157">
        <v>143.5</v>
      </c>
      <c r="I195" s="159">
        <v>145</v>
      </c>
      <c r="J195" s="160" t="s">
        <v>760</v>
      </c>
      <c r="K195" s="161">
        <f t="shared" si="49"/>
        <v>25</v>
      </c>
      <c r="L195" s="162">
        <f t="shared" si="50"/>
        <v>0.2109704641350211</v>
      </c>
      <c r="M195" s="157" t="s">
        <v>593</v>
      </c>
      <c r="N195" s="163">
        <v>43097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108</v>
      </c>
      <c r="B196" s="165">
        <v>43090</v>
      </c>
      <c r="C196" s="165"/>
      <c r="D196" s="166" t="s">
        <v>440</v>
      </c>
      <c r="E196" s="167" t="s">
        <v>590</v>
      </c>
      <c r="F196" s="168">
        <v>715</v>
      </c>
      <c r="G196" s="168"/>
      <c r="H196" s="169">
        <v>500</v>
      </c>
      <c r="I196" s="169">
        <v>872</v>
      </c>
      <c r="J196" s="170" t="s">
        <v>761</v>
      </c>
      <c r="K196" s="171">
        <f t="shared" si="49"/>
        <v>-215</v>
      </c>
      <c r="L196" s="172">
        <f t="shared" si="50"/>
        <v>-0.30069930069930068</v>
      </c>
      <c r="M196" s="168" t="s">
        <v>603</v>
      </c>
      <c r="N196" s="165">
        <v>43670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109</v>
      </c>
      <c r="B197" s="155">
        <v>43098</v>
      </c>
      <c r="C197" s="155"/>
      <c r="D197" s="156" t="s">
        <v>750</v>
      </c>
      <c r="E197" s="157" t="s">
        <v>590</v>
      </c>
      <c r="F197" s="158">
        <v>435</v>
      </c>
      <c r="G197" s="157"/>
      <c r="H197" s="157">
        <v>542.5</v>
      </c>
      <c r="I197" s="159">
        <v>539</v>
      </c>
      <c r="J197" s="160" t="s">
        <v>677</v>
      </c>
      <c r="K197" s="161">
        <v>107.5</v>
      </c>
      <c r="L197" s="162">
        <v>0.247126436781609</v>
      </c>
      <c r="M197" s="157" t="s">
        <v>593</v>
      </c>
      <c r="N197" s="163">
        <v>43206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110</v>
      </c>
      <c r="B198" s="155">
        <v>43098</v>
      </c>
      <c r="C198" s="155"/>
      <c r="D198" s="156" t="s">
        <v>559</v>
      </c>
      <c r="E198" s="157" t="s">
        <v>590</v>
      </c>
      <c r="F198" s="158">
        <v>885</v>
      </c>
      <c r="G198" s="157"/>
      <c r="H198" s="157">
        <v>1090</v>
      </c>
      <c r="I198" s="159">
        <v>1084</v>
      </c>
      <c r="J198" s="160" t="s">
        <v>677</v>
      </c>
      <c r="K198" s="161">
        <v>205</v>
      </c>
      <c r="L198" s="162">
        <v>0.23163841807909599</v>
      </c>
      <c r="M198" s="157" t="s">
        <v>593</v>
      </c>
      <c r="N198" s="163">
        <v>43213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4">
        <v>111</v>
      </c>
      <c r="B199" s="195">
        <v>43192</v>
      </c>
      <c r="C199" s="195"/>
      <c r="D199" s="173" t="s">
        <v>762</v>
      </c>
      <c r="E199" s="168" t="s">
        <v>590</v>
      </c>
      <c r="F199" s="196">
        <v>478.5</v>
      </c>
      <c r="G199" s="168"/>
      <c r="H199" s="168">
        <v>442</v>
      </c>
      <c r="I199" s="169">
        <v>613</v>
      </c>
      <c r="J199" s="170" t="s">
        <v>763</v>
      </c>
      <c r="K199" s="171">
        <f t="shared" ref="K199:K202" si="51">H199-F199</f>
        <v>-36.5</v>
      </c>
      <c r="L199" s="172">
        <f t="shared" ref="L199:L202" si="52">K199/F199</f>
        <v>-7.6280041797283177E-2</v>
      </c>
      <c r="M199" s="168" t="s">
        <v>603</v>
      </c>
      <c r="N199" s="165">
        <v>43762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112</v>
      </c>
      <c r="B200" s="165">
        <v>43194</v>
      </c>
      <c r="C200" s="165"/>
      <c r="D200" s="166" t="s">
        <v>764</v>
      </c>
      <c r="E200" s="167" t="s">
        <v>590</v>
      </c>
      <c r="F200" s="168">
        <f>141.5-7.3</f>
        <v>134.19999999999999</v>
      </c>
      <c r="G200" s="168"/>
      <c r="H200" s="169">
        <v>77</v>
      </c>
      <c r="I200" s="169">
        <v>180</v>
      </c>
      <c r="J200" s="170" t="s">
        <v>765</v>
      </c>
      <c r="K200" s="171">
        <f t="shared" si="51"/>
        <v>-57.199999999999989</v>
      </c>
      <c r="L200" s="172">
        <f t="shared" si="52"/>
        <v>-0.42622950819672129</v>
      </c>
      <c r="M200" s="168" t="s">
        <v>603</v>
      </c>
      <c r="N200" s="165">
        <v>43522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113</v>
      </c>
      <c r="B201" s="165">
        <v>43209</v>
      </c>
      <c r="C201" s="165"/>
      <c r="D201" s="166" t="s">
        <v>766</v>
      </c>
      <c r="E201" s="167" t="s">
        <v>590</v>
      </c>
      <c r="F201" s="168">
        <v>430</v>
      </c>
      <c r="G201" s="168"/>
      <c r="H201" s="169">
        <v>220</v>
      </c>
      <c r="I201" s="169">
        <v>537</v>
      </c>
      <c r="J201" s="170" t="s">
        <v>767</v>
      </c>
      <c r="K201" s="171">
        <f t="shared" si="51"/>
        <v>-210</v>
      </c>
      <c r="L201" s="172">
        <f t="shared" si="52"/>
        <v>-0.48837209302325579</v>
      </c>
      <c r="M201" s="168" t="s">
        <v>603</v>
      </c>
      <c r="N201" s="165">
        <v>43252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114</v>
      </c>
      <c r="B202" s="186">
        <v>43220</v>
      </c>
      <c r="C202" s="186"/>
      <c r="D202" s="187" t="s">
        <v>768</v>
      </c>
      <c r="E202" s="188" t="s">
        <v>590</v>
      </c>
      <c r="F202" s="188">
        <v>153.5</v>
      </c>
      <c r="G202" s="188"/>
      <c r="H202" s="188">
        <v>196</v>
      </c>
      <c r="I202" s="190">
        <v>196</v>
      </c>
      <c r="J202" s="160" t="s">
        <v>769</v>
      </c>
      <c r="K202" s="161">
        <f t="shared" si="51"/>
        <v>42.5</v>
      </c>
      <c r="L202" s="162">
        <f t="shared" si="52"/>
        <v>0.27687296416938112</v>
      </c>
      <c r="M202" s="157" t="s">
        <v>593</v>
      </c>
      <c r="N202" s="163">
        <v>43605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115</v>
      </c>
      <c r="B203" s="165">
        <v>43306</v>
      </c>
      <c r="C203" s="165"/>
      <c r="D203" s="166" t="s">
        <v>737</v>
      </c>
      <c r="E203" s="167" t="s">
        <v>590</v>
      </c>
      <c r="F203" s="168">
        <v>27.5</v>
      </c>
      <c r="G203" s="168"/>
      <c r="H203" s="169">
        <v>13.1</v>
      </c>
      <c r="I203" s="169">
        <v>60</v>
      </c>
      <c r="J203" s="170" t="s">
        <v>770</v>
      </c>
      <c r="K203" s="171">
        <v>-14.4</v>
      </c>
      <c r="L203" s="172">
        <v>-0.52363636363636401</v>
      </c>
      <c r="M203" s="168" t="s">
        <v>603</v>
      </c>
      <c r="N203" s="165">
        <v>43138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4">
        <v>116</v>
      </c>
      <c r="B204" s="195">
        <v>43318</v>
      </c>
      <c r="C204" s="195"/>
      <c r="D204" s="173" t="s">
        <v>771</v>
      </c>
      <c r="E204" s="168" t="s">
        <v>590</v>
      </c>
      <c r="F204" s="168">
        <v>148.5</v>
      </c>
      <c r="G204" s="168"/>
      <c r="H204" s="168">
        <v>102</v>
      </c>
      <c r="I204" s="169">
        <v>182</v>
      </c>
      <c r="J204" s="170" t="s">
        <v>772</v>
      </c>
      <c r="K204" s="171">
        <f>H204-F204</f>
        <v>-46.5</v>
      </c>
      <c r="L204" s="172">
        <f>K204/F204</f>
        <v>-0.31313131313131315</v>
      </c>
      <c r="M204" s="168" t="s">
        <v>603</v>
      </c>
      <c r="N204" s="165">
        <v>43661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117</v>
      </c>
      <c r="B205" s="155">
        <v>43335</v>
      </c>
      <c r="C205" s="155"/>
      <c r="D205" s="156" t="s">
        <v>773</v>
      </c>
      <c r="E205" s="157" t="s">
        <v>590</v>
      </c>
      <c r="F205" s="188">
        <v>285</v>
      </c>
      <c r="G205" s="157"/>
      <c r="H205" s="157">
        <v>355</v>
      </c>
      <c r="I205" s="159">
        <v>364</v>
      </c>
      <c r="J205" s="160" t="s">
        <v>774</v>
      </c>
      <c r="K205" s="161">
        <v>70</v>
      </c>
      <c r="L205" s="162">
        <v>0.24561403508771901</v>
      </c>
      <c r="M205" s="157" t="s">
        <v>593</v>
      </c>
      <c r="N205" s="163">
        <v>43455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118</v>
      </c>
      <c r="B206" s="155">
        <v>43341</v>
      </c>
      <c r="C206" s="155"/>
      <c r="D206" s="156" t="s">
        <v>398</v>
      </c>
      <c r="E206" s="157" t="s">
        <v>590</v>
      </c>
      <c r="F206" s="188">
        <v>525</v>
      </c>
      <c r="G206" s="157"/>
      <c r="H206" s="157">
        <v>585</v>
      </c>
      <c r="I206" s="159">
        <v>635</v>
      </c>
      <c r="J206" s="160" t="s">
        <v>775</v>
      </c>
      <c r="K206" s="161">
        <f t="shared" ref="K206:K257" si="53">H206-F206</f>
        <v>60</v>
      </c>
      <c r="L206" s="162">
        <f t="shared" ref="L206:L257" si="54">K206/F206</f>
        <v>0.11428571428571428</v>
      </c>
      <c r="M206" s="157" t="s">
        <v>593</v>
      </c>
      <c r="N206" s="163">
        <v>43662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119</v>
      </c>
      <c r="B207" s="155">
        <v>43395</v>
      </c>
      <c r="C207" s="155"/>
      <c r="D207" s="156" t="s">
        <v>383</v>
      </c>
      <c r="E207" s="157" t="s">
        <v>590</v>
      </c>
      <c r="F207" s="188">
        <v>475</v>
      </c>
      <c r="G207" s="157"/>
      <c r="H207" s="157">
        <v>574</v>
      </c>
      <c r="I207" s="159">
        <v>570</v>
      </c>
      <c r="J207" s="160" t="s">
        <v>677</v>
      </c>
      <c r="K207" s="161">
        <f t="shared" si="53"/>
        <v>99</v>
      </c>
      <c r="L207" s="162">
        <f t="shared" si="54"/>
        <v>0.20842105263157895</v>
      </c>
      <c r="M207" s="157" t="s">
        <v>593</v>
      </c>
      <c r="N207" s="163">
        <v>43403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120</v>
      </c>
      <c r="B208" s="186">
        <v>43397</v>
      </c>
      <c r="C208" s="186"/>
      <c r="D208" s="187" t="s">
        <v>776</v>
      </c>
      <c r="E208" s="188" t="s">
        <v>590</v>
      </c>
      <c r="F208" s="188">
        <v>707.5</v>
      </c>
      <c r="G208" s="188"/>
      <c r="H208" s="188">
        <v>872</v>
      </c>
      <c r="I208" s="190">
        <v>872</v>
      </c>
      <c r="J208" s="191" t="s">
        <v>677</v>
      </c>
      <c r="K208" s="161">
        <f t="shared" si="53"/>
        <v>164.5</v>
      </c>
      <c r="L208" s="192">
        <f t="shared" si="54"/>
        <v>0.23250883392226149</v>
      </c>
      <c r="M208" s="188" t="s">
        <v>593</v>
      </c>
      <c r="N208" s="193">
        <v>43482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121</v>
      </c>
      <c r="B209" s="186">
        <v>43398</v>
      </c>
      <c r="C209" s="186"/>
      <c r="D209" s="187" t="s">
        <v>777</v>
      </c>
      <c r="E209" s="188" t="s">
        <v>590</v>
      </c>
      <c r="F209" s="188">
        <v>162</v>
      </c>
      <c r="G209" s="188"/>
      <c r="H209" s="188">
        <v>204</v>
      </c>
      <c r="I209" s="190">
        <v>209</v>
      </c>
      <c r="J209" s="191" t="s">
        <v>778</v>
      </c>
      <c r="K209" s="161">
        <f t="shared" si="53"/>
        <v>42</v>
      </c>
      <c r="L209" s="192">
        <f t="shared" si="54"/>
        <v>0.25925925925925924</v>
      </c>
      <c r="M209" s="188" t="s">
        <v>593</v>
      </c>
      <c r="N209" s="193">
        <v>43539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122</v>
      </c>
      <c r="B210" s="186">
        <v>43399</v>
      </c>
      <c r="C210" s="186"/>
      <c r="D210" s="187" t="s">
        <v>488</v>
      </c>
      <c r="E210" s="188" t="s">
        <v>590</v>
      </c>
      <c r="F210" s="188">
        <v>240</v>
      </c>
      <c r="G210" s="188"/>
      <c r="H210" s="188">
        <v>297</v>
      </c>
      <c r="I210" s="190">
        <v>297</v>
      </c>
      <c r="J210" s="191" t="s">
        <v>677</v>
      </c>
      <c r="K210" s="197">
        <f t="shared" si="53"/>
        <v>57</v>
      </c>
      <c r="L210" s="192">
        <f t="shared" si="54"/>
        <v>0.23749999999999999</v>
      </c>
      <c r="M210" s="188" t="s">
        <v>593</v>
      </c>
      <c r="N210" s="193">
        <v>43417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123</v>
      </c>
      <c r="B211" s="155">
        <v>43439</v>
      </c>
      <c r="C211" s="155"/>
      <c r="D211" s="156" t="s">
        <v>779</v>
      </c>
      <c r="E211" s="157" t="s">
        <v>590</v>
      </c>
      <c r="F211" s="157">
        <v>202.5</v>
      </c>
      <c r="G211" s="157"/>
      <c r="H211" s="157">
        <v>255</v>
      </c>
      <c r="I211" s="159">
        <v>252</v>
      </c>
      <c r="J211" s="160" t="s">
        <v>677</v>
      </c>
      <c r="K211" s="161">
        <f t="shared" si="53"/>
        <v>52.5</v>
      </c>
      <c r="L211" s="162">
        <f t="shared" si="54"/>
        <v>0.25925925925925924</v>
      </c>
      <c r="M211" s="157" t="s">
        <v>593</v>
      </c>
      <c r="N211" s="163">
        <v>43542</v>
      </c>
      <c r="O211" s="1"/>
      <c r="P211" s="1"/>
      <c r="Q211" s="239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124</v>
      </c>
      <c r="B212" s="186">
        <v>43465</v>
      </c>
      <c r="C212" s="155"/>
      <c r="D212" s="187" t="s">
        <v>159</v>
      </c>
      <c r="E212" s="188" t="s">
        <v>590</v>
      </c>
      <c r="F212" s="188">
        <v>710</v>
      </c>
      <c r="G212" s="188"/>
      <c r="H212" s="188">
        <v>866</v>
      </c>
      <c r="I212" s="190">
        <v>866</v>
      </c>
      <c r="J212" s="191" t="s">
        <v>677</v>
      </c>
      <c r="K212" s="161">
        <f t="shared" si="53"/>
        <v>156</v>
      </c>
      <c r="L212" s="162">
        <f t="shared" si="54"/>
        <v>0.21971830985915494</v>
      </c>
      <c r="M212" s="157" t="s">
        <v>593</v>
      </c>
      <c r="N212" s="163">
        <v>43553</v>
      </c>
      <c r="O212" s="1"/>
      <c r="P212" s="1"/>
      <c r="Q212" s="239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125</v>
      </c>
      <c r="B213" s="186">
        <v>43522</v>
      </c>
      <c r="C213" s="186"/>
      <c r="D213" s="187" t="s">
        <v>174</v>
      </c>
      <c r="E213" s="188" t="s">
        <v>590</v>
      </c>
      <c r="F213" s="188">
        <v>337.25</v>
      </c>
      <c r="G213" s="188"/>
      <c r="H213" s="188">
        <v>398.5</v>
      </c>
      <c r="I213" s="190">
        <v>411</v>
      </c>
      <c r="J213" s="160" t="s">
        <v>781</v>
      </c>
      <c r="K213" s="161">
        <f t="shared" si="53"/>
        <v>61.25</v>
      </c>
      <c r="L213" s="162">
        <f t="shared" si="54"/>
        <v>0.1816160118606375</v>
      </c>
      <c r="M213" s="157" t="s">
        <v>593</v>
      </c>
      <c r="N213" s="163">
        <v>43760</v>
      </c>
      <c r="O213" s="1"/>
      <c r="P213" s="1"/>
      <c r="Q213" s="239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126</v>
      </c>
      <c r="B214" s="199">
        <v>43559</v>
      </c>
      <c r="C214" s="199"/>
      <c r="D214" s="200" t="s">
        <v>782</v>
      </c>
      <c r="E214" s="201" t="s">
        <v>590</v>
      </c>
      <c r="F214" s="201">
        <v>130</v>
      </c>
      <c r="G214" s="201"/>
      <c r="H214" s="201">
        <v>65</v>
      </c>
      <c r="I214" s="202">
        <v>158</v>
      </c>
      <c r="J214" s="170" t="s">
        <v>783</v>
      </c>
      <c r="K214" s="171">
        <f t="shared" si="53"/>
        <v>-65</v>
      </c>
      <c r="L214" s="172">
        <f t="shared" si="54"/>
        <v>-0.5</v>
      </c>
      <c r="M214" s="168" t="s">
        <v>603</v>
      </c>
      <c r="N214" s="165">
        <v>43726</v>
      </c>
      <c r="O214" s="1"/>
      <c r="P214" s="1"/>
      <c r="Q214" s="239"/>
      <c r="R214" s="1"/>
      <c r="S214" s="6" t="s">
        <v>784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127</v>
      </c>
      <c r="B215" s="186">
        <v>43017</v>
      </c>
      <c r="C215" s="186"/>
      <c r="D215" s="187" t="s">
        <v>210</v>
      </c>
      <c r="E215" s="188" t="s">
        <v>590</v>
      </c>
      <c r="F215" s="188">
        <v>141.5</v>
      </c>
      <c r="G215" s="188"/>
      <c r="H215" s="188">
        <v>183.5</v>
      </c>
      <c r="I215" s="190">
        <v>210</v>
      </c>
      <c r="J215" s="160" t="s">
        <v>778</v>
      </c>
      <c r="K215" s="161">
        <f t="shared" si="53"/>
        <v>42</v>
      </c>
      <c r="L215" s="162">
        <f t="shared" si="54"/>
        <v>0.29681978798586572</v>
      </c>
      <c r="M215" s="157" t="s">
        <v>593</v>
      </c>
      <c r="N215" s="163">
        <v>43042</v>
      </c>
      <c r="O215" s="1"/>
      <c r="P215" s="1"/>
      <c r="Q215" s="239"/>
      <c r="R215" s="1"/>
      <c r="S215" s="6" t="s">
        <v>784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8">
        <v>128</v>
      </c>
      <c r="B216" s="199">
        <v>43074</v>
      </c>
      <c r="C216" s="199"/>
      <c r="D216" s="200" t="s">
        <v>785</v>
      </c>
      <c r="E216" s="201" t="s">
        <v>590</v>
      </c>
      <c r="F216" s="196">
        <v>172</v>
      </c>
      <c r="G216" s="201"/>
      <c r="H216" s="201">
        <v>155.25</v>
      </c>
      <c r="I216" s="202">
        <v>230</v>
      </c>
      <c r="J216" s="170" t="s">
        <v>786</v>
      </c>
      <c r="K216" s="171">
        <f t="shared" si="53"/>
        <v>-16.75</v>
      </c>
      <c r="L216" s="172">
        <f t="shared" si="54"/>
        <v>-9.7383720930232565E-2</v>
      </c>
      <c r="M216" s="168" t="s">
        <v>603</v>
      </c>
      <c r="N216" s="165">
        <v>43787</v>
      </c>
      <c r="O216" s="1"/>
      <c r="P216" s="1"/>
      <c r="Q216" s="239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129</v>
      </c>
      <c r="B217" s="186">
        <v>43398</v>
      </c>
      <c r="C217" s="186"/>
      <c r="D217" s="187" t="s">
        <v>120</v>
      </c>
      <c r="E217" s="188" t="s">
        <v>590</v>
      </c>
      <c r="F217" s="188">
        <v>698.5</v>
      </c>
      <c r="G217" s="188"/>
      <c r="H217" s="188">
        <v>890</v>
      </c>
      <c r="I217" s="190">
        <v>890</v>
      </c>
      <c r="J217" s="160" t="s">
        <v>787</v>
      </c>
      <c r="K217" s="161">
        <f t="shared" si="53"/>
        <v>191.5</v>
      </c>
      <c r="L217" s="162">
        <f t="shared" si="54"/>
        <v>0.27415891195418757</v>
      </c>
      <c r="M217" s="157" t="s">
        <v>593</v>
      </c>
      <c r="N217" s="163">
        <v>44328</v>
      </c>
      <c r="O217" s="1"/>
      <c r="P217" s="1"/>
      <c r="Q217" s="239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130</v>
      </c>
      <c r="B218" s="186">
        <v>42877</v>
      </c>
      <c r="C218" s="186"/>
      <c r="D218" s="187" t="s">
        <v>788</v>
      </c>
      <c r="E218" s="188" t="s">
        <v>590</v>
      </c>
      <c r="F218" s="188">
        <v>127.6</v>
      </c>
      <c r="G218" s="188"/>
      <c r="H218" s="188">
        <v>138</v>
      </c>
      <c r="I218" s="190">
        <v>190</v>
      </c>
      <c r="J218" s="160" t="s">
        <v>789</v>
      </c>
      <c r="K218" s="161">
        <f t="shared" si="53"/>
        <v>10.400000000000006</v>
      </c>
      <c r="L218" s="162">
        <f t="shared" si="54"/>
        <v>8.1504702194357417E-2</v>
      </c>
      <c r="M218" s="157" t="s">
        <v>593</v>
      </c>
      <c r="N218" s="163">
        <v>43774</v>
      </c>
      <c r="O218" s="1"/>
      <c r="P218" s="1"/>
      <c r="Q218" s="239"/>
      <c r="R218" s="1"/>
      <c r="S218" s="6" t="s">
        <v>784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131</v>
      </c>
      <c r="B219" s="186">
        <v>43158</v>
      </c>
      <c r="C219" s="186"/>
      <c r="D219" s="187" t="s">
        <v>790</v>
      </c>
      <c r="E219" s="188" t="s">
        <v>590</v>
      </c>
      <c r="F219" s="188">
        <v>317</v>
      </c>
      <c r="G219" s="188"/>
      <c r="H219" s="188">
        <v>382.5</v>
      </c>
      <c r="I219" s="190">
        <v>398</v>
      </c>
      <c r="J219" s="160" t="s">
        <v>791</v>
      </c>
      <c r="K219" s="161">
        <f t="shared" si="53"/>
        <v>65.5</v>
      </c>
      <c r="L219" s="162">
        <f t="shared" si="54"/>
        <v>0.20662460567823343</v>
      </c>
      <c r="M219" s="157" t="s">
        <v>593</v>
      </c>
      <c r="N219" s="163">
        <v>44238</v>
      </c>
      <c r="O219" s="1"/>
      <c r="P219" s="1"/>
      <c r="Q219" s="239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8">
        <v>132</v>
      </c>
      <c r="B220" s="199">
        <v>43164</v>
      </c>
      <c r="C220" s="199"/>
      <c r="D220" s="200" t="s">
        <v>166</v>
      </c>
      <c r="E220" s="201" t="s">
        <v>590</v>
      </c>
      <c r="F220" s="196">
        <f>510-14.4</f>
        <v>495.6</v>
      </c>
      <c r="G220" s="201"/>
      <c r="H220" s="201">
        <v>350</v>
      </c>
      <c r="I220" s="202">
        <v>672</v>
      </c>
      <c r="J220" s="170" t="s">
        <v>792</v>
      </c>
      <c r="K220" s="171">
        <f t="shared" si="53"/>
        <v>-145.60000000000002</v>
      </c>
      <c r="L220" s="172">
        <f t="shared" si="54"/>
        <v>-0.29378531073446329</v>
      </c>
      <c r="M220" s="168" t="s">
        <v>603</v>
      </c>
      <c r="N220" s="165">
        <v>43887</v>
      </c>
      <c r="O220" s="1"/>
      <c r="P220" s="1"/>
      <c r="Q220" s="239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133</v>
      </c>
      <c r="B221" s="199">
        <v>43237</v>
      </c>
      <c r="C221" s="199"/>
      <c r="D221" s="200" t="s">
        <v>793</v>
      </c>
      <c r="E221" s="201" t="s">
        <v>590</v>
      </c>
      <c r="F221" s="196">
        <v>230.3</v>
      </c>
      <c r="G221" s="201"/>
      <c r="H221" s="201">
        <v>102.5</v>
      </c>
      <c r="I221" s="202">
        <v>348</v>
      </c>
      <c r="J221" s="170" t="s">
        <v>794</v>
      </c>
      <c r="K221" s="171">
        <f t="shared" si="53"/>
        <v>-127.80000000000001</v>
      </c>
      <c r="L221" s="172">
        <f t="shared" si="54"/>
        <v>-0.55492835432045162</v>
      </c>
      <c r="M221" s="168" t="s">
        <v>603</v>
      </c>
      <c r="N221" s="165">
        <v>43896</v>
      </c>
      <c r="O221" s="1"/>
      <c r="P221" s="1"/>
      <c r="Q221" s="239"/>
      <c r="R221" s="1"/>
      <c r="S221" s="6" t="s">
        <v>780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134</v>
      </c>
      <c r="B222" s="186">
        <v>43258</v>
      </c>
      <c r="C222" s="186"/>
      <c r="D222" s="187" t="s">
        <v>444</v>
      </c>
      <c r="E222" s="188" t="s">
        <v>590</v>
      </c>
      <c r="F222" s="188">
        <f>342.5-5.1</f>
        <v>337.4</v>
      </c>
      <c r="G222" s="188"/>
      <c r="H222" s="188">
        <v>412.5</v>
      </c>
      <c r="I222" s="190">
        <v>439</v>
      </c>
      <c r="J222" s="160" t="s">
        <v>795</v>
      </c>
      <c r="K222" s="161">
        <f t="shared" si="53"/>
        <v>75.100000000000023</v>
      </c>
      <c r="L222" s="162">
        <f t="shared" si="54"/>
        <v>0.22258446947243635</v>
      </c>
      <c r="M222" s="157" t="s">
        <v>593</v>
      </c>
      <c r="N222" s="163">
        <v>44230</v>
      </c>
      <c r="O222" s="1"/>
      <c r="P222" s="1"/>
      <c r="Q222" s="239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79">
        <v>135</v>
      </c>
      <c r="B223" s="178">
        <v>43285</v>
      </c>
      <c r="C223" s="178"/>
      <c r="D223" s="179" t="s">
        <v>58</v>
      </c>
      <c r="E223" s="180" t="s">
        <v>590</v>
      </c>
      <c r="F223" s="180">
        <f>127.5-5.53</f>
        <v>121.97</v>
      </c>
      <c r="G223" s="181"/>
      <c r="H223" s="181">
        <v>122.5</v>
      </c>
      <c r="I223" s="181">
        <v>170</v>
      </c>
      <c r="J223" s="182" t="s">
        <v>796</v>
      </c>
      <c r="K223" s="183">
        <f t="shared" si="53"/>
        <v>0.53000000000000114</v>
      </c>
      <c r="L223" s="184">
        <f t="shared" si="54"/>
        <v>4.3453308190538747E-3</v>
      </c>
      <c r="M223" s="180" t="s">
        <v>610</v>
      </c>
      <c r="N223" s="178">
        <v>44431</v>
      </c>
      <c r="O223" s="1"/>
      <c r="P223" s="1"/>
      <c r="Q223" s="239"/>
      <c r="R223" s="1"/>
      <c r="S223" s="6" t="s">
        <v>780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136</v>
      </c>
      <c r="B224" s="199">
        <v>43294</v>
      </c>
      <c r="C224" s="199"/>
      <c r="D224" s="200" t="s">
        <v>797</v>
      </c>
      <c r="E224" s="201" t="s">
        <v>590</v>
      </c>
      <c r="F224" s="196">
        <v>46.5</v>
      </c>
      <c r="G224" s="201"/>
      <c r="H224" s="201">
        <v>17</v>
      </c>
      <c r="I224" s="202">
        <v>59</v>
      </c>
      <c r="J224" s="170" t="s">
        <v>798</v>
      </c>
      <c r="K224" s="171">
        <f t="shared" si="53"/>
        <v>-29.5</v>
      </c>
      <c r="L224" s="172">
        <f t="shared" si="54"/>
        <v>-0.63440860215053763</v>
      </c>
      <c r="M224" s="168" t="s">
        <v>603</v>
      </c>
      <c r="N224" s="165">
        <v>43887</v>
      </c>
      <c r="O224" s="1"/>
      <c r="P224" s="1"/>
      <c r="Q224" s="239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137</v>
      </c>
      <c r="B225" s="186">
        <v>43396</v>
      </c>
      <c r="C225" s="186"/>
      <c r="D225" s="187" t="s">
        <v>427</v>
      </c>
      <c r="E225" s="188" t="s">
        <v>590</v>
      </c>
      <c r="F225" s="188">
        <v>156.5</v>
      </c>
      <c r="G225" s="188"/>
      <c r="H225" s="188">
        <v>207.5</v>
      </c>
      <c r="I225" s="190">
        <v>191</v>
      </c>
      <c r="J225" s="160" t="s">
        <v>677</v>
      </c>
      <c r="K225" s="161">
        <f t="shared" si="53"/>
        <v>51</v>
      </c>
      <c r="L225" s="162">
        <f t="shared" si="54"/>
        <v>0.32587859424920129</v>
      </c>
      <c r="M225" s="157" t="s">
        <v>593</v>
      </c>
      <c r="N225" s="163">
        <v>44369</v>
      </c>
      <c r="O225" s="1"/>
      <c r="P225" s="1"/>
      <c r="Q225" s="239"/>
      <c r="R225" s="1"/>
      <c r="S225" s="6" t="s">
        <v>780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138</v>
      </c>
      <c r="B226" s="186">
        <v>43439</v>
      </c>
      <c r="C226" s="186"/>
      <c r="D226" s="187" t="s">
        <v>346</v>
      </c>
      <c r="E226" s="188" t="s">
        <v>590</v>
      </c>
      <c r="F226" s="188">
        <v>259.5</v>
      </c>
      <c r="G226" s="188"/>
      <c r="H226" s="188">
        <v>320</v>
      </c>
      <c r="I226" s="190">
        <v>320</v>
      </c>
      <c r="J226" s="160" t="s">
        <v>677</v>
      </c>
      <c r="K226" s="161">
        <f t="shared" si="53"/>
        <v>60.5</v>
      </c>
      <c r="L226" s="162">
        <f t="shared" si="54"/>
        <v>0.23314065510597304</v>
      </c>
      <c r="M226" s="157" t="s">
        <v>593</v>
      </c>
      <c r="N226" s="163">
        <v>44323</v>
      </c>
      <c r="O226" s="1"/>
      <c r="P226" s="1"/>
      <c r="Q226" s="239"/>
      <c r="R226" s="1"/>
      <c r="S226" s="6" t="s">
        <v>780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139</v>
      </c>
      <c r="B227" s="199">
        <v>43439</v>
      </c>
      <c r="C227" s="199"/>
      <c r="D227" s="200" t="s">
        <v>799</v>
      </c>
      <c r="E227" s="201" t="s">
        <v>590</v>
      </c>
      <c r="F227" s="201">
        <v>715</v>
      </c>
      <c r="G227" s="201"/>
      <c r="H227" s="201">
        <v>445</v>
      </c>
      <c r="I227" s="202">
        <v>840</v>
      </c>
      <c r="J227" s="170" t="s">
        <v>800</v>
      </c>
      <c r="K227" s="171">
        <f t="shared" si="53"/>
        <v>-270</v>
      </c>
      <c r="L227" s="172">
        <f t="shared" si="54"/>
        <v>-0.3776223776223776</v>
      </c>
      <c r="M227" s="168" t="s">
        <v>603</v>
      </c>
      <c r="N227" s="165">
        <v>43800</v>
      </c>
      <c r="O227" s="1"/>
      <c r="P227" s="1"/>
      <c r="Q227" s="239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140</v>
      </c>
      <c r="B228" s="186">
        <v>43469</v>
      </c>
      <c r="C228" s="186"/>
      <c r="D228" s="187" t="s">
        <v>180</v>
      </c>
      <c r="E228" s="188" t="s">
        <v>590</v>
      </c>
      <c r="F228" s="188">
        <v>875</v>
      </c>
      <c r="G228" s="188"/>
      <c r="H228" s="188">
        <v>1165</v>
      </c>
      <c r="I228" s="190">
        <v>1185</v>
      </c>
      <c r="J228" s="160" t="s">
        <v>801</v>
      </c>
      <c r="K228" s="161">
        <f t="shared" si="53"/>
        <v>290</v>
      </c>
      <c r="L228" s="162">
        <f t="shared" si="54"/>
        <v>0.33142857142857141</v>
      </c>
      <c r="M228" s="157" t="s">
        <v>593</v>
      </c>
      <c r="N228" s="163">
        <v>43847</v>
      </c>
      <c r="O228" s="1"/>
      <c r="P228" s="1"/>
      <c r="Q228" s="239"/>
      <c r="R228" s="1"/>
      <c r="S228" s="6" t="s">
        <v>780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141</v>
      </c>
      <c r="B229" s="186">
        <v>43559</v>
      </c>
      <c r="C229" s="186"/>
      <c r="D229" s="187" t="s">
        <v>364</v>
      </c>
      <c r="E229" s="188" t="s">
        <v>590</v>
      </c>
      <c r="F229" s="188">
        <f>387-14.63</f>
        <v>372.37</v>
      </c>
      <c r="G229" s="188"/>
      <c r="H229" s="188">
        <v>490</v>
      </c>
      <c r="I229" s="190">
        <v>490</v>
      </c>
      <c r="J229" s="160" t="s">
        <v>677</v>
      </c>
      <c r="K229" s="161">
        <f t="shared" si="53"/>
        <v>117.63</v>
      </c>
      <c r="L229" s="162">
        <f t="shared" si="54"/>
        <v>0.31589548030185027</v>
      </c>
      <c r="M229" s="157" t="s">
        <v>593</v>
      </c>
      <c r="N229" s="163">
        <v>43850</v>
      </c>
      <c r="O229" s="1"/>
      <c r="P229" s="1"/>
      <c r="Q229" s="239"/>
      <c r="R229" s="1"/>
      <c r="S229" s="6" t="s">
        <v>780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142</v>
      </c>
      <c r="B230" s="199">
        <v>43578</v>
      </c>
      <c r="C230" s="199"/>
      <c r="D230" s="200" t="s">
        <v>802</v>
      </c>
      <c r="E230" s="201" t="s">
        <v>602</v>
      </c>
      <c r="F230" s="201">
        <v>220</v>
      </c>
      <c r="G230" s="201"/>
      <c r="H230" s="201">
        <v>127.5</v>
      </c>
      <c r="I230" s="202">
        <v>284</v>
      </c>
      <c r="J230" s="170" t="s">
        <v>803</v>
      </c>
      <c r="K230" s="171">
        <f t="shared" si="53"/>
        <v>-92.5</v>
      </c>
      <c r="L230" s="172">
        <f t="shared" si="54"/>
        <v>-0.42045454545454547</v>
      </c>
      <c r="M230" s="168" t="s">
        <v>603</v>
      </c>
      <c r="N230" s="165">
        <v>43896</v>
      </c>
      <c r="O230" s="1"/>
      <c r="P230" s="1"/>
      <c r="Q230" s="239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143</v>
      </c>
      <c r="B231" s="186">
        <v>43622</v>
      </c>
      <c r="C231" s="186"/>
      <c r="D231" s="187" t="s">
        <v>489</v>
      </c>
      <c r="E231" s="188" t="s">
        <v>602</v>
      </c>
      <c r="F231" s="188">
        <v>332.8</v>
      </c>
      <c r="G231" s="188"/>
      <c r="H231" s="188">
        <v>405</v>
      </c>
      <c r="I231" s="190">
        <v>419</v>
      </c>
      <c r="J231" s="160" t="s">
        <v>804</v>
      </c>
      <c r="K231" s="161">
        <f t="shared" si="53"/>
        <v>72.199999999999989</v>
      </c>
      <c r="L231" s="162">
        <f t="shared" si="54"/>
        <v>0.21694711538461534</v>
      </c>
      <c r="M231" s="157" t="s">
        <v>593</v>
      </c>
      <c r="N231" s="163">
        <v>43860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79">
        <v>144</v>
      </c>
      <c r="B232" s="178">
        <v>43641</v>
      </c>
      <c r="C232" s="178"/>
      <c r="D232" s="179" t="s">
        <v>172</v>
      </c>
      <c r="E232" s="180" t="s">
        <v>590</v>
      </c>
      <c r="F232" s="180">
        <v>386</v>
      </c>
      <c r="G232" s="181"/>
      <c r="H232" s="181">
        <v>395</v>
      </c>
      <c r="I232" s="181">
        <v>452</v>
      </c>
      <c r="J232" s="182" t="s">
        <v>805</v>
      </c>
      <c r="K232" s="183">
        <f t="shared" si="53"/>
        <v>9</v>
      </c>
      <c r="L232" s="184">
        <f t="shared" si="54"/>
        <v>2.3316062176165803E-2</v>
      </c>
      <c r="M232" s="180" t="s">
        <v>610</v>
      </c>
      <c r="N232" s="178">
        <v>43868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79">
        <v>145</v>
      </c>
      <c r="B233" s="178">
        <v>43707</v>
      </c>
      <c r="C233" s="178"/>
      <c r="D233" s="179" t="s">
        <v>146</v>
      </c>
      <c r="E233" s="180" t="s">
        <v>590</v>
      </c>
      <c r="F233" s="180">
        <v>137.5</v>
      </c>
      <c r="G233" s="181"/>
      <c r="H233" s="181">
        <v>138.5</v>
      </c>
      <c r="I233" s="181">
        <v>190</v>
      </c>
      <c r="J233" s="182" t="s">
        <v>806</v>
      </c>
      <c r="K233" s="183">
        <f t="shared" si="53"/>
        <v>1</v>
      </c>
      <c r="L233" s="184">
        <f t="shared" si="54"/>
        <v>7.2727272727272727E-3</v>
      </c>
      <c r="M233" s="180" t="s">
        <v>610</v>
      </c>
      <c r="N233" s="178">
        <v>44432</v>
      </c>
      <c r="O233" s="1"/>
      <c r="P233" s="1"/>
      <c r="Q233" s="239"/>
      <c r="R233" s="1"/>
      <c r="S233" s="6" t="s">
        <v>780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146</v>
      </c>
      <c r="B234" s="186">
        <v>43731</v>
      </c>
      <c r="C234" s="186"/>
      <c r="D234" s="187" t="s">
        <v>437</v>
      </c>
      <c r="E234" s="188" t="s">
        <v>590</v>
      </c>
      <c r="F234" s="188">
        <v>235</v>
      </c>
      <c r="G234" s="188"/>
      <c r="H234" s="188">
        <v>295</v>
      </c>
      <c r="I234" s="190">
        <v>296</v>
      </c>
      <c r="J234" s="160" t="s">
        <v>807</v>
      </c>
      <c r="K234" s="161">
        <f t="shared" si="53"/>
        <v>60</v>
      </c>
      <c r="L234" s="162">
        <f t="shared" si="54"/>
        <v>0.25531914893617019</v>
      </c>
      <c r="M234" s="157" t="s">
        <v>593</v>
      </c>
      <c r="N234" s="163">
        <v>43844</v>
      </c>
      <c r="O234" s="1"/>
      <c r="P234" s="1"/>
      <c r="Q234" s="239"/>
      <c r="R234" s="1"/>
      <c r="S234" s="6" t="s">
        <v>784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147</v>
      </c>
      <c r="B235" s="186">
        <v>43752</v>
      </c>
      <c r="C235" s="186"/>
      <c r="D235" s="187" t="s">
        <v>808</v>
      </c>
      <c r="E235" s="188" t="s">
        <v>590</v>
      </c>
      <c r="F235" s="188">
        <v>277.5</v>
      </c>
      <c r="G235" s="188"/>
      <c r="H235" s="188">
        <v>333</v>
      </c>
      <c r="I235" s="190">
        <v>333</v>
      </c>
      <c r="J235" s="160" t="s">
        <v>809</v>
      </c>
      <c r="K235" s="161">
        <f t="shared" si="53"/>
        <v>55.5</v>
      </c>
      <c r="L235" s="162">
        <f t="shared" si="54"/>
        <v>0.2</v>
      </c>
      <c r="M235" s="157" t="s">
        <v>593</v>
      </c>
      <c r="N235" s="163">
        <v>43846</v>
      </c>
      <c r="O235" s="1"/>
      <c r="P235" s="1"/>
      <c r="Q235" s="239"/>
      <c r="R235" s="1"/>
      <c r="S235" s="6" t="s">
        <v>780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148</v>
      </c>
      <c r="B236" s="186">
        <v>43752</v>
      </c>
      <c r="C236" s="186"/>
      <c r="D236" s="187" t="s">
        <v>810</v>
      </c>
      <c r="E236" s="188" t="s">
        <v>590</v>
      </c>
      <c r="F236" s="188">
        <v>930</v>
      </c>
      <c r="G236" s="188"/>
      <c r="H236" s="188">
        <v>1165</v>
      </c>
      <c r="I236" s="190">
        <v>1200</v>
      </c>
      <c r="J236" s="160" t="s">
        <v>811</v>
      </c>
      <c r="K236" s="161">
        <f t="shared" si="53"/>
        <v>235</v>
      </c>
      <c r="L236" s="162">
        <f t="shared" si="54"/>
        <v>0.25268817204301075</v>
      </c>
      <c r="M236" s="157" t="s">
        <v>593</v>
      </c>
      <c r="N236" s="163">
        <v>43847</v>
      </c>
      <c r="O236" s="1"/>
      <c r="P236" s="1"/>
      <c r="Q236" s="239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149</v>
      </c>
      <c r="B237" s="186">
        <v>43753</v>
      </c>
      <c r="C237" s="186"/>
      <c r="D237" s="187" t="s">
        <v>812</v>
      </c>
      <c r="E237" s="188" t="s">
        <v>590</v>
      </c>
      <c r="F237" s="158">
        <v>111</v>
      </c>
      <c r="G237" s="188"/>
      <c r="H237" s="188">
        <v>141</v>
      </c>
      <c r="I237" s="190">
        <v>141</v>
      </c>
      <c r="J237" s="160" t="s">
        <v>813</v>
      </c>
      <c r="K237" s="161">
        <f t="shared" si="53"/>
        <v>30</v>
      </c>
      <c r="L237" s="162">
        <f t="shared" si="54"/>
        <v>0.27027027027027029</v>
      </c>
      <c r="M237" s="157" t="s">
        <v>593</v>
      </c>
      <c r="N237" s="163">
        <v>44328</v>
      </c>
      <c r="O237" s="1"/>
      <c r="P237" s="1"/>
      <c r="Q237" s="239"/>
      <c r="R237" s="1"/>
      <c r="S237" s="6" t="s">
        <v>784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150</v>
      </c>
      <c r="B238" s="186">
        <v>43753</v>
      </c>
      <c r="C238" s="186"/>
      <c r="D238" s="187" t="s">
        <v>814</v>
      </c>
      <c r="E238" s="188" t="s">
        <v>590</v>
      </c>
      <c r="F238" s="158">
        <v>296</v>
      </c>
      <c r="G238" s="188"/>
      <c r="H238" s="188">
        <v>370</v>
      </c>
      <c r="I238" s="190">
        <v>370</v>
      </c>
      <c r="J238" s="160" t="s">
        <v>677</v>
      </c>
      <c r="K238" s="161">
        <f t="shared" si="53"/>
        <v>74</v>
      </c>
      <c r="L238" s="162">
        <f t="shared" si="54"/>
        <v>0.25</v>
      </c>
      <c r="M238" s="157" t="s">
        <v>593</v>
      </c>
      <c r="N238" s="163">
        <v>43853</v>
      </c>
      <c r="O238" s="1"/>
      <c r="P238" s="1"/>
      <c r="Q238" s="239"/>
      <c r="R238" s="1"/>
      <c r="S238" s="6" t="s">
        <v>784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151</v>
      </c>
      <c r="B239" s="186">
        <v>43754</v>
      </c>
      <c r="C239" s="186"/>
      <c r="D239" s="187" t="s">
        <v>815</v>
      </c>
      <c r="E239" s="188" t="s">
        <v>590</v>
      </c>
      <c r="F239" s="158">
        <v>300</v>
      </c>
      <c r="G239" s="188"/>
      <c r="H239" s="188">
        <v>382.5</v>
      </c>
      <c r="I239" s="190">
        <v>344</v>
      </c>
      <c r="J239" s="160" t="s">
        <v>816</v>
      </c>
      <c r="K239" s="161">
        <f t="shared" si="53"/>
        <v>82.5</v>
      </c>
      <c r="L239" s="162">
        <f t="shared" si="54"/>
        <v>0.27500000000000002</v>
      </c>
      <c r="M239" s="157" t="s">
        <v>593</v>
      </c>
      <c r="N239" s="163">
        <v>44238</v>
      </c>
      <c r="O239" s="1"/>
      <c r="P239" s="1"/>
      <c r="Q239" s="239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152</v>
      </c>
      <c r="B240" s="186">
        <v>43832</v>
      </c>
      <c r="C240" s="186"/>
      <c r="D240" s="187" t="s">
        <v>817</v>
      </c>
      <c r="E240" s="188" t="s">
        <v>590</v>
      </c>
      <c r="F240" s="158">
        <v>495</v>
      </c>
      <c r="G240" s="188"/>
      <c r="H240" s="188">
        <v>595</v>
      </c>
      <c r="I240" s="190">
        <v>590</v>
      </c>
      <c r="J240" s="160" t="s">
        <v>613</v>
      </c>
      <c r="K240" s="161">
        <f t="shared" si="53"/>
        <v>100</v>
      </c>
      <c r="L240" s="162">
        <f t="shared" si="54"/>
        <v>0.20202020202020202</v>
      </c>
      <c r="M240" s="157" t="s">
        <v>593</v>
      </c>
      <c r="N240" s="163">
        <v>44589</v>
      </c>
      <c r="O240" s="1"/>
      <c r="P240" s="1"/>
      <c r="Q240" s="239"/>
      <c r="R240" s="1"/>
      <c r="S240" s="6" t="s">
        <v>784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153</v>
      </c>
      <c r="B241" s="186">
        <v>43966</v>
      </c>
      <c r="C241" s="186"/>
      <c r="D241" s="187" t="s">
        <v>76</v>
      </c>
      <c r="E241" s="188" t="s">
        <v>590</v>
      </c>
      <c r="F241" s="158">
        <v>67.5</v>
      </c>
      <c r="G241" s="188"/>
      <c r="H241" s="188">
        <v>86</v>
      </c>
      <c r="I241" s="190">
        <v>86</v>
      </c>
      <c r="J241" s="160" t="s">
        <v>818</v>
      </c>
      <c r="K241" s="161">
        <f t="shared" si="53"/>
        <v>18.5</v>
      </c>
      <c r="L241" s="162">
        <f t="shared" si="54"/>
        <v>0.27407407407407408</v>
      </c>
      <c r="M241" s="157" t="s">
        <v>593</v>
      </c>
      <c r="N241" s="163">
        <v>44008</v>
      </c>
      <c r="O241" s="1"/>
      <c r="P241" s="1"/>
      <c r="Q241" s="239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154</v>
      </c>
      <c r="B242" s="186">
        <v>44035</v>
      </c>
      <c r="C242" s="186"/>
      <c r="D242" s="187" t="s">
        <v>488</v>
      </c>
      <c r="E242" s="188" t="s">
        <v>590</v>
      </c>
      <c r="F242" s="158">
        <v>231</v>
      </c>
      <c r="G242" s="188"/>
      <c r="H242" s="188">
        <v>281</v>
      </c>
      <c r="I242" s="190">
        <v>281</v>
      </c>
      <c r="J242" s="160" t="s">
        <v>677</v>
      </c>
      <c r="K242" s="161">
        <f t="shared" si="53"/>
        <v>50</v>
      </c>
      <c r="L242" s="162">
        <f t="shared" si="54"/>
        <v>0.21645021645021645</v>
      </c>
      <c r="M242" s="157" t="s">
        <v>593</v>
      </c>
      <c r="N242" s="163">
        <v>44358</v>
      </c>
      <c r="O242" s="1"/>
      <c r="P242" s="1"/>
      <c r="Q242" s="239"/>
      <c r="R242" s="1"/>
      <c r="S242" s="6" t="s">
        <v>784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155</v>
      </c>
      <c r="B243" s="186">
        <v>44092</v>
      </c>
      <c r="C243" s="186"/>
      <c r="D243" s="187" t="s">
        <v>144</v>
      </c>
      <c r="E243" s="188" t="s">
        <v>590</v>
      </c>
      <c r="F243" s="188">
        <v>206</v>
      </c>
      <c r="G243" s="188"/>
      <c r="H243" s="188">
        <v>248</v>
      </c>
      <c r="I243" s="190">
        <v>248</v>
      </c>
      <c r="J243" s="160" t="s">
        <v>677</v>
      </c>
      <c r="K243" s="161">
        <f t="shared" si="53"/>
        <v>42</v>
      </c>
      <c r="L243" s="162">
        <f t="shared" si="54"/>
        <v>0.20388349514563106</v>
      </c>
      <c r="M243" s="157" t="s">
        <v>593</v>
      </c>
      <c r="N243" s="163">
        <v>44214</v>
      </c>
      <c r="O243" s="1"/>
      <c r="P243" s="1"/>
      <c r="Q243" s="239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156</v>
      </c>
      <c r="B244" s="186">
        <v>44140</v>
      </c>
      <c r="C244" s="186"/>
      <c r="D244" s="187" t="s">
        <v>144</v>
      </c>
      <c r="E244" s="188" t="s">
        <v>590</v>
      </c>
      <c r="F244" s="188">
        <v>182.5</v>
      </c>
      <c r="G244" s="188"/>
      <c r="H244" s="188">
        <v>248</v>
      </c>
      <c r="I244" s="190">
        <v>248</v>
      </c>
      <c r="J244" s="160" t="s">
        <v>677</v>
      </c>
      <c r="K244" s="161">
        <f t="shared" si="53"/>
        <v>65.5</v>
      </c>
      <c r="L244" s="162">
        <f t="shared" si="54"/>
        <v>0.35890410958904112</v>
      </c>
      <c r="M244" s="157" t="s">
        <v>593</v>
      </c>
      <c r="N244" s="163">
        <v>44214</v>
      </c>
      <c r="O244" s="1"/>
      <c r="P244" s="1"/>
      <c r="Q244" s="239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157</v>
      </c>
      <c r="B245" s="186">
        <v>44140</v>
      </c>
      <c r="C245" s="186"/>
      <c r="D245" s="187" t="s">
        <v>346</v>
      </c>
      <c r="E245" s="188" t="s">
        <v>590</v>
      </c>
      <c r="F245" s="188">
        <v>247.5</v>
      </c>
      <c r="G245" s="188"/>
      <c r="H245" s="188">
        <v>320</v>
      </c>
      <c r="I245" s="190">
        <v>320</v>
      </c>
      <c r="J245" s="160" t="s">
        <v>677</v>
      </c>
      <c r="K245" s="161">
        <f t="shared" si="53"/>
        <v>72.5</v>
      </c>
      <c r="L245" s="162">
        <f t="shared" si="54"/>
        <v>0.29292929292929293</v>
      </c>
      <c r="M245" s="157" t="s">
        <v>593</v>
      </c>
      <c r="N245" s="163">
        <v>44323</v>
      </c>
      <c r="O245" s="1"/>
      <c r="P245" s="1"/>
      <c r="Q245" s="239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158</v>
      </c>
      <c r="B246" s="186">
        <v>44140</v>
      </c>
      <c r="C246" s="186"/>
      <c r="D246" s="187" t="s">
        <v>203</v>
      </c>
      <c r="E246" s="188" t="s">
        <v>590</v>
      </c>
      <c r="F246" s="158">
        <v>925</v>
      </c>
      <c r="G246" s="188"/>
      <c r="H246" s="188">
        <v>1095</v>
      </c>
      <c r="I246" s="190">
        <v>1093</v>
      </c>
      <c r="J246" s="160" t="s">
        <v>819</v>
      </c>
      <c r="K246" s="161">
        <f t="shared" si="53"/>
        <v>170</v>
      </c>
      <c r="L246" s="162">
        <f t="shared" si="54"/>
        <v>0.18378378378378379</v>
      </c>
      <c r="M246" s="157" t="s">
        <v>593</v>
      </c>
      <c r="N246" s="163">
        <v>44201</v>
      </c>
      <c r="O246" s="1"/>
      <c r="P246" s="1"/>
      <c r="Q246" s="239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159</v>
      </c>
      <c r="B247" s="186">
        <v>44140</v>
      </c>
      <c r="C247" s="186"/>
      <c r="D247" s="187" t="s">
        <v>364</v>
      </c>
      <c r="E247" s="188" t="s">
        <v>590</v>
      </c>
      <c r="F247" s="158">
        <v>332.5</v>
      </c>
      <c r="G247" s="188"/>
      <c r="H247" s="188">
        <v>393</v>
      </c>
      <c r="I247" s="190">
        <v>406</v>
      </c>
      <c r="J247" s="160" t="s">
        <v>820</v>
      </c>
      <c r="K247" s="161">
        <f t="shared" si="53"/>
        <v>60.5</v>
      </c>
      <c r="L247" s="162">
        <f t="shared" si="54"/>
        <v>0.18195488721804512</v>
      </c>
      <c r="M247" s="157" t="s">
        <v>593</v>
      </c>
      <c r="N247" s="163">
        <v>44256</v>
      </c>
      <c r="O247" s="1"/>
      <c r="P247" s="1"/>
      <c r="Q247" s="239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160</v>
      </c>
      <c r="B248" s="186">
        <v>44141</v>
      </c>
      <c r="C248" s="186"/>
      <c r="D248" s="187" t="s">
        <v>488</v>
      </c>
      <c r="E248" s="188" t="s">
        <v>590</v>
      </c>
      <c r="F248" s="158">
        <v>231</v>
      </c>
      <c r="G248" s="188"/>
      <c r="H248" s="188">
        <v>281</v>
      </c>
      <c r="I248" s="190">
        <v>281</v>
      </c>
      <c r="J248" s="160" t="s">
        <v>677</v>
      </c>
      <c r="K248" s="161">
        <f t="shared" si="53"/>
        <v>50</v>
      </c>
      <c r="L248" s="162">
        <f t="shared" si="54"/>
        <v>0.21645021645021645</v>
      </c>
      <c r="M248" s="157" t="s">
        <v>593</v>
      </c>
      <c r="N248" s="163">
        <v>44358</v>
      </c>
      <c r="O248" s="1"/>
      <c r="P248" s="1"/>
      <c r="Q248" s="239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161</v>
      </c>
      <c r="B249" s="186">
        <v>44187</v>
      </c>
      <c r="C249" s="186"/>
      <c r="D249" s="187" t="s">
        <v>821</v>
      </c>
      <c r="E249" s="188" t="s">
        <v>590</v>
      </c>
      <c r="F249" s="158">
        <v>190</v>
      </c>
      <c r="G249" s="188"/>
      <c r="H249" s="188">
        <v>239</v>
      </c>
      <c r="I249" s="190">
        <v>239</v>
      </c>
      <c r="J249" s="160" t="s">
        <v>822</v>
      </c>
      <c r="K249" s="161">
        <f t="shared" si="53"/>
        <v>49</v>
      </c>
      <c r="L249" s="162">
        <f t="shared" si="54"/>
        <v>0.25789473684210529</v>
      </c>
      <c r="M249" s="157" t="s">
        <v>593</v>
      </c>
      <c r="N249" s="163">
        <v>44844</v>
      </c>
      <c r="O249" s="1"/>
      <c r="P249" s="1"/>
      <c r="Q249" s="239"/>
      <c r="R249" s="1"/>
      <c r="S249" s="6" t="s">
        <v>784</v>
      </c>
    </row>
    <row r="250" spans="1:27" ht="12.75" customHeight="1">
      <c r="A250" s="185">
        <v>162</v>
      </c>
      <c r="B250" s="186">
        <v>44258</v>
      </c>
      <c r="C250" s="186"/>
      <c r="D250" s="187" t="s">
        <v>817</v>
      </c>
      <c r="E250" s="188" t="s">
        <v>590</v>
      </c>
      <c r="F250" s="158">
        <v>495</v>
      </c>
      <c r="G250" s="188"/>
      <c r="H250" s="188">
        <v>595</v>
      </c>
      <c r="I250" s="190">
        <v>590</v>
      </c>
      <c r="J250" s="160" t="s">
        <v>613</v>
      </c>
      <c r="K250" s="161">
        <f t="shared" si="53"/>
        <v>100</v>
      </c>
      <c r="L250" s="162">
        <f t="shared" si="54"/>
        <v>0.20202020202020202</v>
      </c>
      <c r="M250" s="157" t="s">
        <v>593</v>
      </c>
      <c r="N250" s="163">
        <v>44589</v>
      </c>
      <c r="O250" s="1"/>
      <c r="P250" s="1"/>
      <c r="Q250" s="239"/>
      <c r="S250" s="6" t="s">
        <v>784</v>
      </c>
    </row>
    <row r="251" spans="1:27" ht="12.75" customHeight="1">
      <c r="A251" s="185">
        <v>163</v>
      </c>
      <c r="B251" s="186">
        <v>44274</v>
      </c>
      <c r="C251" s="186"/>
      <c r="D251" s="187" t="s">
        <v>364</v>
      </c>
      <c r="E251" s="188" t="s">
        <v>590</v>
      </c>
      <c r="F251" s="158">
        <v>355</v>
      </c>
      <c r="G251" s="188"/>
      <c r="H251" s="188">
        <v>422.5</v>
      </c>
      <c r="I251" s="190">
        <v>420</v>
      </c>
      <c r="J251" s="160" t="s">
        <v>823</v>
      </c>
      <c r="K251" s="161">
        <f t="shared" si="53"/>
        <v>67.5</v>
      </c>
      <c r="L251" s="162">
        <f t="shared" si="54"/>
        <v>0.19014084507042253</v>
      </c>
      <c r="M251" s="157" t="s">
        <v>593</v>
      </c>
      <c r="N251" s="163">
        <v>44361</v>
      </c>
      <c r="O251" s="1"/>
      <c r="S251" s="203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164</v>
      </c>
      <c r="B252" s="186">
        <v>44295</v>
      </c>
      <c r="C252" s="186"/>
      <c r="D252" s="187" t="s">
        <v>326</v>
      </c>
      <c r="E252" s="188" t="s">
        <v>590</v>
      </c>
      <c r="F252" s="158">
        <v>555</v>
      </c>
      <c r="G252" s="188"/>
      <c r="H252" s="188">
        <v>663</v>
      </c>
      <c r="I252" s="190">
        <v>663</v>
      </c>
      <c r="J252" s="160" t="s">
        <v>824</v>
      </c>
      <c r="K252" s="161">
        <f t="shared" si="53"/>
        <v>108</v>
      </c>
      <c r="L252" s="162">
        <f t="shared" si="54"/>
        <v>0.19459459459459461</v>
      </c>
      <c r="M252" s="157" t="s">
        <v>593</v>
      </c>
      <c r="N252" s="163">
        <v>44321</v>
      </c>
      <c r="O252" s="1"/>
      <c r="P252" s="1"/>
      <c r="Q252" s="239"/>
      <c r="R252" s="1"/>
      <c r="S252" s="203" t="s">
        <v>784</v>
      </c>
    </row>
    <row r="253" spans="1:27" ht="12.75" customHeight="1">
      <c r="A253" s="185">
        <v>165</v>
      </c>
      <c r="B253" s="186">
        <v>44308</v>
      </c>
      <c r="C253" s="186"/>
      <c r="D253" s="187" t="s">
        <v>788</v>
      </c>
      <c r="E253" s="188" t="s">
        <v>590</v>
      </c>
      <c r="F253" s="158">
        <v>126.5</v>
      </c>
      <c r="G253" s="188"/>
      <c r="H253" s="188">
        <v>155</v>
      </c>
      <c r="I253" s="190">
        <v>155</v>
      </c>
      <c r="J253" s="160" t="s">
        <v>677</v>
      </c>
      <c r="K253" s="161">
        <f t="shared" si="53"/>
        <v>28.5</v>
      </c>
      <c r="L253" s="162">
        <f t="shared" si="54"/>
        <v>0.22529644268774704</v>
      </c>
      <c r="M253" s="157" t="s">
        <v>593</v>
      </c>
      <c r="N253" s="163">
        <v>44362</v>
      </c>
      <c r="O253" s="1"/>
      <c r="S253" s="203" t="s">
        <v>784</v>
      </c>
    </row>
    <row r="254" spans="1:27" ht="12.75" customHeight="1">
      <c r="A254" s="164">
        <v>166</v>
      </c>
      <c r="B254" s="195">
        <v>44368</v>
      </c>
      <c r="C254" s="195"/>
      <c r="D254" s="166" t="s">
        <v>825</v>
      </c>
      <c r="E254" s="168" t="s">
        <v>590</v>
      </c>
      <c r="F254" s="196">
        <v>287.5</v>
      </c>
      <c r="G254" s="168"/>
      <c r="H254" s="168">
        <v>245</v>
      </c>
      <c r="I254" s="169">
        <v>344</v>
      </c>
      <c r="J254" s="170" t="s">
        <v>826</v>
      </c>
      <c r="K254" s="171">
        <f t="shared" si="53"/>
        <v>-42.5</v>
      </c>
      <c r="L254" s="172">
        <f t="shared" si="54"/>
        <v>-0.14782608695652175</v>
      </c>
      <c r="M254" s="168" t="s">
        <v>603</v>
      </c>
      <c r="N254" s="165">
        <v>44508</v>
      </c>
      <c r="O254" s="1"/>
      <c r="S254" s="203" t="s">
        <v>784</v>
      </c>
    </row>
    <row r="255" spans="1:27" ht="12.75" customHeight="1">
      <c r="A255" s="185">
        <v>167</v>
      </c>
      <c r="B255" s="186">
        <v>44368</v>
      </c>
      <c r="C255" s="186"/>
      <c r="D255" s="187" t="s">
        <v>488</v>
      </c>
      <c r="E255" s="188" t="s">
        <v>590</v>
      </c>
      <c r="F255" s="158">
        <v>241</v>
      </c>
      <c r="G255" s="188"/>
      <c r="H255" s="188">
        <v>298</v>
      </c>
      <c r="I255" s="190">
        <v>320</v>
      </c>
      <c r="J255" s="160" t="s">
        <v>677</v>
      </c>
      <c r="K255" s="161">
        <f t="shared" si="53"/>
        <v>57</v>
      </c>
      <c r="L255" s="162">
        <f t="shared" si="54"/>
        <v>0.23651452282157676</v>
      </c>
      <c r="M255" s="157" t="s">
        <v>593</v>
      </c>
      <c r="N255" s="163">
        <v>44802</v>
      </c>
      <c r="O255" s="37"/>
      <c r="S255" s="203" t="s">
        <v>784</v>
      </c>
    </row>
    <row r="256" spans="1:27" ht="12.75" customHeight="1">
      <c r="A256" s="185">
        <v>168</v>
      </c>
      <c r="B256" s="186">
        <v>44406</v>
      </c>
      <c r="C256" s="186"/>
      <c r="D256" s="187" t="s">
        <v>788</v>
      </c>
      <c r="E256" s="188" t="s">
        <v>590</v>
      </c>
      <c r="F256" s="158">
        <v>162.5</v>
      </c>
      <c r="G256" s="188"/>
      <c r="H256" s="188">
        <v>200</v>
      </c>
      <c r="I256" s="190">
        <v>200</v>
      </c>
      <c r="J256" s="160" t="s">
        <v>677</v>
      </c>
      <c r="K256" s="161">
        <f t="shared" si="53"/>
        <v>37.5</v>
      </c>
      <c r="L256" s="162">
        <f t="shared" si="54"/>
        <v>0.23076923076923078</v>
      </c>
      <c r="M256" s="157" t="s">
        <v>593</v>
      </c>
      <c r="N256" s="163">
        <v>44802</v>
      </c>
      <c r="O256" s="1"/>
      <c r="S256" s="203" t="s">
        <v>784</v>
      </c>
    </row>
    <row r="257" spans="1:19" ht="12.75" customHeight="1">
      <c r="A257" s="185">
        <v>169</v>
      </c>
      <c r="B257" s="186">
        <v>44462</v>
      </c>
      <c r="C257" s="186"/>
      <c r="D257" s="187" t="s">
        <v>445</v>
      </c>
      <c r="E257" s="188" t="s">
        <v>590</v>
      </c>
      <c r="F257" s="158">
        <v>1235</v>
      </c>
      <c r="G257" s="188"/>
      <c r="H257" s="188">
        <v>1505</v>
      </c>
      <c r="I257" s="190">
        <v>1500</v>
      </c>
      <c r="J257" s="160" t="s">
        <v>677</v>
      </c>
      <c r="K257" s="161">
        <f t="shared" si="53"/>
        <v>270</v>
      </c>
      <c r="L257" s="162">
        <f t="shared" si="54"/>
        <v>0.21862348178137653</v>
      </c>
      <c r="M257" s="157" t="s">
        <v>593</v>
      </c>
      <c r="N257" s="163">
        <v>44564</v>
      </c>
      <c r="O257" s="1"/>
      <c r="S257" s="203" t="s">
        <v>784</v>
      </c>
    </row>
    <row r="258" spans="1:19" ht="12.75" customHeight="1">
      <c r="A258" s="204">
        <v>170</v>
      </c>
      <c r="B258" s="205">
        <v>44480</v>
      </c>
      <c r="C258" s="205"/>
      <c r="D258" s="206" t="s">
        <v>827</v>
      </c>
      <c r="E258" s="207" t="s">
        <v>590</v>
      </c>
      <c r="F258" s="55">
        <v>58.75</v>
      </c>
      <c r="G258" s="207"/>
      <c r="H258" s="208"/>
      <c r="I258" s="51"/>
      <c r="J258" s="209" t="s">
        <v>591</v>
      </c>
      <c r="K258" s="204"/>
      <c r="L258" s="205"/>
      <c r="M258" s="205"/>
      <c r="N258" s="206"/>
      <c r="O258" s="37"/>
      <c r="S258" s="203" t="s">
        <v>784</v>
      </c>
    </row>
    <row r="259" spans="1:19" ht="12.75" customHeight="1">
      <c r="A259" s="154">
        <v>171</v>
      </c>
      <c r="B259" s="155">
        <v>44481</v>
      </c>
      <c r="C259" s="155"/>
      <c r="D259" s="156" t="s">
        <v>278</v>
      </c>
      <c r="E259" s="157" t="s">
        <v>590</v>
      </c>
      <c r="F259" s="158">
        <v>315</v>
      </c>
      <c r="G259" s="157"/>
      <c r="H259" s="157">
        <v>335</v>
      </c>
      <c r="I259" s="159">
        <v>380</v>
      </c>
      <c r="J259" s="160" t="s">
        <v>952</v>
      </c>
      <c r="K259" s="161">
        <f t="shared" ref="K259" si="55">H259-F259</f>
        <v>20</v>
      </c>
      <c r="L259" s="162">
        <f t="shared" ref="L259" si="56">K259/F259</f>
        <v>6.3492063492063489E-2</v>
      </c>
      <c r="M259" s="157" t="s">
        <v>593</v>
      </c>
      <c r="N259" s="163">
        <v>45297</v>
      </c>
      <c r="O259" s="37"/>
      <c r="S259" s="203" t="s">
        <v>784</v>
      </c>
    </row>
    <row r="260" spans="1:19" ht="12.75" customHeight="1">
      <c r="A260" s="154">
        <v>172</v>
      </c>
      <c r="B260" s="155">
        <v>44481</v>
      </c>
      <c r="C260" s="155"/>
      <c r="D260" s="156" t="s">
        <v>828</v>
      </c>
      <c r="E260" s="157" t="s">
        <v>590</v>
      </c>
      <c r="F260" s="158">
        <v>45.5</v>
      </c>
      <c r="G260" s="157"/>
      <c r="H260" s="157">
        <v>56.5</v>
      </c>
      <c r="I260" s="159">
        <v>56</v>
      </c>
      <c r="J260" s="160" t="s">
        <v>677</v>
      </c>
      <c r="K260" s="161">
        <f t="shared" ref="K260:K261" si="57">H260-F260</f>
        <v>11</v>
      </c>
      <c r="L260" s="162">
        <f t="shared" ref="L260:L261" si="58">K260/F260</f>
        <v>0.24175824175824176</v>
      </c>
      <c r="M260" s="157" t="s">
        <v>593</v>
      </c>
      <c r="N260" s="163">
        <v>44881</v>
      </c>
      <c r="O260" s="37"/>
      <c r="S260" s="203"/>
    </row>
    <row r="261" spans="1:19" ht="12.75" customHeight="1">
      <c r="A261" s="154">
        <v>173</v>
      </c>
      <c r="B261" s="155">
        <v>44551</v>
      </c>
      <c r="C261" s="155"/>
      <c r="D261" s="156" t="s">
        <v>131</v>
      </c>
      <c r="E261" s="157" t="s">
        <v>590</v>
      </c>
      <c r="F261" s="158">
        <v>2300</v>
      </c>
      <c r="G261" s="157"/>
      <c r="H261" s="157">
        <f>(2820+2200)/2</f>
        <v>2510</v>
      </c>
      <c r="I261" s="159">
        <v>3000</v>
      </c>
      <c r="J261" s="160" t="s">
        <v>829</v>
      </c>
      <c r="K261" s="161">
        <f t="shared" si="57"/>
        <v>210</v>
      </c>
      <c r="L261" s="162">
        <f t="shared" si="58"/>
        <v>9.1304347826086957E-2</v>
      </c>
      <c r="M261" s="157" t="s">
        <v>593</v>
      </c>
      <c r="N261" s="163">
        <v>44649</v>
      </c>
      <c r="O261" s="1"/>
      <c r="S261" s="203"/>
    </row>
    <row r="262" spans="1:19" ht="12.75" customHeight="1">
      <c r="A262" s="154">
        <v>174</v>
      </c>
      <c r="B262" s="155">
        <v>44606</v>
      </c>
      <c r="C262" s="155"/>
      <c r="D262" s="156" t="s">
        <v>435</v>
      </c>
      <c r="E262" s="157" t="s">
        <v>590</v>
      </c>
      <c r="F262" s="158">
        <v>635</v>
      </c>
      <c r="G262" s="157"/>
      <c r="H262" s="157">
        <v>700</v>
      </c>
      <c r="I262" s="159">
        <v>764</v>
      </c>
      <c r="J262" s="160" t="s">
        <v>863</v>
      </c>
      <c r="K262" s="161">
        <f t="shared" ref="K262" si="59">H262-F262</f>
        <v>65</v>
      </c>
      <c r="L262" s="162">
        <f t="shared" ref="L262" si="60">K262/F262</f>
        <v>0.10236220472440945</v>
      </c>
      <c r="M262" s="157" t="s">
        <v>593</v>
      </c>
      <c r="N262" s="163">
        <v>45159</v>
      </c>
      <c r="O262" s="37"/>
      <c r="S262" s="203"/>
    </row>
    <row r="263" spans="1:19" ht="12.75" customHeight="1">
      <c r="A263" s="154">
        <v>175</v>
      </c>
      <c r="B263" s="155">
        <v>44613</v>
      </c>
      <c r="C263" s="155"/>
      <c r="D263" s="156" t="s">
        <v>445</v>
      </c>
      <c r="E263" s="157" t="s">
        <v>590</v>
      </c>
      <c r="F263" s="158">
        <v>1255</v>
      </c>
      <c r="G263" s="157"/>
      <c r="H263" s="157">
        <v>1515</v>
      </c>
      <c r="I263" s="159">
        <v>1510</v>
      </c>
      <c r="J263" s="160" t="s">
        <v>677</v>
      </c>
      <c r="K263" s="161">
        <f>H263-F263</f>
        <v>260</v>
      </c>
      <c r="L263" s="162">
        <f>K263/F263</f>
        <v>0.20717131474103587</v>
      </c>
      <c r="M263" s="157" t="s">
        <v>593</v>
      </c>
      <c r="N263" s="163">
        <v>44834</v>
      </c>
      <c r="O263" s="37"/>
      <c r="S263" s="203"/>
    </row>
    <row r="264" spans="1:19" ht="12.75" customHeight="1">
      <c r="A264">
        <v>176</v>
      </c>
      <c r="B264" s="211">
        <v>44670</v>
      </c>
      <c r="C264" s="211"/>
      <c r="D264" s="53" t="s">
        <v>551</v>
      </c>
      <c r="E264" s="212" t="s">
        <v>590</v>
      </c>
      <c r="F264" s="51" t="s">
        <v>830</v>
      </c>
      <c r="G264" s="51"/>
      <c r="H264" s="51"/>
      <c r="I264" s="51">
        <v>553</v>
      </c>
      <c r="J264" s="51" t="s">
        <v>591</v>
      </c>
      <c r="K264" s="51"/>
      <c r="L264" s="51"/>
      <c r="M264" s="51"/>
      <c r="N264" s="51"/>
      <c r="O264" s="37"/>
      <c r="S264" s="203"/>
    </row>
    <row r="265" spans="1:19" ht="12.75" customHeight="1">
      <c r="A265" s="185">
        <v>177</v>
      </c>
      <c r="B265" s="186">
        <v>44746</v>
      </c>
      <c r="C265" s="186"/>
      <c r="D265" s="187" t="s">
        <v>831</v>
      </c>
      <c r="E265" s="188" t="s">
        <v>590</v>
      </c>
      <c r="F265" s="188">
        <v>207.5</v>
      </c>
      <c r="G265" s="188"/>
      <c r="H265" s="188">
        <v>254</v>
      </c>
      <c r="I265" s="190">
        <v>254</v>
      </c>
      <c r="J265" s="160" t="s">
        <v>677</v>
      </c>
      <c r="K265" s="161">
        <f t="shared" ref="K265:K267" si="61">H265-F265</f>
        <v>46.5</v>
      </c>
      <c r="L265" s="162">
        <f t="shared" ref="L265:L267" si="62">K265/F265</f>
        <v>0.22409638554216868</v>
      </c>
      <c r="M265" s="157" t="s">
        <v>593</v>
      </c>
      <c r="N265" s="163">
        <v>44792</v>
      </c>
      <c r="O265" s="1"/>
      <c r="S265" s="203"/>
    </row>
    <row r="266" spans="1:19" ht="12.75" customHeight="1">
      <c r="A266" s="185">
        <v>178</v>
      </c>
      <c r="B266" s="186">
        <v>44775</v>
      </c>
      <c r="C266" s="186"/>
      <c r="D266" s="187" t="s">
        <v>490</v>
      </c>
      <c r="E266" s="188" t="s">
        <v>590</v>
      </c>
      <c r="F266" s="188">
        <v>31.25</v>
      </c>
      <c r="G266" s="188"/>
      <c r="H266" s="188">
        <v>38.75</v>
      </c>
      <c r="I266" s="190">
        <v>38</v>
      </c>
      <c r="J266" s="160" t="s">
        <v>677</v>
      </c>
      <c r="K266" s="161">
        <f t="shared" si="61"/>
        <v>7.5</v>
      </c>
      <c r="L266" s="162">
        <f t="shared" si="62"/>
        <v>0.24</v>
      </c>
      <c r="M266" s="157" t="s">
        <v>593</v>
      </c>
      <c r="N266" s="163">
        <v>44844</v>
      </c>
      <c r="O266" s="37"/>
      <c r="S266" s="55"/>
    </row>
    <row r="267" spans="1:19" ht="12.75" customHeight="1">
      <c r="A267" s="185">
        <v>179</v>
      </c>
      <c r="B267" s="186">
        <v>44841</v>
      </c>
      <c r="C267" s="186"/>
      <c r="D267" s="187" t="s">
        <v>832</v>
      </c>
      <c r="E267" s="188" t="s">
        <v>590</v>
      </c>
      <c r="F267" s="158">
        <v>665</v>
      </c>
      <c r="G267" s="188"/>
      <c r="H267" s="188">
        <v>807.5</v>
      </c>
      <c r="I267" s="190">
        <v>840</v>
      </c>
      <c r="J267" s="160" t="s">
        <v>829</v>
      </c>
      <c r="K267" s="161">
        <f t="shared" si="61"/>
        <v>142.5</v>
      </c>
      <c r="L267" s="162">
        <f t="shared" si="62"/>
        <v>0.21428571428571427</v>
      </c>
      <c r="M267" s="157" t="s">
        <v>593</v>
      </c>
      <c r="N267" s="163">
        <v>45097</v>
      </c>
      <c r="O267" s="37"/>
      <c r="S267" s="55"/>
    </row>
    <row r="268" spans="1:19" ht="12.75" customHeight="1">
      <c r="A268" s="185">
        <v>180</v>
      </c>
      <c r="B268" s="186">
        <v>44844</v>
      </c>
      <c r="C268" s="186"/>
      <c r="D268" s="187" t="s">
        <v>437</v>
      </c>
      <c r="E268" s="188" t="s">
        <v>590</v>
      </c>
      <c r="F268" s="158">
        <v>227.5</v>
      </c>
      <c r="G268" s="188"/>
      <c r="H268" s="188">
        <v>270</v>
      </c>
      <c r="I268" s="190">
        <v>291</v>
      </c>
      <c r="J268" s="160" t="s">
        <v>865</v>
      </c>
      <c r="K268" s="161">
        <f t="shared" ref="K268" si="63">H268-F268</f>
        <v>42.5</v>
      </c>
      <c r="L268" s="162">
        <f t="shared" ref="L268" si="64">K268/F268</f>
        <v>0.18681318681318682</v>
      </c>
      <c r="M268" s="157" t="s">
        <v>593</v>
      </c>
      <c r="N268" s="163">
        <v>45160</v>
      </c>
      <c r="O268" s="37"/>
      <c r="R268" s="37"/>
      <c r="S268" s="55"/>
    </row>
    <row r="269" spans="1:19" ht="12.75" customHeight="1">
      <c r="A269" s="185">
        <v>181</v>
      </c>
      <c r="B269" s="186">
        <v>44845</v>
      </c>
      <c r="C269" s="186"/>
      <c r="D269" s="187" t="s">
        <v>435</v>
      </c>
      <c r="E269" s="188" t="s">
        <v>590</v>
      </c>
      <c r="F269" s="158">
        <v>555</v>
      </c>
      <c r="G269" s="188"/>
      <c r="H269" s="188">
        <v>700</v>
      </c>
      <c r="I269" s="190">
        <v>765</v>
      </c>
      <c r="J269" s="160" t="s">
        <v>864</v>
      </c>
      <c r="K269" s="161">
        <f t="shared" ref="K269" si="65">H269-F269</f>
        <v>145</v>
      </c>
      <c r="L269" s="162">
        <f t="shared" ref="L269" si="66">K269/F269</f>
        <v>0.26126126126126126</v>
      </c>
      <c r="M269" s="157" t="s">
        <v>593</v>
      </c>
      <c r="N269" s="163">
        <v>45159</v>
      </c>
      <c r="O269" s="37"/>
      <c r="R269" s="37"/>
      <c r="S269" s="55"/>
    </row>
    <row r="270" spans="1:19" ht="12.75" customHeight="1">
      <c r="A270" s="185">
        <v>182</v>
      </c>
      <c r="B270" s="186">
        <v>44981</v>
      </c>
      <c r="C270" s="186"/>
      <c r="D270" s="187" t="s">
        <v>452</v>
      </c>
      <c r="E270" s="188" t="s">
        <v>590</v>
      </c>
      <c r="F270" s="158">
        <v>1675</v>
      </c>
      <c r="G270" s="188"/>
      <c r="H270" s="188">
        <v>2080</v>
      </c>
      <c r="I270" s="190">
        <v>2080</v>
      </c>
      <c r="J270" s="160" t="s">
        <v>677</v>
      </c>
      <c r="K270" s="161">
        <f>H270-F270</f>
        <v>405</v>
      </c>
      <c r="L270" s="162">
        <f>K270/F270</f>
        <v>0.2417910447761194</v>
      </c>
      <c r="M270" s="157" t="s">
        <v>593</v>
      </c>
      <c r="N270" s="163">
        <v>45119</v>
      </c>
      <c r="O270" s="37"/>
      <c r="S270" s="55" t="s">
        <v>861</v>
      </c>
    </row>
    <row r="271" spans="1:19" ht="12.75" customHeight="1">
      <c r="A271" s="185">
        <v>183</v>
      </c>
      <c r="B271" s="186">
        <v>44986</v>
      </c>
      <c r="C271" s="186"/>
      <c r="D271" s="187" t="s">
        <v>490</v>
      </c>
      <c r="E271" s="188" t="s">
        <v>590</v>
      </c>
      <c r="F271" s="158">
        <v>57.5</v>
      </c>
      <c r="G271" s="188"/>
      <c r="H271" s="188">
        <v>120</v>
      </c>
      <c r="I271" s="190">
        <v>120</v>
      </c>
      <c r="J271" s="160" t="s">
        <v>677</v>
      </c>
      <c r="K271" s="161">
        <f>H271-F271</f>
        <v>62.5</v>
      </c>
      <c r="L271" s="162">
        <f>K271/F271</f>
        <v>1.0869565217391304</v>
      </c>
      <c r="M271" s="157" t="s">
        <v>593</v>
      </c>
      <c r="N271" s="163">
        <v>45049</v>
      </c>
      <c r="O271" s="37"/>
      <c r="S271" s="55" t="s">
        <v>861</v>
      </c>
    </row>
    <row r="272" spans="1:19" ht="12.75" customHeight="1">
      <c r="A272" s="185">
        <v>184</v>
      </c>
      <c r="B272" s="186">
        <v>45008</v>
      </c>
      <c r="C272" s="186"/>
      <c r="D272" s="187" t="s">
        <v>507</v>
      </c>
      <c r="E272" s="188" t="s">
        <v>590</v>
      </c>
      <c r="F272" s="158">
        <v>2765</v>
      </c>
      <c r="G272" s="188"/>
      <c r="H272" s="188">
        <v>3547.5</v>
      </c>
      <c r="I272" s="190">
        <v>3523</v>
      </c>
      <c r="J272" s="160" t="s">
        <v>677</v>
      </c>
      <c r="K272" s="161">
        <f>H272-F272</f>
        <v>782.5</v>
      </c>
      <c r="L272" s="162">
        <f>K272/F272</f>
        <v>0.28300180831826399</v>
      </c>
      <c r="M272" s="157" t="s">
        <v>593</v>
      </c>
      <c r="N272" s="163">
        <v>45177</v>
      </c>
      <c r="O272" s="37"/>
      <c r="S272" s="55" t="s">
        <v>861</v>
      </c>
    </row>
    <row r="273" spans="1:39" ht="12.75" customHeight="1">
      <c r="A273" s="185">
        <v>185</v>
      </c>
      <c r="B273" s="186">
        <v>45027</v>
      </c>
      <c r="C273" s="186"/>
      <c r="D273" s="187" t="s">
        <v>833</v>
      </c>
      <c r="E273" s="188" t="s">
        <v>590</v>
      </c>
      <c r="F273" s="188">
        <v>460</v>
      </c>
      <c r="G273" s="188"/>
      <c r="H273" s="188">
        <v>825</v>
      </c>
      <c r="I273" s="190">
        <v>810</v>
      </c>
      <c r="J273" s="160" t="s">
        <v>677</v>
      </c>
      <c r="K273" s="161">
        <f>H273-F273</f>
        <v>365</v>
      </c>
      <c r="L273" s="162">
        <f>K273/F273</f>
        <v>0.79347826086956519</v>
      </c>
      <c r="M273" s="157" t="s">
        <v>593</v>
      </c>
      <c r="N273" s="163">
        <v>45155</v>
      </c>
      <c r="O273" s="37"/>
      <c r="S273" s="55" t="s">
        <v>861</v>
      </c>
    </row>
    <row r="274" spans="1:39" ht="12.75" customHeight="1">
      <c r="A274" s="210">
        <v>186</v>
      </c>
      <c r="B274" s="211">
        <v>45050</v>
      </c>
      <c r="C274" s="53"/>
      <c r="D274" s="53" t="s">
        <v>42</v>
      </c>
      <c r="E274" s="212" t="s">
        <v>590</v>
      </c>
      <c r="F274" s="51" t="s">
        <v>834</v>
      </c>
      <c r="G274" s="51"/>
      <c r="H274" s="51"/>
      <c r="I274" s="51">
        <v>5040</v>
      </c>
      <c r="J274" s="51" t="s">
        <v>591</v>
      </c>
      <c r="K274" s="51"/>
      <c r="L274" s="51"/>
      <c r="M274" s="51"/>
      <c r="N274" s="51"/>
      <c r="O274" s="37"/>
      <c r="S274" s="55" t="s">
        <v>861</v>
      </c>
    </row>
    <row r="275" spans="1:39" ht="12.75" customHeight="1">
      <c r="A275" s="185">
        <v>187</v>
      </c>
      <c r="B275" s="186">
        <v>45075</v>
      </c>
      <c r="C275" s="186"/>
      <c r="D275" s="187" t="s">
        <v>835</v>
      </c>
      <c r="E275" s="188" t="s">
        <v>590</v>
      </c>
      <c r="F275" s="158">
        <v>585</v>
      </c>
      <c r="G275" s="188"/>
      <c r="H275" s="188">
        <v>732</v>
      </c>
      <c r="I275" s="190">
        <v>732</v>
      </c>
      <c r="J275" s="160" t="s">
        <v>677</v>
      </c>
      <c r="K275" s="161">
        <f>H275-F275</f>
        <v>147</v>
      </c>
      <c r="L275" s="162">
        <f>K275/F275</f>
        <v>0.25128205128205128</v>
      </c>
      <c r="M275" s="157" t="s">
        <v>593</v>
      </c>
      <c r="N275" s="163">
        <v>45152</v>
      </c>
      <c r="O275" s="37"/>
      <c r="R275" s="37"/>
      <c r="S275" s="55" t="s">
        <v>861</v>
      </c>
      <c r="U275" s="37"/>
      <c r="W275" s="37"/>
      <c r="X275" s="55"/>
      <c r="Z275" s="37"/>
      <c r="AB275" s="37"/>
      <c r="AC275" s="55"/>
      <c r="AE275" s="37"/>
      <c r="AG275" s="37"/>
      <c r="AH275" s="55"/>
      <c r="AJ275" s="37"/>
      <c r="AL275" s="37"/>
      <c r="AM275" s="55"/>
    </row>
    <row r="276" spans="1:39" ht="12.75" customHeight="1">
      <c r="A276" s="210">
        <v>188</v>
      </c>
      <c r="B276" s="211">
        <v>45078</v>
      </c>
      <c r="C276" s="53"/>
      <c r="D276" s="53" t="s">
        <v>539</v>
      </c>
      <c r="E276" s="212" t="s">
        <v>590</v>
      </c>
      <c r="F276" s="51" t="s">
        <v>836</v>
      </c>
      <c r="G276" s="51"/>
      <c r="H276" s="51"/>
      <c r="I276" s="51">
        <v>4300</v>
      </c>
      <c r="J276" s="51" t="s">
        <v>591</v>
      </c>
      <c r="K276" s="51"/>
      <c r="L276" s="51"/>
      <c r="M276" s="51"/>
      <c r="N276" s="51"/>
      <c r="O276" s="37"/>
      <c r="R276" s="37"/>
      <c r="S276" s="55" t="s">
        <v>861</v>
      </c>
      <c r="U276" s="37"/>
      <c r="W276" s="37"/>
      <c r="X276" s="55"/>
      <c r="Z276" s="37"/>
      <c r="AB276" s="37"/>
      <c r="AC276" s="55"/>
      <c r="AE276" s="37"/>
      <c r="AG276" s="37"/>
      <c r="AH276" s="55"/>
      <c r="AJ276" s="37"/>
      <c r="AL276" s="37"/>
      <c r="AM276" s="55"/>
    </row>
    <row r="277" spans="1:39" ht="12.75" customHeight="1">
      <c r="A277" s="185">
        <v>189</v>
      </c>
      <c r="B277" s="186">
        <v>45103</v>
      </c>
      <c r="C277" s="186"/>
      <c r="D277" s="187" t="s">
        <v>858</v>
      </c>
      <c r="E277" s="188" t="s">
        <v>590</v>
      </c>
      <c r="F277" s="158">
        <v>282.5</v>
      </c>
      <c r="G277" s="188"/>
      <c r="H277" s="188">
        <v>383</v>
      </c>
      <c r="I277" s="190">
        <v>383</v>
      </c>
      <c r="J277" s="160" t="s">
        <v>677</v>
      </c>
      <c r="K277" s="161">
        <f>H277-F277</f>
        <v>100.5</v>
      </c>
      <c r="L277" s="162">
        <f>K277/F277</f>
        <v>0.35575221238938054</v>
      </c>
      <c r="M277" s="157" t="s">
        <v>593</v>
      </c>
      <c r="N277" s="163">
        <v>45265</v>
      </c>
      <c r="O277" s="37"/>
      <c r="R277" s="37"/>
      <c r="S277" s="55" t="s">
        <v>861</v>
      </c>
      <c r="U277" s="37"/>
      <c r="W277" s="37"/>
      <c r="X277" s="55"/>
      <c r="Z277" s="37"/>
      <c r="AB277" s="37"/>
      <c r="AC277" s="55"/>
      <c r="AE277" s="37"/>
      <c r="AG277" s="37"/>
      <c r="AH277" s="55"/>
      <c r="AJ277" s="37"/>
      <c r="AL277" s="37"/>
      <c r="AM277" s="55"/>
    </row>
    <row r="278" spans="1:39" ht="12.75" customHeight="1">
      <c r="A278" s="185">
        <v>190</v>
      </c>
      <c r="B278" s="186">
        <v>45120</v>
      </c>
      <c r="C278" s="186"/>
      <c r="D278" s="187" t="s">
        <v>538</v>
      </c>
      <c r="E278" s="188" t="s">
        <v>590</v>
      </c>
      <c r="F278" s="158">
        <v>2312.5</v>
      </c>
      <c r="G278" s="188"/>
      <c r="H278" s="188">
        <v>2935</v>
      </c>
      <c r="I278" s="190">
        <v>2935</v>
      </c>
      <c r="J278" s="160" t="s">
        <v>677</v>
      </c>
      <c r="K278" s="161">
        <f>H278-F278</f>
        <v>622.5</v>
      </c>
      <c r="L278" s="162">
        <f>K278/F278</f>
        <v>0.26918918918918922</v>
      </c>
      <c r="M278" s="157" t="s">
        <v>593</v>
      </c>
      <c r="N278" s="163">
        <v>45177</v>
      </c>
      <c r="O278" s="37"/>
      <c r="R278" s="37"/>
      <c r="S278" s="55" t="s">
        <v>861</v>
      </c>
      <c r="U278" s="37"/>
      <c r="W278" s="37"/>
      <c r="X278" s="55"/>
      <c r="Z278" s="37"/>
      <c r="AB278" s="37"/>
      <c r="AC278" s="55"/>
      <c r="AE278" s="37"/>
      <c r="AG278" s="37"/>
      <c r="AH278" s="55"/>
      <c r="AJ278" s="37"/>
      <c r="AL278" s="37"/>
      <c r="AM278" s="55"/>
    </row>
    <row r="279" spans="1:39" ht="12.75" customHeight="1">
      <c r="A279" s="185">
        <v>191</v>
      </c>
      <c r="B279" s="186">
        <v>45125</v>
      </c>
      <c r="C279" s="186"/>
      <c r="D279" s="187" t="s">
        <v>203</v>
      </c>
      <c r="E279" s="188" t="s">
        <v>590</v>
      </c>
      <c r="F279" s="158">
        <v>3980</v>
      </c>
      <c r="G279" s="188"/>
      <c r="H279" s="188">
        <v>4895</v>
      </c>
      <c r="I279" s="190">
        <v>4895</v>
      </c>
      <c r="J279" s="160" t="s">
        <v>677</v>
      </c>
      <c r="K279" s="161">
        <f>H279-F279</f>
        <v>915</v>
      </c>
      <c r="L279" s="162">
        <f>K279/F279</f>
        <v>0.22989949748743718</v>
      </c>
      <c r="M279" s="157" t="s">
        <v>593</v>
      </c>
      <c r="N279" s="163">
        <v>45155</v>
      </c>
      <c r="O279" s="37"/>
      <c r="S279" s="55" t="s">
        <v>861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185">
        <v>192</v>
      </c>
      <c r="B280" s="186">
        <v>45145</v>
      </c>
      <c r="C280" s="186"/>
      <c r="D280" s="187" t="s">
        <v>862</v>
      </c>
      <c r="E280" s="188" t="s">
        <v>590</v>
      </c>
      <c r="F280" s="158">
        <v>565</v>
      </c>
      <c r="G280" s="188"/>
      <c r="H280" s="188">
        <v>725</v>
      </c>
      <c r="I280" s="190">
        <v>725</v>
      </c>
      <c r="J280" s="160" t="s">
        <v>677</v>
      </c>
      <c r="K280" s="161">
        <f>H280-F280</f>
        <v>160</v>
      </c>
      <c r="L280" s="162">
        <f>K280/F280</f>
        <v>0.2831858407079646</v>
      </c>
      <c r="M280" s="157" t="s">
        <v>593</v>
      </c>
      <c r="N280" s="163">
        <v>45169</v>
      </c>
      <c r="O280" s="37"/>
      <c r="S280" s="55" t="s">
        <v>861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88">
        <v>193</v>
      </c>
      <c r="B281" s="289">
        <v>45167</v>
      </c>
      <c r="C281" s="289"/>
      <c r="D281" s="290" t="s">
        <v>866</v>
      </c>
      <c r="E281" s="291" t="s">
        <v>590</v>
      </c>
      <c r="F281" s="158">
        <v>700</v>
      </c>
      <c r="G281" s="291"/>
      <c r="H281" s="291">
        <v>950</v>
      </c>
      <c r="I281" s="292">
        <v>950</v>
      </c>
      <c r="J281" s="293" t="s">
        <v>677</v>
      </c>
      <c r="K281" s="161">
        <f>H281-F281</f>
        <v>250</v>
      </c>
      <c r="L281" s="162">
        <f>K281/F281</f>
        <v>0.35714285714285715</v>
      </c>
      <c r="M281" s="157" t="s">
        <v>593</v>
      </c>
      <c r="N281" s="163">
        <v>45261</v>
      </c>
      <c r="O281" s="37"/>
      <c r="S281" s="55" t="s">
        <v>861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0">
        <v>194</v>
      </c>
      <c r="B282" s="211">
        <v>45184</v>
      </c>
      <c r="C282" s="53"/>
      <c r="D282" s="53" t="s">
        <v>541</v>
      </c>
      <c r="E282" s="212" t="s">
        <v>590</v>
      </c>
      <c r="F282" s="51" t="s">
        <v>868</v>
      </c>
      <c r="G282" s="51"/>
      <c r="H282" s="51"/>
      <c r="I282" s="51">
        <v>480</v>
      </c>
      <c r="J282" s="51" t="s">
        <v>591</v>
      </c>
      <c r="K282" s="51"/>
      <c r="L282" s="51"/>
      <c r="M282" s="51"/>
      <c r="N282" s="51"/>
      <c r="O282" s="37"/>
      <c r="S282" s="55" t="s">
        <v>861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0">
        <v>195</v>
      </c>
      <c r="B283" s="211">
        <v>45203</v>
      </c>
      <c r="C283" s="53"/>
      <c r="D283" s="53" t="s">
        <v>176</v>
      </c>
      <c r="E283" s="212" t="s">
        <v>590</v>
      </c>
      <c r="F283" s="51" t="s">
        <v>869</v>
      </c>
      <c r="G283" s="51"/>
      <c r="H283" s="51"/>
      <c r="I283" s="51">
        <v>1198</v>
      </c>
      <c r="J283" s="51" t="s">
        <v>591</v>
      </c>
      <c r="K283" s="51"/>
      <c r="L283" s="51"/>
      <c r="M283" s="51"/>
      <c r="N283" s="51"/>
      <c r="O283" s="37"/>
      <c r="S283" s="55" t="s">
        <v>874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0">
        <v>196</v>
      </c>
      <c r="B284" s="211">
        <v>45216</v>
      </c>
      <c r="C284" s="53"/>
      <c r="D284" s="53" t="s">
        <v>107</v>
      </c>
      <c r="E284" s="212" t="s">
        <v>590</v>
      </c>
      <c r="F284" s="51" t="s">
        <v>870</v>
      </c>
      <c r="G284" s="51"/>
      <c r="H284" s="51"/>
      <c r="I284" s="51">
        <v>6870</v>
      </c>
      <c r="J284" s="51" t="s">
        <v>591</v>
      </c>
      <c r="K284" s="51"/>
      <c r="L284" s="51"/>
      <c r="M284" s="51"/>
      <c r="N284" s="51"/>
      <c r="O284" s="37"/>
      <c r="S284" s="55" t="s">
        <v>874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88">
        <v>197</v>
      </c>
      <c r="B285" s="289">
        <v>45216</v>
      </c>
      <c r="C285" s="289"/>
      <c r="D285" s="290" t="s">
        <v>871</v>
      </c>
      <c r="E285" s="291" t="s">
        <v>590</v>
      </c>
      <c r="F285" s="158">
        <v>1090</v>
      </c>
      <c r="G285" s="291"/>
      <c r="H285" s="291">
        <v>1415</v>
      </c>
      <c r="I285" s="292">
        <v>1415</v>
      </c>
      <c r="J285" s="293" t="s">
        <v>677</v>
      </c>
      <c r="K285" s="161">
        <f>H285-F285</f>
        <v>325</v>
      </c>
      <c r="L285" s="162">
        <f>K285/F285</f>
        <v>0.29816513761467889</v>
      </c>
      <c r="M285" s="157" t="s">
        <v>593</v>
      </c>
      <c r="N285" s="163">
        <v>45282</v>
      </c>
      <c r="O285" s="37"/>
      <c r="S285" s="55" t="s">
        <v>861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88">
        <v>198</v>
      </c>
      <c r="B286" s="289">
        <v>45236</v>
      </c>
      <c r="C286" s="289"/>
      <c r="D286" s="290" t="s">
        <v>876</v>
      </c>
      <c r="E286" s="291" t="s">
        <v>590</v>
      </c>
      <c r="F286" s="158">
        <v>1270</v>
      </c>
      <c r="G286" s="291"/>
      <c r="H286" s="291">
        <v>1613</v>
      </c>
      <c r="I286" s="292">
        <v>1613</v>
      </c>
      <c r="J286" s="293" t="s">
        <v>677</v>
      </c>
      <c r="K286" s="161">
        <f>H286-F286</f>
        <v>343</v>
      </c>
      <c r="L286" s="162">
        <f>K286/F286</f>
        <v>0.27007874015748029</v>
      </c>
      <c r="M286" s="157" t="s">
        <v>593</v>
      </c>
      <c r="N286" s="163">
        <v>45246</v>
      </c>
      <c r="O286" s="37"/>
      <c r="S286" s="55" t="s">
        <v>874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0">
        <v>199</v>
      </c>
      <c r="B287" s="211">
        <v>45251</v>
      </c>
      <c r="C287" s="53"/>
      <c r="D287" s="53" t="s">
        <v>880</v>
      </c>
      <c r="E287" s="212" t="s">
        <v>590</v>
      </c>
      <c r="F287" s="51" t="s">
        <v>881</v>
      </c>
      <c r="G287" s="51"/>
      <c r="H287" s="51"/>
      <c r="I287" s="51">
        <v>1490</v>
      </c>
      <c r="J287" s="51" t="s">
        <v>591</v>
      </c>
      <c r="K287" s="51"/>
      <c r="L287" s="51"/>
      <c r="M287" s="51"/>
      <c r="N287" s="51"/>
      <c r="O287" s="37"/>
      <c r="S287" s="55" t="s">
        <v>861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0">
        <v>200</v>
      </c>
      <c r="B288" s="211">
        <v>45254</v>
      </c>
      <c r="C288" s="53"/>
      <c r="D288" s="53" t="s">
        <v>876</v>
      </c>
      <c r="E288" s="212" t="s">
        <v>590</v>
      </c>
      <c r="F288" s="51" t="s">
        <v>884</v>
      </c>
      <c r="G288" s="51"/>
      <c r="H288" s="51"/>
      <c r="I288" s="51">
        <v>1806</v>
      </c>
      <c r="J288" s="51" t="s">
        <v>591</v>
      </c>
      <c r="K288" s="51"/>
      <c r="L288" s="51"/>
      <c r="M288" s="51"/>
      <c r="N288" s="51"/>
      <c r="O288" s="37"/>
      <c r="S288" s="55" t="s">
        <v>874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0">
        <v>201</v>
      </c>
      <c r="B289" s="211">
        <v>45265</v>
      </c>
      <c r="C289" s="53"/>
      <c r="D289" s="227" t="s">
        <v>542</v>
      </c>
      <c r="E289" s="212" t="s">
        <v>590</v>
      </c>
      <c r="F289" s="51" t="s">
        <v>891</v>
      </c>
      <c r="G289" s="51"/>
      <c r="I289" s="51">
        <v>558</v>
      </c>
      <c r="J289" s="51" t="s">
        <v>591</v>
      </c>
      <c r="K289" s="51"/>
      <c r="L289" s="51"/>
      <c r="M289" s="51"/>
      <c r="N289" s="51"/>
      <c r="O289" s="37"/>
      <c r="S289" s="55" t="s">
        <v>861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0">
        <v>202</v>
      </c>
      <c r="B290" s="211">
        <v>45272</v>
      </c>
      <c r="C290" s="53"/>
      <c r="D290" s="53" t="s">
        <v>895</v>
      </c>
      <c r="E290" s="212" t="s">
        <v>590</v>
      </c>
      <c r="F290" s="51" t="s">
        <v>896</v>
      </c>
      <c r="G290" s="51"/>
      <c r="H290" s="51"/>
      <c r="I290" s="51">
        <v>5512</v>
      </c>
      <c r="J290" s="51" t="s">
        <v>591</v>
      </c>
      <c r="K290" s="51"/>
      <c r="L290" s="51"/>
      <c r="M290" s="51"/>
      <c r="N290" s="51"/>
      <c r="O290" s="37"/>
      <c r="S290" s="55" t="s">
        <v>874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0">
        <v>203</v>
      </c>
      <c r="B291" s="211">
        <v>45292</v>
      </c>
      <c r="C291" s="53"/>
      <c r="D291" s="53" t="s">
        <v>314</v>
      </c>
      <c r="E291" s="212" t="s">
        <v>590</v>
      </c>
      <c r="F291" s="51" t="s">
        <v>918</v>
      </c>
      <c r="G291" s="51"/>
      <c r="H291" s="51"/>
      <c r="I291" s="51">
        <v>4909</v>
      </c>
      <c r="J291" s="51" t="s">
        <v>591</v>
      </c>
      <c r="K291" s="51"/>
      <c r="L291" s="51"/>
      <c r="M291" s="51"/>
      <c r="N291" s="51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0">
        <v>204</v>
      </c>
      <c r="B292" s="211">
        <v>45294</v>
      </c>
      <c r="C292" s="53"/>
      <c r="D292" s="53" t="s">
        <v>540</v>
      </c>
      <c r="E292" s="212" t="s">
        <v>590</v>
      </c>
      <c r="F292" s="51" t="s">
        <v>933</v>
      </c>
      <c r="G292" s="51"/>
      <c r="H292" s="51"/>
      <c r="I292" s="51">
        <v>1080</v>
      </c>
      <c r="J292" s="51" t="s">
        <v>591</v>
      </c>
      <c r="K292" s="51"/>
      <c r="L292" s="51"/>
      <c r="M292" s="51"/>
      <c r="N292" s="51"/>
      <c r="O292" s="37"/>
      <c r="S292" s="55"/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53"/>
      <c r="B293" s="53"/>
      <c r="C293" s="53"/>
      <c r="D293" s="53"/>
      <c r="E293" s="53"/>
      <c r="F293" s="51"/>
      <c r="G293" s="51"/>
      <c r="H293" s="51"/>
      <c r="I293" s="51"/>
      <c r="J293" s="31"/>
      <c r="K293" s="51"/>
      <c r="L293" s="51"/>
      <c r="M293" s="51"/>
      <c r="N293" s="53"/>
      <c r="O293" s="37"/>
      <c r="S293" s="55"/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B294" s="213" t="s">
        <v>837</v>
      </c>
      <c r="F294" s="55"/>
      <c r="G294" s="55"/>
      <c r="H294" s="55"/>
      <c r="I294" s="55"/>
      <c r="J294" s="37"/>
      <c r="K294" s="55"/>
      <c r="L294" s="55"/>
      <c r="M294" s="55"/>
      <c r="O294" s="37"/>
      <c r="S294" s="55"/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4"/>
      <c r="F295" s="55"/>
      <c r="G295" s="55"/>
      <c r="H295" s="55"/>
      <c r="I295" s="55"/>
      <c r="J295" s="37"/>
      <c r="K295" s="55"/>
      <c r="L295" s="55"/>
      <c r="M295" s="55"/>
      <c r="O295" s="37"/>
      <c r="S295" s="55"/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4"/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39" ht="12.75" customHeight="1">
      <c r="A297" s="51"/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</sheetData>
  <autoFilter ref="S1:S293"/>
  <mergeCells count="16">
    <mergeCell ref="A65:A66"/>
    <mergeCell ref="B65:B66"/>
    <mergeCell ref="J65:J66"/>
    <mergeCell ref="P65:P66"/>
    <mergeCell ref="M55:M56"/>
    <mergeCell ref="O55:O56"/>
    <mergeCell ref="P55:P56"/>
    <mergeCell ref="A62:A63"/>
    <mergeCell ref="B62:B63"/>
    <mergeCell ref="J62:J63"/>
    <mergeCell ref="J55:J56"/>
    <mergeCell ref="A55:A56"/>
    <mergeCell ref="B55:B56"/>
    <mergeCell ref="M62:M63"/>
    <mergeCell ref="O62:O63"/>
    <mergeCell ref="P62:P63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2024-01-16T02:53:38Z</dcterms:modified>
</cp:coreProperties>
</file>