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/>
  <mc:AlternateContent xmlns:mc="http://schemas.openxmlformats.org/markup-compatibility/2006">
    <mc:Choice Requires="x15">
      <x15ac:absPath xmlns:x15ac="http://schemas.microsoft.com/office/spreadsheetml/2010/11/ac" url="C:\Users\TECH\Downloads\"/>
    </mc:Choice>
  </mc:AlternateContent>
  <xr:revisionPtr revIDLastSave="0" documentId="13_ncr:1_{04E36F82-2AC5-4E51-934E-B50D916C96F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F&amp;O)'!$R$1:$R$281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1" i="6" l="1"/>
  <c r="K61" i="6"/>
  <c r="M61" i="6" s="1"/>
  <c r="K75" i="6" l="1"/>
  <c r="M75" i="6" s="1"/>
  <c r="K78" i="6"/>
  <c r="M78" i="6" s="1"/>
  <c r="L62" i="6"/>
  <c r="K62" i="6"/>
  <c r="M62" i="6" l="1"/>
  <c r="L60" i="6"/>
  <c r="K60" i="6"/>
  <c r="K82" i="6"/>
  <c r="M82" i="6" s="1"/>
  <c r="K81" i="6"/>
  <c r="M81" i="6" s="1"/>
  <c r="L55" i="6"/>
  <c r="K55" i="6"/>
  <c r="M60" i="6" l="1"/>
  <c r="M55" i="6"/>
  <c r="K80" i="6" l="1"/>
  <c r="M80" i="6" s="1"/>
  <c r="L59" i="6"/>
  <c r="K59" i="6"/>
  <c r="L58" i="6"/>
  <c r="K58" i="6"/>
  <c r="K79" i="6"/>
  <c r="M79" i="6" s="1"/>
  <c r="K77" i="6"/>
  <c r="M77" i="6" s="1"/>
  <c r="M59" i="6" l="1"/>
  <c r="M58" i="6"/>
  <c r="K76" i="6"/>
  <c r="M76" i="6" s="1"/>
  <c r="L39" i="6"/>
  <c r="K39" i="6"/>
  <c r="M39" i="6" l="1"/>
  <c r="L54" i="6"/>
  <c r="K54" i="6"/>
  <c r="L50" i="6"/>
  <c r="K50" i="6"/>
  <c r="L33" i="6"/>
  <c r="K33" i="6"/>
  <c r="L57" i="6"/>
  <c r="K57" i="6"/>
  <c r="M54" i="6" l="1"/>
  <c r="M50" i="6"/>
  <c r="M33" i="6"/>
  <c r="M57" i="6"/>
  <c r="L52" i="6"/>
  <c r="K52" i="6"/>
  <c r="L56" i="6"/>
  <c r="K56" i="6"/>
  <c r="M56" i="6" s="1"/>
  <c r="K73" i="6"/>
  <c r="M73" i="6" s="1"/>
  <c r="K72" i="6"/>
  <c r="M72" i="6" s="1"/>
  <c r="K71" i="6"/>
  <c r="M71" i="6" s="1"/>
  <c r="K70" i="6"/>
  <c r="M70" i="6" s="1"/>
  <c r="L51" i="6"/>
  <c r="K51" i="6"/>
  <c r="L34" i="6"/>
  <c r="K34" i="6"/>
  <c r="M34" i="6" s="1"/>
  <c r="M51" i="6" l="1"/>
  <c r="M52" i="6"/>
  <c r="K74" i="6"/>
  <c r="M74" i="6" s="1"/>
  <c r="K69" i="6"/>
  <c r="M69" i="6" s="1"/>
  <c r="L14" i="6"/>
  <c r="K14" i="6"/>
  <c r="M14" i="6" l="1"/>
  <c r="K67" i="6"/>
  <c r="M67" i="6" s="1"/>
  <c r="L36" i="6"/>
  <c r="K36" i="6"/>
  <c r="L53" i="6"/>
  <c r="K53" i="6"/>
  <c r="M36" i="6" l="1"/>
  <c r="M53" i="6"/>
  <c r="K68" i="6"/>
  <c r="M68" i="6" s="1"/>
  <c r="L12" i="6" l="1"/>
  <c r="K12" i="6"/>
  <c r="M12" i="6" l="1"/>
  <c r="L11" i="6" l="1"/>
  <c r="K11" i="6"/>
  <c r="M11" i="6" l="1"/>
  <c r="K267" i="6" l="1"/>
  <c r="L267" i="6" s="1"/>
  <c r="L86" i="6" l="1"/>
  <c r="K86" i="6"/>
  <c r="M86" i="6" l="1"/>
  <c r="L10" i="6" l="1"/>
  <c r="K10" i="6"/>
  <c r="M10" i="6" l="1"/>
  <c r="K273" i="6" l="1"/>
  <c r="L273" i="6" s="1"/>
  <c r="K256" i="6" l="1"/>
  <c r="L256" i="6" s="1"/>
  <c r="K270" i="6" l="1"/>
  <c r="L270" i="6" s="1"/>
  <c r="K262" i="6" l="1"/>
  <c r="L262" i="6" s="1"/>
  <c r="K272" i="6" l="1"/>
  <c r="L272" i="6" s="1"/>
  <c r="H268" i="6" l="1"/>
  <c r="K268" i="6" l="1"/>
  <c r="L268" i="6" s="1"/>
  <c r="K257" i="6"/>
  <c r="L257" i="6" s="1"/>
  <c r="K247" i="6"/>
  <c r="L247" i="6" s="1"/>
  <c r="K263" i="6" l="1"/>
  <c r="L263" i="6" s="1"/>
  <c r="K264" i="6" l="1"/>
  <c r="L264" i="6" s="1"/>
  <c r="K261" i="6" l="1"/>
  <c r="L261" i="6" s="1"/>
  <c r="K240" i="6"/>
  <c r="L240" i="6" s="1"/>
  <c r="K260" i="6"/>
  <c r="L260" i="6" s="1"/>
  <c r="K259" i="6"/>
  <c r="L259" i="6" s="1"/>
  <c r="K258" i="6"/>
  <c r="L258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39" i="6"/>
  <c r="L239" i="6" s="1"/>
  <c r="K238" i="6"/>
  <c r="L238" i="6" s="1"/>
  <c r="K237" i="6"/>
  <c r="L237" i="6" s="1"/>
  <c r="F236" i="6"/>
  <c r="K236" i="6" s="1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F230" i="6"/>
  <c r="K230" i="6" s="1"/>
  <c r="L230" i="6" s="1"/>
  <c r="F229" i="6"/>
  <c r="K229" i="6" s="1"/>
  <c r="L229" i="6" s="1"/>
  <c r="K228" i="6"/>
  <c r="L228" i="6" s="1"/>
  <c r="F227" i="6"/>
  <c r="K227" i="6" s="1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1" i="6"/>
  <c r="L211" i="6" s="1"/>
  <c r="K209" i="6"/>
  <c r="L209" i="6" s="1"/>
  <c r="K208" i="6"/>
  <c r="L208" i="6" s="1"/>
  <c r="F207" i="6"/>
  <c r="K207" i="6" s="1"/>
  <c r="L207" i="6" s="1"/>
  <c r="K206" i="6"/>
  <c r="L206" i="6" s="1"/>
  <c r="K203" i="6"/>
  <c r="L203" i="6" s="1"/>
  <c r="K202" i="6"/>
  <c r="L202" i="6" s="1"/>
  <c r="K201" i="6"/>
  <c r="L201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1" i="6"/>
  <c r="L181" i="6" s="1"/>
  <c r="K179" i="6"/>
  <c r="L179" i="6" s="1"/>
  <c r="K177" i="6"/>
  <c r="L177" i="6" s="1"/>
  <c r="K175" i="6"/>
  <c r="L175" i="6" s="1"/>
  <c r="K174" i="6"/>
  <c r="L174" i="6" s="1"/>
  <c r="K173" i="6"/>
  <c r="L173" i="6" s="1"/>
  <c r="K171" i="6"/>
  <c r="L171" i="6" s="1"/>
  <c r="K170" i="6"/>
  <c r="L170" i="6" s="1"/>
  <c r="K169" i="6"/>
  <c r="L169" i="6" s="1"/>
  <c r="K168" i="6"/>
  <c r="K167" i="6"/>
  <c r="L167" i="6" s="1"/>
  <c r="K166" i="6"/>
  <c r="L166" i="6" s="1"/>
  <c r="K164" i="6"/>
  <c r="L164" i="6" s="1"/>
  <c r="K163" i="6"/>
  <c r="L163" i="6" s="1"/>
  <c r="K162" i="6"/>
  <c r="L162" i="6" s="1"/>
  <c r="K161" i="6"/>
  <c r="L161" i="6" s="1"/>
  <c r="K160" i="6"/>
  <c r="L160" i="6" s="1"/>
  <c r="F159" i="6"/>
  <c r="K159" i="6" s="1"/>
  <c r="L159" i="6" s="1"/>
  <c r="H158" i="6"/>
  <c r="K158" i="6" s="1"/>
  <c r="L158" i="6" s="1"/>
  <c r="K155" i="6"/>
  <c r="L155" i="6" s="1"/>
  <c r="K154" i="6"/>
  <c r="L154" i="6" s="1"/>
  <c r="K153" i="6"/>
  <c r="L153" i="6" s="1"/>
  <c r="K152" i="6"/>
  <c r="L152" i="6" s="1"/>
  <c r="K151" i="6"/>
  <c r="L151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H124" i="6"/>
  <c r="K124" i="6" s="1"/>
  <c r="L124" i="6" s="1"/>
  <c r="F123" i="6"/>
  <c r="K123" i="6" s="1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<sst xmlns="http://schemas.openxmlformats.org/spreadsheetml/2006/main" count="3137" uniqueCount="1172">
  <si>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</si>
  <si>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</si>
  <si>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</si>
  <si>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</si>
  <si>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</si>
  <si>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</si>
  <si>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</si>
  <si>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</si>
  <si>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</si>
  <si>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</si>
  <si>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</si>
  <si>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</si>
  <si>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</si>
  <si>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</si>
  <si>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</si>
  <si>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</si>
  <si>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</si>
  <si>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</si>
  <si>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</si>
  <si>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</si>
  <si>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</si>
  <si>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</si>
  <si>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</si>
  <si>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</si>
  <si>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</si>
  <si>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</si>
  <si>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</si>
  <si>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</si>
  <si>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</si>
  <si>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</si>
  <si>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</si>
  <si>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</si>
  <si>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</si>
  <si>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</si>
  <si>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</si>
  <si>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</si>
  <si>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</si>
  <si>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</si>
  <si>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</si>
  <si>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</si>
  <si>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</si>
  <si>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</si>
  <si>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</si>
  <si>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</si>
  <si>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</si>
  <si>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</si>
  <si>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</si>
  <si>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</si>
  <si>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</si>
  <si>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</si>
  <si>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</si>
  <si>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</si>
  <si>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</si>
  <si>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</si>
  <si>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</si>
  <si>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</si>
  <si>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</si>
  <si>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</si>
  <si>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</si>
  <si>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</si>
  <si>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</si>
  <si>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</si>
  <si>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</si>
  <si>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</si>
  <si>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</si>
  <si>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</si>
  <si>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</si>
  <si>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</si>
  <si>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</si>
  <si>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</si>
  <si>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</si>
  <si>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</si>
  <si>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</si>
  <si>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</si>
  <si>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</si>
  <si>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</si>
  <si>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</si>
  <si>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</si>
  <si>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</si>
  <si>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</si>
  <si>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</si>
  <si>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</si>
  <si>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</si>
  <si>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</si>
  <si>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</si>
  <si>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</si>
  <si>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</si>
  <si>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</si>
  <si>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</si>
  <si>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</si>
  <si>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</si>
  <si>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</si>
  <si>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</si>
  <si>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</si>
  <si>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</si>
  <si>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</si>
  <si>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</si>
  <si>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</si>
  <si>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</si>
  <si>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</si>
  <si>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</si>
  <si>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</si>
  <si>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</si>
  <si>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</si>
  <si>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</si>
  <si>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</si>
  <si>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</si>
  <si>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</si>
  <si>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</si>
  <si>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</si>
  <si>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</si>
  <si>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</si>
  <si>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</si>
  <si>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</si>
  <si>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</si>
  <si>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</si>
  <si>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</si>
  <si>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</si>
  <si>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</si>
  <si>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</si>
  <si>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</si>
  <si>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</si>
  <si>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</si>
  <si>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</si>
  <si>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</si>
  <si>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</si>
  <si>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</si>
  <si>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</si>
  <si>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</si>
  <si>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</si>
  <si>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</si>
  <si>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</si>
  <si>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</si>
  <si>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</si>
  <si>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</si>
  <si>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</si>
  <si>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</si>
  <si>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</si>
  <si>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</si>
  <si>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</si>
  <si>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</si>
  <si>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</si>
  <si>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</si>
  <si>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</si>
  <si>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</si>
  <si>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</si>
  <si>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</si>
  <si>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</si>
  <si>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</si>
  <si>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</si>
  <si>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</si>
  <si>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</si>
  <si>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</si>
  <si>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</si>
  <si>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</si>
  <si>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</si>
  <si>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</si>
  <si>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</si>
  <si>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</si>
  <si>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</si>
  <si>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</si>
  <si>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</si>
  <si>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</si>
  <si>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</si>
  <si>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</si>
  <si>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</si>
  <si>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</si>
  <si>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</si>
  <si>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</si>
  <si>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</si>
  <si>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</si>
  <si>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</si>
  <si>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</si>
  <si>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</si>
  <si>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</si>
  <si>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</si>
  <si>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</si>
  <si>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</si>
  <si>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</si>
  <si>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</si>
  <si>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</si>
  <si>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</si>
  <si>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</si>
  <si>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</si>
  <si>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</si>
  <si>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</si>
  <si>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</si>
  <si>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</si>
  <si>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</si>
  <si>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</si>
  <si>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</si>
  <si>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</si>
  <si>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</si>
  <si>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</si>
  <si>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</si>
  <si>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</si>
  <si>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</si>
  <si>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</si>
  <si>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</si>
  <si>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</si>
  <si>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</si>
  <si>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</si>
  <si>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</si>
  <si>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</si>
  <si>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</si>
  <si>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</si>
  <si>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</si>
  <si>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</si>
  <si>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</si>
  <si>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</si>
  <si>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</si>
  <si>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</si>
  <si>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</si>
  <si>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</si>
  <si>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</si>
  <si>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</si>
  <si>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</si>
  <si>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</si>
  <si>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</si>
  <si>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</si>
  <si>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</si>
  <si>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</si>
  <si>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</si>
  <si>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</si>
  <si>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</si>
  <si>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</si>
  <si>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</si>
  <si>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</si>
  <si>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</si>
  <si>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</si>
  <si>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</si>
  <si>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</si>
  <si>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</si>
  <si>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</si>
  <si>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</si>
  <si>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</si>
  <si>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</si>
  <si>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</si>
  <si>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</si>
  <si>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</si>
  <si>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</si>
  <si>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</si>
  <si>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</si>
  <si>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</si>
  <si>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</si>
  <si>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</si>
  <si>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</si>
  <si>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</si>
  <si>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</si>
  <si>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</si>
  <si>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</si>
  <si>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</si>
  <si>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</si>
  <si>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</si>
  <si>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</si>
  <si>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</si>
  <si>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</si>
  <si>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</si>
  <si>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</si>
  <si>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</si>
  <si>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</si>
  <si>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</si>
  <si>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</si>
  <si>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</si>
  <si>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</si>
  <si>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</si>
  <si>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</si>
  <si>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</si>
  <si>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</si>
  <si>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</si>
  <si>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</si>
  <si>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</si>
  <si>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</si>
  <si>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</si>
  <si>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</si>
  <si>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</si>
  <si>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</si>
  <si>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</si>
  <si>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</si>
  <si>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</si>
  <si>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</si>
  <si>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</si>
  <si>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</si>
  <si>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</si>
  <si>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</si>
  <si>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</si>
  <si>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</si>
  <si>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</si>
  <si>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</si>
  <si>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</si>
  <si>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</si>
  <si>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</si>
  <si>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</si>
  <si>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</si>
  <si>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</si>
  <si>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</si>
  <si>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</si>
  <si>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</si>
  <si>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</si>
  <si>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</si>
  <si>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</si>
  <si>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</si>
  <si>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</si>
  <si>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</si>
  <si>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</si>
  <si>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</si>
  <si>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</si>
  <si>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</si>
  <si>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</si>
  <si>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</si>
  <si>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</si>
  <si>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</si>
  <si>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</si>
  <si>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</si>
  <si>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</si>
  <si>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</si>
  <si>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</si>
  <si>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</si>
  <si>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</si>
  <si>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</si>
  <si>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</si>
  <si>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</si>
  <si>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</si>
  <si>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</si>
  <si>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</si>
  <si>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</si>
  <si>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</si>
  <si>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</si>
  <si>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</si>
  <si>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</si>
  <si>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</si>
  <si>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</si>
  <si>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</si>
  <si>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</si>
  <si>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</si>
  <si>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</si>
  <si>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</si>
  <si>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</si>
  <si>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</si>
  <si>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</si>
  <si>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</si>
  <si>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</si>
  <si>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</si>
  <si>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</si>
  <si>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</si>
  <si>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</si>
  <si>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</si>
  <si>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</si>
  <si>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</si>
  <si>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</si>
  <si>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</si>
  <si>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</si>
  <si>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</si>
  <si>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</si>
  <si>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</si>
  <si>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</si>
  <si>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</si>
  <si>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</si>
  <si>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</si>
  <si>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</si>
  <si>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</si>
  <si>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</si>
  <si>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</si>
  <si>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</si>
  <si>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</si>
  <si>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</si>
  <si>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</si>
  <si>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</si>
  <si>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</si>
  <si>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</si>
  <si>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</si>
  <si>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</si>
  <si>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</si>
  <si>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</si>
  <si>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</si>
  <si>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</si>
  <si>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</si>
  <si>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</si>
  <si>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</si>
  <si>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</si>
  <si>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</si>
  <si>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</si>
  <si>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</si>
  <si>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</si>
  <si>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</si>
  <si>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</si>
  <si>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</si>
  <si>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</si>
  <si>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</si>
  <si>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</si>
  <si>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</si>
  <si>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</si>
  <si>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</si>
  <si>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</si>
  <si>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</si>
  <si>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</si>
  <si>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</si>
  <si>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</si>
  <si>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</si>
  <si>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</si>
  <si>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</si>
  <si>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</si>
  <si>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</si>
  <si>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</si>
  <si>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</si>
  <si>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</si>
  <si>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</si>
  <si>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</si>
  <si>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</si>
  <si>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</si>
  <si>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</si>
  <si>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</si>
  <si>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</si>
  <si>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</si>
  <si>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</si>
  <si>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</si>
  <si>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</si>
  <si>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</si>
  <si>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</si>
  <si>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</si>
  <si>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</si>
  <si>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</si>
  <si>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</si>
  <si>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</si>
  <si>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</si>
  <si>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</si>
  <si>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</si>
  <si>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</si>
  <si>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</si>
  <si>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</si>
  <si>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</si>
  <si>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</si>
  <si>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</si>
  <si>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</si>
  <si>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</si>
  <si>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</si>
  <si>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</si>
  <si>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</si>
  <si>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</si>
  <si>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</si>
  <si>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</si>
  <si>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</si>
  <si>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</si>
  <si>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</si>
  <si>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</si>
  <si>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</si>
  <si>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</si>
  <si>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</si>
  <si>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</si>
  <si>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</si>
  <si>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</si>
  <si>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</si>
  <si>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</si>
  <si>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</si>
  <si>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</si>
  <si>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</si>
  <si>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</si>
  <si>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</si>
  <si>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</si>
  <si>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</si>
  <si>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</si>
  <si>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</si>
  <si>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</si>
  <si>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</si>
  <si>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</si>
  <si>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</si>
  <si>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</si>
  <si>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</si>
  <si>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</si>
  <si>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</si>
  <si>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</si>
  <si>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</si>
  <si>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</si>
  <si>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</si>
  <si>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</si>
  <si>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</si>
  <si>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</si>
  <si>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</si>
  <si>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</si>
  <si>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</si>
  <si>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</si>
  <si>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</si>
  <si>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</si>
  <si>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</si>
  <si>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</si>
  <si>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</si>
  <si>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</si>
  <si>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</si>
  <si>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</si>
  <si>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</si>
  <si>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</si>
  <si>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</si>
  <si>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</si>
  <si>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</si>
  <si>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</si>
  <si>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</si>
  <si>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</si>
  <si>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</si>
  <si>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</si>
  <si>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</si>
  <si>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</si>
  <si>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</si>
  <si>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</si>
  <si>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</si>
  <si>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</si>
  <si>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</si>
  <si>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</si>
  <si>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</si>
  <si>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</si>
  <si>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</si>
  <si>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</si>
  <si>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</si>
  <si>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</si>
  <si>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</si>
  <si>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</si>
  <si>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</si>
  <si>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</si>
  <si>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</si>
  <si>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</si>
  <si>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</si>
  <si>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</si>
  <si>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</si>
  <si>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</si>
  <si>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</si>
  <si>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</si>
  <si>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</si>
  <si>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</si>
  <si>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</si>
  <si>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</si>
  <si>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</si>
  <si>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</si>
  <si>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</si>
  <si>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</si>
  <si>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</si>
  <si>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</si>
  <si>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</si>
  <si>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</si>
  <si>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</si>
  <si>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</si>
  <si>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</si>
  <si>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</si>
  <si>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</si>
  <si>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</si>
  <si>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</si>
  <si>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</si>
  <si>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</si>
  <si>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</si>
  <si>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</si>
  <si>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</si>
  <si>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</si>
  <si>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</si>
  <si>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</si>
  <si>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</si>
  <si>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</si>
  <si>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</si>
  <si>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</si>
  <si>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</si>
  <si>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</si>
  <si>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</si>
  <si>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</si>
  <si>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</si>
  <si>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</si>
  <si>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</si>
  <si>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</si>
  <si>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</si>
  <si>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</si>
  <si>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</si>
  <si>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</si>
  <si>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</si>
  <si>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</si>
  <si>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</si>
  <si>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</si>
  <si>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</si>
  <si>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</si>
  <si>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</si>
  <si>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</si>
  <si>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</si>
  <si>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</si>
  <si>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</si>
  <si>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</si>
  <si>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</si>
  <si>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</si>
  <si>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</si>
  <si>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</si>
  <si>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</si>
  <si>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</si>
  <si>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</si>
  <si>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</si>
  <si>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</si>
  <si>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</si>
  <si>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</si>
  <si>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</si>
  <si>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</si>
  <si>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</si>
  <si>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</si>
  <si>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</si>
  <si>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</si>
  <si>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</si>
  <si>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</si>
  <si>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</si>
  <si>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</si>
  <si>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</si>
  <si>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</si>
  <si>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</si>
  <si>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</si>
  <si>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</si>
  <si>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</si>
  <si>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</si>
  <si>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</si>
  <si>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</si>
  <si>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</si>
  <si>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</si>
  <si>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</si>
  <si>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</si>
  <si>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</si>
  <si>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</si>
  <si>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</si>
  <si>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</si>
  <si>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</si>
  <si>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</si>
  <si>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</si>
  <si>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</si>
  <si>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</si>
  <si>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</si>
  <si>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</si>
  <si>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</si>
  <si>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</si>
  <si>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</si>
  <si>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</si>
  <si>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</si>
  <si>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</si>
  <si>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</si>
  <si>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</si>
  <si>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</si>
  <si>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</si>
  <si>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</si>
  <si>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</si>
  <si>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</si>
  <si>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</si>
  <si>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</si>
  <si>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</si>
  <si>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</si>
  <si>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</si>
  <si>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</si>
  <si>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</si>
  <si>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</si>
  <si>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</si>
  <si>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</si>
  <si>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</si>
  <si>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</si>
  <si>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</si>
  <si>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</si>
  <si>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</si>
  <si>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</si>
  <si>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</si>
  <si>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</si>
  <si>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</si>
  <si>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</si>
  <si>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</si>
  <si>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</si>
  <si>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</si>
  <si>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</si>
  <si>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</si>
  <si>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</si>
  <si>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</si>
  <si>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</si>
  <si>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</si>
  <si>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</si>
  <si>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</si>
  <si>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</si>
  <si>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</si>
  <si>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</si>
  <si>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</si>
  <si>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</si>
  <si>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</si>
  <si>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</si>
  <si>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</si>
  <si>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</si>
  <si>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</si>
  <si>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</si>
  <si>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</si>
  <si>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</si>
  <si>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</si>
  <si>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</si>
  <si>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</si>
  <si>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</si>
  <si>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</si>
  <si>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</si>
  <si>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</si>
  <si>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</si>
  <si>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</si>
  <si>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</si>
  <si>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</si>
  <si>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</si>
  <si>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</si>
  <si>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</si>
  <si>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</si>
  <si>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</si>
  <si>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</si>
  <si>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</si>
  <si>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</si>
  <si>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</si>
  <si>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</si>
  <si>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</si>
  <si>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</si>
  <si>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</si>
  <si>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</si>
  <si>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</si>
  <si>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</si>
  <si>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</si>
  <si>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</si>
  <si>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</si>
  <si>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</si>
  <si>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</si>
  <si>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</si>
  <si>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</si>
  <si>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</si>
  <si>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</si>
  <si>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</si>
  <si>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</si>
  <si>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</si>
  <si>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</si>
  <si>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</si>
  <si>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</si>
  <si>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</si>
  <si>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</si>
  <si>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</si>
  <si>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</si>
  <si>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</si>
  <si>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</si>
  <si>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</si>
  <si>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</si>
  <si>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</si>
  <si>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</si>
  <si>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</si>
  <si>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</si>
  <si>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</si>
  <si>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</si>
  <si>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</si>
  <si>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</si>
  <si>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</si>
  <si>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</si>
  <si>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</si>
  <si>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</si>
  <si>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</si>
  <si>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</si>
  <si>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</si>
  <si>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</si>
  <si>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</si>
  <si>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</si>
  <si>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</si>
  <si>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</si>
  <si>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</si>
  <si>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</si>
  <si>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</si>
  <si>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</si>
  <si>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</si>
  <si>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</si>
  <si>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</si>
  <si>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</si>
  <si>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</si>
  <si>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</si>
  <si>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</si>
  <si>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</si>
  <si>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</si>
  <si>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</si>
  <si>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</si>
  <si>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</si>
  <si>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</si>
  <si>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</si>
  <si>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</si>
  <si>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</si>
  <si>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</si>
  <si>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</si>
  <si>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</si>
  <si>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</si>
  <si>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</si>
  <si>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</si>
  <si>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</si>
  <si>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</si>
  <si>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</si>
  <si>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</si>
  <si>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</si>
  <si>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</si>
  <si>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</si>
  <si>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</si>
  <si>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</si>
  <si>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</si>
  <si>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</si>
  <si>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</si>
  <si>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</si>
  <si>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</si>
  <si>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</si>
  <si>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</si>
  <si>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</si>
  <si>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</si>
  <si>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</si>
  <si>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</si>
  <si>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</si>
  <si>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</si>
  <si>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</si>
  <si>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</si>
  <si>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</si>
  <si>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</si>
  <si>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</si>
  <si>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</si>
  <si>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</si>
  <si>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</si>
  <si>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</si>
  <si>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</si>
  <si>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</si>
  <si>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</si>
  <si>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</si>
  <si>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</si>
  <si>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</si>
  <si>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</si>
  <si>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</si>
  <si>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</si>
  <si>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</si>
  <si>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</si>
  <si>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</si>
  <si>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</si>
  <si>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</si>
  <si>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</si>
  <si>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</si>
  <si>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</si>
  <si>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</si>
  <si>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</si>
  <si>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</si>
  <si>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</si>
  <si>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</si>
  <si>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</si>
  <si>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</si>
  <si>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</si>
  <si>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</si>
  <si>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</si>
  <si>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</si>
  <si>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</si>
  <si>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</si>
  <si>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</si>
  <si>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1700-1800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</si>
  <si>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</si>
  <si>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</si>
  <si>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</si>
  <si>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</si>
  <si>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</si>
  <si>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</si>
  <si>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</si>
  <si>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</si>
  <si>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</si>
  <si>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</si>
  <si>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</si>
  <si>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</si>
  <si>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</si>
  <si>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</si>
  <si>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</si>
  <si>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</si>
  <si>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</si>
  <si>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</si>
  <si>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</si>
  <si>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</si>
  <si>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</si>
  <si>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</si>
  <si>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</si>
  <si>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</si>
  <si>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</si>
  <si>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</si>
  <si>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</si>
  <si>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160-170</t>
  </si>
  <si>
    <t>Part profit of Rs.7/-</t>
  </si>
  <si>
    <t>MULTIPLIER SHARE &amp; STOCK ADVISORS PRIVATE LIMITED</t>
  </si>
  <si>
    <t>7400-8000</t>
  </si>
  <si>
    <t>Part profit of Rs.220/-</t>
  </si>
  <si>
    <t>3800-4000</t>
  </si>
  <si>
    <t>550-560</t>
  </si>
  <si>
    <t>Profiit of Rs.11/-</t>
  </si>
  <si>
    <t>6200-6500</t>
  </si>
  <si>
    <t>290-300</t>
  </si>
  <si>
    <t>3430-3480</t>
  </si>
  <si>
    <t>80-90</t>
  </si>
  <si>
    <t>LTIM</t>
  </si>
  <si>
    <t>4050-4150</t>
  </si>
  <si>
    <t>SHRIRAMFIN</t>
  </si>
  <si>
    <t>1280-1310</t>
  </si>
  <si>
    <t>BHARTIARTL JAN FUT</t>
  </si>
  <si>
    <t>835-845</t>
  </si>
  <si>
    <t>315-325</t>
  </si>
  <si>
    <t>Part profit of Rs.235/-</t>
  </si>
  <si>
    <t>60-70</t>
  </si>
  <si>
    <t>HINDUNILVR 2580 CE JAN</t>
  </si>
  <si>
    <t>75-90</t>
  </si>
  <si>
    <t>ICICIBANK JAN FUT</t>
  </si>
  <si>
    <t>935-945</t>
  </si>
  <si>
    <t>LT 2140 CE JAN</t>
  </si>
  <si>
    <t xml:space="preserve">RELIANCE 2580 CE JAN </t>
  </si>
  <si>
    <t>SIEMENS JAN FUT</t>
  </si>
  <si>
    <t>2920-2950</t>
  </si>
  <si>
    <t>816-822</t>
  </si>
  <si>
    <t>850-860</t>
  </si>
  <si>
    <t>Retail Research Technical Calls &amp; Fundamental Performance Report for the month of Jan-2022</t>
  </si>
  <si>
    <t xml:space="preserve">APOLLOHOSP JAN FUT </t>
  </si>
  <si>
    <t>4600-4700</t>
  </si>
  <si>
    <t>Profit of Rs.65/-</t>
  </si>
  <si>
    <t>ASIANPAINT JAN FUT</t>
  </si>
  <si>
    <t>3150-3200</t>
  </si>
  <si>
    <t>INFY 1540 CE JAN</t>
  </si>
  <si>
    <t>45-55</t>
  </si>
  <si>
    <t>CIPLA 1080 CE JAN</t>
  </si>
  <si>
    <t>35-40</t>
  </si>
  <si>
    <t>Profit of Rs.110/-</t>
  </si>
  <si>
    <t>TATACONSUM 780 CE JAN</t>
  </si>
  <si>
    <t>15-20</t>
  </si>
  <si>
    <t>Loss of Rs.15/-</t>
  </si>
  <si>
    <t>Loss of Rs.18/-</t>
  </si>
  <si>
    <t>GRAVITON RESEARCH CAPITAL LLP</t>
  </si>
  <si>
    <t>QE SECURITIES</t>
  </si>
  <si>
    <t>NSE</t>
  </si>
  <si>
    <t>762-764</t>
  </si>
  <si>
    <t>TCS 3360 CE JAN</t>
  </si>
  <si>
    <t>80-100</t>
  </si>
  <si>
    <t>APOLLOHOSP JAN FUT</t>
  </si>
  <si>
    <t>UPL JAN FUT</t>
  </si>
  <si>
    <t>730-735</t>
  </si>
  <si>
    <t>Loss of Rs.21/-</t>
  </si>
  <si>
    <t>NIFTY 18100 CE 5-JAN</t>
  </si>
  <si>
    <t>90-110</t>
  </si>
  <si>
    <t>Profit of Rs.20/-</t>
  </si>
  <si>
    <t xml:space="preserve">BEL </t>
  </si>
  <si>
    <t>97-99</t>
  </si>
  <si>
    <t>110-115</t>
  </si>
  <si>
    <t>208-209</t>
  </si>
  <si>
    <t>218-222</t>
  </si>
  <si>
    <t>4400-4450</t>
  </si>
  <si>
    <t>4700-4900</t>
  </si>
  <si>
    <t>SARVOTTAM</t>
  </si>
  <si>
    <t>Loss of Rs.9.5/-</t>
  </si>
  <si>
    <t>Loss of Rs.12.5/-</t>
  </si>
  <si>
    <t>Profit of Rs.4/-</t>
  </si>
  <si>
    <t>Profit of Rs.2/-</t>
  </si>
  <si>
    <t>Profit of Rs.10/-</t>
  </si>
  <si>
    <t>Profit of Rs.7.5/-</t>
  </si>
  <si>
    <t>M&amp;M JAN FUT</t>
  </si>
  <si>
    <t>1275-1295</t>
  </si>
  <si>
    <t>8400-8460</t>
  </si>
  <si>
    <t>9200-9500</t>
  </si>
  <si>
    <t>15-17</t>
  </si>
  <si>
    <t>SPEXTRA MULTIBIZ PRIVATE LIMITED</t>
  </si>
  <si>
    <t>LT 2100 CE JAN</t>
  </si>
  <si>
    <t>65-80</t>
  </si>
  <si>
    <t>Loss of Rs.65/-</t>
  </si>
  <si>
    <t>Loss of Rs.14/-</t>
  </si>
  <si>
    <t>DFL</t>
  </si>
  <si>
    <t>MUDUPULAVEMULA SURENDRANADHA REDDY</t>
  </si>
  <si>
    <t>Profit of Rs.107/-</t>
  </si>
  <si>
    <t>Profit of Rs.7/-</t>
  </si>
  <si>
    <t>Profit of Rs.19/-</t>
  </si>
  <si>
    <t>209-211</t>
  </si>
  <si>
    <t>222-235</t>
  </si>
  <si>
    <t>860-870</t>
  </si>
  <si>
    <t>920-960</t>
  </si>
  <si>
    <t>6200-6250</t>
  </si>
  <si>
    <t>6800-7200</t>
  </si>
  <si>
    <t>1060-1070</t>
  </si>
  <si>
    <t>1100-1135</t>
  </si>
  <si>
    <t>750-755</t>
  </si>
  <si>
    <t>HDFC 2620 CE JAN</t>
  </si>
  <si>
    <t>Profit of Rs.12.5/-</t>
  </si>
  <si>
    <t>SRTRANSFIN</t>
  </si>
  <si>
    <t>BP EQUITIES PVT. LTD.</t>
  </si>
  <si>
    <t>ANKUR SHARMA</t>
  </si>
  <si>
    <t>MTNL</t>
  </si>
  <si>
    <t>Maha Tel Nigam Ltd.</t>
  </si>
  <si>
    <t>GROW WELL INVESTMENTS</t>
  </si>
  <si>
    <t>UPL 750 CE JAN</t>
  </si>
  <si>
    <t>14-18</t>
  </si>
  <si>
    <t>Loss of Rs.17/-</t>
  </si>
  <si>
    <t>NIFTY 18100 CE 12-JAN</t>
  </si>
  <si>
    <t>COFORGE JAN FUT</t>
  </si>
  <si>
    <t>4050-4100</t>
  </si>
  <si>
    <t>Loss of Rs.11/-</t>
  </si>
  <si>
    <t>780-800</t>
  </si>
  <si>
    <t>870-900</t>
  </si>
  <si>
    <t>TCS 3300 CE JAN</t>
  </si>
  <si>
    <t>70-90</t>
  </si>
  <si>
    <t>Profit of Rs.11.5/-</t>
  </si>
  <si>
    <t>NIFTY JAN FUT</t>
  </si>
  <si>
    <t>18200-18300</t>
  </si>
  <si>
    <t>177-180</t>
  </si>
  <si>
    <t>195-200</t>
  </si>
  <si>
    <t>Loss of Rs.31.5/-</t>
  </si>
  <si>
    <t>MNIL</t>
  </si>
  <si>
    <t>RGRL</t>
  </si>
  <si>
    <t>NAKSHATRA GARMENTS PRIVATE LIMITED</t>
  </si>
  <si>
    <t>Loss of Rs.105/-</t>
  </si>
  <si>
    <t>NIFTY 17900 PE 12-JAN</t>
  </si>
  <si>
    <t>Profit of Rs.22.5/-</t>
  </si>
  <si>
    <t>735-740</t>
  </si>
  <si>
    <t>Profit of Rs.80/-</t>
  </si>
  <si>
    <t>AMNESTI MULTISERVICES PRIVATE LIMITED</t>
  </si>
  <si>
    <t>ROJL</t>
  </si>
  <si>
    <t>SSLEL</t>
  </si>
  <si>
    <t>UMA SARAN</t>
  </si>
  <si>
    <t>SYLPH</t>
  </si>
  <si>
    <t>VEL</t>
  </si>
  <si>
    <t>SHANI BHATI</t>
  </si>
  <si>
    <t>WELLNESS</t>
  </si>
  <si>
    <t>HRTI PRIVATE LIMITED</t>
  </si>
  <si>
    <t>SCAPDVR</t>
  </si>
  <si>
    <t>Stampede Capital Limited</t>
  </si>
  <si>
    <t>SKYGOLD</t>
  </si>
  <si>
    <t>Sky Gold Limited</t>
  </si>
  <si>
    <t>UMA</t>
  </si>
  <si>
    <t>Uma Converter Limited</t>
  </si>
  <si>
    <t>Loss of Rs.70/-</t>
  </si>
  <si>
    <t>Loss of Rs.4/-</t>
  </si>
  <si>
    <t>Loss of Rs.4.75/-</t>
  </si>
  <si>
    <t xml:space="preserve">BAJFINANCE </t>
  </si>
  <si>
    <t>5920-5960</t>
  </si>
  <si>
    <t>6100-6200</t>
  </si>
  <si>
    <t>BAZELINTER</t>
  </si>
  <si>
    <t>CHETAN RASIKLAL SHAH</t>
  </si>
  <si>
    <t>NIKHIL R JAIN</t>
  </si>
  <si>
    <t>ABHAY CHANDRAKANT LAKHANI</t>
  </si>
  <si>
    <t>JAIMATAG</t>
  </si>
  <si>
    <t>ARUN JAIN</t>
  </si>
  <si>
    <t>HIMANSHU RAJPUT</t>
  </si>
  <si>
    <t>NAVODAYENT</t>
  </si>
  <si>
    <t>NNM SECURITIES PVT LTD</t>
  </si>
  <si>
    <t>SILVERO</t>
  </si>
  <si>
    <t>SRAMSET</t>
  </si>
  <si>
    <t>VIVEK KUMAR BHAUKA</t>
  </si>
  <si>
    <t>SVS</t>
  </si>
  <si>
    <t>MAHENDRA GIRDHARILAL WADHWANI</t>
  </si>
  <si>
    <t>ATALREAL</t>
  </si>
  <si>
    <t>Atal Realtech Limited</t>
  </si>
  <si>
    <t>MV TRADING CO</t>
  </si>
  <si>
    <t>BHAVESH KIRTI MATHURIA</t>
  </si>
  <si>
    <t>GENCON</t>
  </si>
  <si>
    <t>Generic Eng Cons Proj Ltd</t>
  </si>
  <si>
    <t>B.W.TRADERS</t>
  </si>
  <si>
    <t>L7 HITECH PRIVATE LIMITED</t>
  </si>
  <si>
    <t>ACHINTYA COMMODITIES PRIVATE LIMITED</t>
  </si>
  <si>
    <t>SKSE SECURITIES LTD</t>
  </si>
  <si>
    <t>BHAVIN SHAILESH KAMANI</t>
  </si>
  <si>
    <t>GAURANG JITENDRA PAREKH HUF</t>
  </si>
  <si>
    <t>VIKASA INDIA EIF I FUND-INCUBE GLOBAL OPPORTUNITIES</t>
  </si>
  <si>
    <t>AAYUSH</t>
  </si>
  <si>
    <t>SHRIDHAR FINANCIAL SERVICES LIMITED</t>
  </si>
  <si>
    <t>SKYBRIDGE INCAP ADVISORY LLP</t>
  </si>
  <si>
    <t>ADISHAKTI</t>
  </si>
  <si>
    <t>ALSTONE</t>
  </si>
  <si>
    <t>ARISE</t>
  </si>
  <si>
    <t>KHIVRAJ HOLDINGS PRIVATE LIMITED</t>
  </si>
  <si>
    <t>ARYAVAN</t>
  </si>
  <si>
    <t>RAJESHBHAI SHANTILAL KAPATEL</t>
  </si>
  <si>
    <t>BALUFORGE</t>
  </si>
  <si>
    <t>REENA KAUSHAL GOHIL</t>
  </si>
  <si>
    <t>RAJESH KHETRAPAL</t>
  </si>
  <si>
    <t>BHAVINI JAIN</t>
  </si>
  <si>
    <t>CLIOINFO</t>
  </si>
  <si>
    <t>CONART</t>
  </si>
  <si>
    <t>SACHIN SURYAKANT SHAH</t>
  </si>
  <si>
    <t>DDIL</t>
  </si>
  <si>
    <t>SANJAY SHAH</t>
  </si>
  <si>
    <t>DIPAK DWIWEDI</t>
  </si>
  <si>
    <t>ETT</t>
  </si>
  <si>
    <t>GAYAPROJ</t>
  </si>
  <si>
    <t>AJAY SURANDRABHAI PATEL</t>
  </si>
  <si>
    <t>VAISHALI AJAY PATEL</t>
  </si>
  <si>
    <t>GUJINJEC</t>
  </si>
  <si>
    <t>SYKES AND RAY EQUITIES (INDIA) LIMITED</t>
  </si>
  <si>
    <t>KUMAR GAURAV GUPTA</t>
  </si>
  <si>
    <t>VIVEK KANDA</t>
  </si>
  <si>
    <t>HASTIFIN</t>
  </si>
  <si>
    <t>SNEH JAIN</t>
  </si>
  <si>
    <t>AUMIT CAPITAL ADVISORS LIMITED</t>
  </si>
  <si>
    <t>HAZOOR</t>
  </si>
  <si>
    <t>GROWTH SECURITIES PRIVATE LIMITED</t>
  </si>
  <si>
    <t>HEMORGANIC</t>
  </si>
  <si>
    <t>IMCAP</t>
  </si>
  <si>
    <t>ADESH KUMAR (HUF)</t>
  </si>
  <si>
    <t>M/S VA TRADINGVENTURE LLP</t>
  </si>
  <si>
    <t>INLANPR</t>
  </si>
  <si>
    <t>CHETAN PUNDLIK TALELE</t>
  </si>
  <si>
    <t>HEMANT PUNDLIK TALELE</t>
  </si>
  <si>
    <t>BEHROZ KALI MAHERNOSH</t>
  </si>
  <si>
    <t>KGES</t>
  </si>
  <si>
    <t>KAILASHBEN ASHOKKUMAR PATEL</t>
  </si>
  <si>
    <t>KLRFM</t>
  </si>
  <si>
    <t>LITTY THOMAS</t>
  </si>
  <si>
    <t>MAAGHADV</t>
  </si>
  <si>
    <t>MAYUR RAJENDRABHAI PARIKH</t>
  </si>
  <si>
    <t>MAHACORP</t>
  </si>
  <si>
    <t>MILEFUR</t>
  </si>
  <si>
    <t>BP COMTRADE PRIVATE LIMITED</t>
  </si>
  <si>
    <t>KAMLESH NAVINCHANDRA SHAH</t>
  </si>
  <si>
    <t>SPRING VENTURES</t>
  </si>
  <si>
    <t>SHASHANK PRAVINCHANDRA DOSHI</t>
  </si>
  <si>
    <t>PREETI BHAUKA</t>
  </si>
  <si>
    <t>MONGIPA</t>
  </si>
  <si>
    <t>SOHAN LAL YADAV</t>
  </si>
  <si>
    <t>MEETATEJASKHETANI</t>
  </si>
  <si>
    <t>PRAVEEN KUMAR RATHI</t>
  </si>
  <si>
    <t>PVVINFRA</t>
  </si>
  <si>
    <t>NAGARAJURSSONAKUSUMESHRAJURSAJJIPURI</t>
  </si>
  <si>
    <t>QUANTDIA</t>
  </si>
  <si>
    <t>TRANSWORLD HOLDING</t>
  </si>
  <si>
    <t>SHAILESHKUMAR ISHWARLAL PATEL</t>
  </si>
  <si>
    <t>ANBUPAUL</t>
  </si>
  <si>
    <t>PARESH DHIRAJLAL SHAH</t>
  </si>
  <si>
    <t>ZEEL ARVINDBHAI SHAH</t>
  </si>
  <si>
    <t>FID FUNDS MAURITIUS LIMITED</t>
  </si>
  <si>
    <t>DYNASTY ACQUISITION (FPI) LTD</t>
  </si>
  <si>
    <t>AVINASH GUPTA</t>
  </si>
  <si>
    <t>GUTTIKONDA VARA LAKSHMI</t>
  </si>
  <si>
    <t>SRECR</t>
  </si>
  <si>
    <t>AKHILESH ANKALA</t>
  </si>
  <si>
    <t>SVCM SECURITIES PRIVATE LIMITED</t>
  </si>
  <si>
    <t>BHAVIN INDRAJIT PARIKH</t>
  </si>
  <si>
    <t>BHAVIN INDRAJITBHAI PARIKH</t>
  </si>
  <si>
    <t>TRANSPACT</t>
  </si>
  <si>
    <t>BHUMIL KAMLESH DOSHI</t>
  </si>
  <si>
    <t>LAXMANBHAI RAVJIBHAI GAJERA</t>
  </si>
  <si>
    <t>VERITAS</t>
  </si>
  <si>
    <t>SWAN ENERGY LIMITED</t>
  </si>
  <si>
    <t>NITI NITINKUMAR DIDWANIA</t>
  </si>
  <si>
    <t>BINO VARGHESE</t>
  </si>
  <si>
    <t>BINDU GARG</t>
  </si>
  <si>
    <t>SADHAGOBAN KOKILA</t>
  </si>
  <si>
    <t>BCLIND</t>
  </si>
  <si>
    <t>BCL Industries Limited</t>
  </si>
  <si>
    <t>SILVERTOSS SHOPPERS PVT LTD</t>
  </si>
  <si>
    <t>SW CAPITAL PRIVATE LIMITED</t>
  </si>
  <si>
    <t>PARTH INFIN BROKERS PVT LTD</t>
  </si>
  <si>
    <t>MAGNUM</t>
  </si>
  <si>
    <t>Magnum Ventures Limited</t>
  </si>
  <si>
    <t>GAURAV PALIWAL</t>
  </si>
  <si>
    <t>BP EQUITIES PRIVATE LIMITED</t>
  </si>
  <si>
    <t>MOXSH</t>
  </si>
  <si>
    <t>Moxsh Overseas Educon Ltd</t>
  </si>
  <si>
    <t>NIKUNJ KAUSHIK SHAH</t>
  </si>
  <si>
    <t>PURE BROKING PVT LTD</t>
  </si>
  <si>
    <t>PONNIERODE</t>
  </si>
  <si>
    <t>Ponni Sugars (Erode) Limi</t>
  </si>
  <si>
    <t>YASHWI SECURITIES PVT. LTD.</t>
  </si>
  <si>
    <t>TEMBO</t>
  </si>
  <si>
    <t>Tembo Global Ind Ltd</t>
  </si>
  <si>
    <t>TIRUPATIFL</t>
  </si>
  <si>
    <t>Tirupati Forge Limited</t>
  </si>
  <si>
    <t>ANUSTUP TRADING  PRIVATE LIMITED</t>
  </si>
  <si>
    <t>JAYSUKHBHAI THATHAGAR</t>
  </si>
  <si>
    <t>ELIXIR WEALTH MANAGEMENT PRIVATE LIMITED</t>
  </si>
  <si>
    <t>UNIINFO</t>
  </si>
  <si>
    <t>Uniinfo Telecom Servi Ltd</t>
  </si>
  <si>
    <t>MANISH VERMA</t>
  </si>
  <si>
    <t>ARHAM SHARE PRIVATE LIMITED</t>
  </si>
  <si>
    <t>ARIHANTACA</t>
  </si>
  <si>
    <t>Arihant Academy Limited</t>
  </si>
  <si>
    <t>MEENA SINGHAL</t>
  </si>
  <si>
    <t>GAURANG JITENDRA PAREKH</t>
  </si>
  <si>
    <t>CRIMSON INTERACTIVE PRIVATE LIMITED</t>
  </si>
  <si>
    <t>ROLLON INVESTMENT PVT LTD</t>
  </si>
  <si>
    <t>HILTON</t>
  </si>
  <si>
    <t>Hilton Metal Forging Limi</t>
  </si>
  <si>
    <t>SOLENCO SERVICES LLP</t>
  </si>
  <si>
    <t>SHIGAN</t>
  </si>
  <si>
    <t>Shigan Quantum Tech Ltd</t>
  </si>
  <si>
    <t>ANANT AGGARWAL</t>
  </si>
  <si>
    <t>SHOBHA AGARWAL</t>
  </si>
  <si>
    <t>SHANTILAL NARSHI GADA</t>
  </si>
  <si>
    <t>Profit of Rs.395/-</t>
  </si>
  <si>
    <t>Profit of Rs.6.5/-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</si>
</sst>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376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1" fillId="15" borderId="20" xfId="0" applyFont="1" applyFill="1" applyBorder="1" applyAlignment="1">
      <alignment horizontal="center" vertical="center"/>
    </xf>
    <xf numFmtId="0" fontId="32" fillId="16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2" fontId="32" fillId="17" borderId="20" xfId="0" applyNumberFormat="1" applyFont="1" applyFill="1" applyBorder="1" applyAlignment="1">
      <alignment horizontal="center" vertical="center"/>
    </xf>
    <xf numFmtId="166" fontId="32" fillId="17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0" fontId="31" fillId="17" borderId="20" xfId="0" applyFont="1" applyFill="1" applyBorder="1"/>
    <xf numFmtId="0" fontId="31" fillId="17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0" fontId="32" fillId="20" borderId="20" xfId="0" applyNumberFormat="1" applyFont="1" applyFill="1" applyBorder="1" applyAlignment="1">
      <alignment horizontal="center" vertical="center" wrapText="1"/>
    </xf>
    <xf numFmtId="16" fontId="32" fillId="20" borderId="20" xfId="0" applyNumberFormat="1" applyFont="1" applyFill="1" applyBorder="1" applyAlignment="1">
      <alignment horizontal="center" vertical="center"/>
    </xf>
    <xf numFmtId="0" fontId="1" fillId="11" borderId="0" xfId="0" applyFont="1" applyFill="1"/>
    <xf numFmtId="0" fontId="31" fillId="19" borderId="20" xfId="0" applyFont="1" applyFill="1" applyBorder="1" applyAlignment="1">
      <alignment horizontal="center" vertical="center"/>
    </xf>
    <xf numFmtId="165" fontId="31" fillId="19" borderId="20" xfId="0" applyNumberFormat="1" applyFont="1" applyFill="1" applyBorder="1" applyAlignment="1">
      <alignment horizontal="center" vertical="center"/>
    </xf>
    <xf numFmtId="0" fontId="0" fillId="19" borderId="20" xfId="0" applyFill="1" applyBorder="1"/>
    <xf numFmtId="0" fontId="37" fillId="18" borderId="20" xfId="0" applyFont="1" applyFill="1" applyBorder="1"/>
    <xf numFmtId="0" fontId="37" fillId="18" borderId="20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0" fontId="1" fillId="21" borderId="0" xfId="0" applyFont="1" applyFill="1"/>
    <xf numFmtId="0" fontId="1" fillId="21" borderId="22" xfId="0" applyFont="1" applyFill="1" applyBorder="1"/>
    <xf numFmtId="0" fontId="1" fillId="21" borderId="21" xfId="0" applyFont="1" applyFill="1" applyBorder="1"/>
    <xf numFmtId="0" fontId="0" fillId="22" borderId="21" xfId="0" applyFill="1" applyBorder="1"/>
    <xf numFmtId="16" fontId="32" fillId="17" borderId="20" xfId="0" applyNumberFormat="1" applyFont="1" applyFill="1" applyBorder="1" applyAlignment="1">
      <alignment horizontal="center" vertical="center"/>
    </xf>
    <xf numFmtId="0" fontId="0" fillId="22" borderId="0" xfId="0" applyFill="1"/>
    <xf numFmtId="15" fontId="31" fillId="10" borderId="0" xfId="0" applyNumberFormat="1" applyFont="1" applyFill="1" applyAlignment="1">
      <alignment horizontal="center" vertical="center"/>
    </xf>
    <xf numFmtId="0" fontId="32" fillId="10" borderId="0" xfId="0" applyFont="1" applyFill="1"/>
    <xf numFmtId="43" fontId="31" fillId="10" borderId="0" xfId="0" applyNumberFormat="1" applyFont="1" applyFill="1" applyAlignment="1">
      <alignment horizontal="center" vertical="top"/>
    </xf>
    <xf numFmtId="0" fontId="31" fillId="10" borderId="0" xfId="0" applyFont="1" applyFill="1" applyAlignment="1">
      <alignment horizontal="center" vertical="top"/>
    </xf>
    <xf numFmtId="0" fontId="32" fillId="12" borderId="0" xfId="0" applyFont="1" applyFill="1" applyAlignment="1">
      <alignment horizontal="center" vertical="center"/>
    </xf>
    <xf numFmtId="2" fontId="32" fillId="12" borderId="0" xfId="0" applyNumberFormat="1" applyFont="1" applyFill="1" applyAlignment="1">
      <alignment horizontal="center" vertical="center"/>
    </xf>
    <xf numFmtId="10" fontId="32" fillId="12" borderId="0" xfId="0" applyNumberFormat="1" applyFont="1" applyFill="1" applyAlignment="1">
      <alignment horizontal="center" vertical="center" wrapText="1"/>
    </xf>
    <xf numFmtId="16" fontId="32" fillId="12" borderId="0" xfId="0" applyNumberFormat="1" applyFont="1" applyFill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16" fontId="32" fillId="10" borderId="20" xfId="0" applyNumberFormat="1" applyFont="1" applyFill="1" applyBorder="1" applyAlignment="1">
      <alignment horizontal="center" vertical="center"/>
    </xf>
    <xf numFmtId="1" fontId="31" fillId="18" borderId="20" xfId="0" applyNumberFormat="1" applyFont="1" applyFill="1" applyBorder="1" applyAlignment="1">
      <alignment horizontal="center" vertical="center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top"/>
    </xf>
    <xf numFmtId="165" fontId="31" fillId="18" borderId="20" xfId="0" applyNumberFormat="1" applyFont="1" applyFill="1" applyBorder="1" applyAlignment="1">
      <alignment horizontal="center" vertical="center"/>
    </xf>
    <xf numFmtId="1" fontId="31" fillId="10" borderId="2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23" borderId="20" xfId="0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2" fontId="32" fillId="24" borderId="20" xfId="0" applyNumberFormat="1" applyFont="1" applyFill="1" applyBorder="1" applyAlignment="1">
      <alignment horizontal="center" vertical="center"/>
    </xf>
    <xf numFmtId="166" fontId="32" fillId="24" borderId="20" xfId="0" applyNumberFormat="1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0" fontId="31" fillId="24" borderId="20" xfId="0" applyFont="1" applyFill="1" applyBorder="1"/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16" fontId="32" fillId="23" borderId="20" xfId="0" applyNumberFormat="1" applyFont="1" applyFill="1" applyBorder="1" applyAlignment="1">
      <alignment horizontal="center" vertical="center"/>
    </xf>
    <xf numFmtId="0" fontId="31" fillId="24" borderId="21" xfId="0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15" fontId="31" fillId="24" borderId="21" xfId="0" applyNumberFormat="1" applyFont="1" applyFill="1" applyBorder="1" applyAlignment="1">
      <alignment horizontal="center" vertical="center"/>
    </xf>
    <xf numFmtId="0" fontId="32" fillId="24" borderId="21" xfId="0" applyFont="1" applyFill="1" applyBorder="1"/>
    <xf numFmtId="43" fontId="31" fillId="24" borderId="21" xfId="0" applyNumberFormat="1" applyFont="1" applyFill="1" applyBorder="1" applyAlignment="1">
      <alignment horizontal="center" vertical="top"/>
    </xf>
    <xf numFmtId="0" fontId="31" fillId="24" borderId="21" xfId="0" applyFont="1" applyFill="1" applyBorder="1" applyAlignment="1">
      <alignment horizontal="center" vertical="top"/>
    </xf>
    <xf numFmtId="0" fontId="31" fillId="25" borderId="20" xfId="0" applyFont="1" applyFill="1" applyBorder="1" applyAlignment="1">
      <alignment horizontal="center" vertical="center"/>
    </xf>
    <xf numFmtId="16" fontId="32" fillId="24" borderId="20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2" fontId="32" fillId="16" borderId="20" xfId="0" applyNumberFormat="1" applyFont="1" applyFill="1" applyBorder="1" applyAlignment="1">
      <alignment horizontal="center" vertical="center"/>
    </xf>
    <xf numFmtId="10" fontId="32" fillId="16" borderId="20" xfId="0" applyNumberFormat="1" applyFont="1" applyFill="1" applyBorder="1" applyAlignment="1">
      <alignment horizontal="center" vertical="center" wrapText="1"/>
    </xf>
    <xf numFmtId="16" fontId="32" fillId="16" borderId="20" xfId="0" applyNumberFormat="1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0" fontId="31" fillId="0" borderId="21" xfId="0" applyFont="1" applyBorder="1" applyAlignment="1">
      <alignment horizontal="center" vertical="center"/>
    </xf>
    <xf numFmtId="165" fontId="31" fillId="0" borderId="21" xfId="0" applyNumberFormat="1" applyFont="1" applyBorder="1" applyAlignment="1">
      <alignment horizontal="center" vertical="center"/>
    </xf>
    <xf numFmtId="15" fontId="31" fillId="0" borderId="21" xfId="0" applyNumberFormat="1" applyFont="1" applyBorder="1" applyAlignment="1">
      <alignment horizontal="center" vertical="center"/>
    </xf>
    <xf numFmtId="0" fontId="32" fillId="0" borderId="21" xfId="0" applyFont="1" applyBorder="1"/>
    <xf numFmtId="43" fontId="31" fillId="0" borderId="21" xfId="0" applyNumberFormat="1" applyFont="1" applyBorder="1" applyAlignment="1">
      <alignment horizontal="center" vertical="top"/>
    </xf>
    <xf numFmtId="0" fontId="31" fillId="0" borderId="21" xfId="0" applyFont="1" applyBorder="1" applyAlignment="1">
      <alignment horizontal="center" vertical="top"/>
    </xf>
    <xf numFmtId="0" fontId="37" fillId="24" borderId="21" xfId="0" applyFont="1" applyFill="1" applyBorder="1" applyAlignment="1">
      <alignment horizontal="center" vertical="center"/>
    </xf>
    <xf numFmtId="165" fontId="37" fillId="24" borderId="21" xfId="0" applyNumberFormat="1" applyFont="1" applyFill="1" applyBorder="1" applyAlignment="1">
      <alignment horizontal="center" vertical="center"/>
    </xf>
    <xf numFmtId="15" fontId="37" fillId="24" borderId="21" xfId="0" applyNumberFormat="1" applyFont="1" applyFill="1" applyBorder="1" applyAlignment="1">
      <alignment horizontal="center" vertical="center"/>
    </xf>
    <xf numFmtId="0" fontId="37" fillId="24" borderId="21" xfId="0" applyFont="1" applyFill="1" applyBorder="1"/>
    <xf numFmtId="43" fontId="37" fillId="24" borderId="21" xfId="0" applyNumberFormat="1" applyFont="1" applyFill="1" applyBorder="1" applyAlignment="1">
      <alignment horizontal="center" vertical="top"/>
    </xf>
    <xf numFmtId="0" fontId="37" fillId="24" borderId="21" xfId="0" applyFont="1" applyFill="1" applyBorder="1" applyAlignment="1">
      <alignment horizontal="center" vertical="top"/>
    </xf>
    <xf numFmtId="0" fontId="32" fillId="0" borderId="21" xfId="0" applyFont="1" applyBorder="1" applyAlignment="1">
      <alignment horizontal="center" vertical="center"/>
    </xf>
    <xf numFmtId="2" fontId="32" fillId="0" borderId="21" xfId="0" applyNumberFormat="1" applyFont="1" applyBorder="1" applyAlignment="1">
      <alignment horizontal="center" vertical="center"/>
    </xf>
    <xf numFmtId="10" fontId="32" fillId="0" borderId="21" xfId="0" applyNumberFormat="1" applyFont="1" applyBorder="1" applyAlignment="1">
      <alignment horizontal="center" vertical="center" wrapText="1"/>
    </xf>
    <xf numFmtId="16" fontId="32" fillId="0" borderId="21" xfId="0" applyNumberFormat="1" applyFont="1" applyBorder="1" applyAlignment="1">
      <alignment horizontal="center" vertical="center"/>
    </xf>
    <xf numFmtId="0" fontId="35" fillId="0" borderId="0" xfId="0" applyFont="1"/>
    <xf numFmtId="0" fontId="1" fillId="0" borderId="22" xfId="0" applyFont="1" applyBorder="1"/>
    <xf numFmtId="0" fontId="1" fillId="0" borderId="21" xfId="0" applyFont="1" applyBorder="1"/>
    <xf numFmtId="0" fontId="0" fillId="0" borderId="21" xfId="0" applyBorder="1"/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</cellXfs>
  <cellStyles count="4">
    <cellStyle name="Hyperlink" xfId="2" builtinId="8"/>
    <cellStyle name="Normal" xfId="0" builtinId="0"/>
    <cellStyle name="Normal 7" xfId="1" xr:uid="{00000000-0005-0000-0000-000002000000}"/>
    <cellStyle name="Normal 7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211</xdr:row>
      <xdr:rowOff>0</xdr:rowOff>
    </xdr:from>
    <xdr:to>
      <xdr:col>11</xdr:col>
      <xdr:colOff>123825</xdr:colOff>
      <xdr:row>225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0"/>
  <sheetViews>
    <sheetView tabSelected="1" workbookViewId="0">
      <selection activeCell="D21" sqref="D21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44942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C11" sqref="C1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4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44942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66" t="s">
        <v>16</v>
      </c>
      <c r="B9" s="368" t="s">
        <v>17</v>
      </c>
      <c r="C9" s="368" t="s">
        <v>18</v>
      </c>
      <c r="D9" s="368" t="s">
        <v>19</v>
      </c>
      <c r="E9" s="23" t="s">
        <v>20</v>
      </c>
      <c r="F9" s="23" t="s">
        <v>21</v>
      </c>
      <c r="G9" s="363" t="s">
        <v>22</v>
      </c>
      <c r="H9" s="364"/>
      <c r="I9" s="365"/>
      <c r="J9" s="363" t="s">
        <v>23</v>
      </c>
      <c r="K9" s="364"/>
      <c r="L9" s="365"/>
      <c r="M9" s="23"/>
      <c r="N9" s="24"/>
      <c r="O9" s="24"/>
      <c r="P9" s="24"/>
    </row>
    <row r="10" spans="1:16" ht="59.25" customHeight="1">
      <c r="A10" s="367"/>
      <c r="B10" s="369"/>
      <c r="C10" s="369"/>
      <c r="D10" s="369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44951</v>
      </c>
      <c r="E11" s="32">
        <v>18025.25</v>
      </c>
      <c r="F11" s="32">
        <v>17982.983333333334</v>
      </c>
      <c r="G11" s="33">
        <v>17877.816666666666</v>
      </c>
      <c r="H11" s="33">
        <v>17730.383333333331</v>
      </c>
      <c r="I11" s="33">
        <v>17625.216666666664</v>
      </c>
      <c r="J11" s="33">
        <v>18130.416666666668</v>
      </c>
      <c r="K11" s="33">
        <v>18235.583333333332</v>
      </c>
      <c r="L11" s="33">
        <v>18383.01666666667</v>
      </c>
      <c r="M11" s="34">
        <v>18088.150000000001</v>
      </c>
      <c r="N11" s="34">
        <v>17835.55</v>
      </c>
      <c r="O11" s="35">
        <v>13671650</v>
      </c>
      <c r="P11" s="36">
        <v>1.9663633651551313E-2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44951</v>
      </c>
      <c r="E12" s="37">
        <v>42500.35</v>
      </c>
      <c r="F12" s="37">
        <v>42372.76666666667</v>
      </c>
      <c r="G12" s="38">
        <v>42150.53333333334</v>
      </c>
      <c r="H12" s="38">
        <v>41800.716666666667</v>
      </c>
      <c r="I12" s="38">
        <v>41578.483333333337</v>
      </c>
      <c r="J12" s="38">
        <v>42722.583333333343</v>
      </c>
      <c r="K12" s="38">
        <v>42944.816666666666</v>
      </c>
      <c r="L12" s="38">
        <v>43294.633333333346</v>
      </c>
      <c r="M12" s="28">
        <v>42595</v>
      </c>
      <c r="N12" s="28">
        <v>42022.95</v>
      </c>
      <c r="O12" s="39">
        <v>2557075</v>
      </c>
      <c r="P12" s="40">
        <v>5.936758811405371E-2</v>
      </c>
    </row>
    <row r="13" spans="1:16" ht="12.75" customHeight="1">
      <c r="A13" s="28">
        <v>3</v>
      </c>
      <c r="B13" s="29" t="s">
        <v>35</v>
      </c>
      <c r="C13" s="30" t="s">
        <v>770</v>
      </c>
      <c r="D13" s="31">
        <v>44957</v>
      </c>
      <c r="E13" s="37">
        <v>18741.95</v>
      </c>
      <c r="F13" s="37">
        <v>18687.55</v>
      </c>
      <c r="G13" s="38">
        <v>18600.149999999998</v>
      </c>
      <c r="H13" s="38">
        <v>18458.349999999999</v>
      </c>
      <c r="I13" s="38">
        <v>18370.949999999997</v>
      </c>
      <c r="J13" s="38">
        <v>18829.349999999999</v>
      </c>
      <c r="K13" s="38">
        <v>18916.75</v>
      </c>
      <c r="L13" s="38">
        <v>19058.55</v>
      </c>
      <c r="M13" s="28">
        <v>18774.95</v>
      </c>
      <c r="N13" s="28">
        <v>18545.75</v>
      </c>
      <c r="O13" s="39">
        <v>23160</v>
      </c>
      <c r="P13" s="40">
        <v>-1.3628620102214651E-2</v>
      </c>
    </row>
    <row r="14" spans="1:16" ht="12.75" customHeight="1">
      <c r="A14" s="28">
        <v>4</v>
      </c>
      <c r="B14" s="29" t="s">
        <v>35</v>
      </c>
      <c r="C14" s="30" t="s">
        <v>795</v>
      </c>
      <c r="D14" s="31">
        <v>44957</v>
      </c>
      <c r="E14" s="37">
        <v>7189.95</v>
      </c>
      <c r="F14" s="37">
        <v>2396.65</v>
      </c>
      <c r="G14" s="38">
        <v>4793.3</v>
      </c>
      <c r="H14" s="38">
        <v>2396.65</v>
      </c>
      <c r="I14" s="38">
        <v>4793.3</v>
      </c>
      <c r="J14" s="38">
        <v>4793.3</v>
      </c>
      <c r="K14" s="38">
        <v>2396.65</v>
      </c>
      <c r="L14" s="38">
        <v>4793.3</v>
      </c>
      <c r="M14" s="28">
        <v>0</v>
      </c>
      <c r="N14" s="28">
        <v>0</v>
      </c>
      <c r="O14" s="39">
        <v>150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44951</v>
      </c>
      <c r="E15" s="37">
        <v>584.65</v>
      </c>
      <c r="F15" s="37">
        <v>586.73333333333335</v>
      </c>
      <c r="G15" s="38">
        <v>577.61666666666667</v>
      </c>
      <c r="H15" s="38">
        <v>570.58333333333337</v>
      </c>
      <c r="I15" s="38">
        <v>561.4666666666667</v>
      </c>
      <c r="J15" s="38">
        <v>593.76666666666665</v>
      </c>
      <c r="K15" s="38">
        <v>602.88333333333344</v>
      </c>
      <c r="L15" s="38">
        <v>609.91666666666663</v>
      </c>
      <c r="M15" s="28">
        <v>595.85</v>
      </c>
      <c r="N15" s="28">
        <v>579.70000000000005</v>
      </c>
      <c r="O15" s="39">
        <v>3663500</v>
      </c>
      <c r="P15" s="40">
        <v>6.2623274161735701E-2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44951</v>
      </c>
      <c r="E16" s="37">
        <v>2906.9</v>
      </c>
      <c r="F16" s="37">
        <v>2911.0666666666671</v>
      </c>
      <c r="G16" s="38">
        <v>2886.6333333333341</v>
      </c>
      <c r="H16" s="38">
        <v>2866.3666666666672</v>
      </c>
      <c r="I16" s="38">
        <v>2841.9333333333343</v>
      </c>
      <c r="J16" s="38">
        <v>2931.3333333333339</v>
      </c>
      <c r="K16" s="38">
        <v>2955.7666666666673</v>
      </c>
      <c r="L16" s="38">
        <v>2976.0333333333338</v>
      </c>
      <c r="M16" s="28">
        <v>2935.5</v>
      </c>
      <c r="N16" s="28">
        <v>2890.8</v>
      </c>
      <c r="O16" s="39">
        <v>1633500</v>
      </c>
      <c r="P16" s="40">
        <v>-5.3280560207033031E-3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44951</v>
      </c>
      <c r="E17" s="37">
        <v>22331.15</v>
      </c>
      <c r="F17" s="37">
        <v>22277.033333333336</v>
      </c>
      <c r="G17" s="38">
        <v>22154.116666666672</v>
      </c>
      <c r="H17" s="38">
        <v>21977.083333333336</v>
      </c>
      <c r="I17" s="38">
        <v>21854.166666666672</v>
      </c>
      <c r="J17" s="38">
        <v>22454.066666666673</v>
      </c>
      <c r="K17" s="38">
        <v>22576.983333333337</v>
      </c>
      <c r="L17" s="38">
        <v>22754.016666666674</v>
      </c>
      <c r="M17" s="28">
        <v>22399.95</v>
      </c>
      <c r="N17" s="28">
        <v>22100</v>
      </c>
      <c r="O17" s="39">
        <v>44600</v>
      </c>
      <c r="P17" s="40">
        <v>-2.0210896309314587E-2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44951</v>
      </c>
      <c r="E18" s="37">
        <v>149.65</v>
      </c>
      <c r="F18" s="37">
        <v>148.78333333333333</v>
      </c>
      <c r="G18" s="38">
        <v>147.41666666666666</v>
      </c>
      <c r="H18" s="38">
        <v>145.18333333333334</v>
      </c>
      <c r="I18" s="38">
        <v>143.81666666666666</v>
      </c>
      <c r="J18" s="38">
        <v>151.01666666666665</v>
      </c>
      <c r="K18" s="38">
        <v>152.38333333333333</v>
      </c>
      <c r="L18" s="38">
        <v>154.61666666666665</v>
      </c>
      <c r="M18" s="28">
        <v>150.15</v>
      </c>
      <c r="N18" s="28">
        <v>146.55000000000001</v>
      </c>
      <c r="O18" s="39">
        <v>36174600</v>
      </c>
      <c r="P18" s="40">
        <v>1.407811080835604E-2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44951</v>
      </c>
      <c r="E19" s="37">
        <v>269.5</v>
      </c>
      <c r="F19" s="37">
        <v>268.59999999999997</v>
      </c>
      <c r="G19" s="38">
        <v>267.19999999999993</v>
      </c>
      <c r="H19" s="38">
        <v>264.89999999999998</v>
      </c>
      <c r="I19" s="38">
        <v>263.49999999999994</v>
      </c>
      <c r="J19" s="38">
        <v>270.89999999999992</v>
      </c>
      <c r="K19" s="38">
        <v>272.2999999999999</v>
      </c>
      <c r="L19" s="38">
        <v>274.59999999999991</v>
      </c>
      <c r="M19" s="28">
        <v>270</v>
      </c>
      <c r="N19" s="28">
        <v>266.3</v>
      </c>
      <c r="O19" s="39">
        <v>19065800</v>
      </c>
      <c r="P19" s="40">
        <v>9.6113602391629291E-2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44951</v>
      </c>
      <c r="E20" s="37">
        <v>2379.0500000000002</v>
      </c>
      <c r="F20" s="37">
        <v>2383.15</v>
      </c>
      <c r="G20" s="38">
        <v>2369.5500000000002</v>
      </c>
      <c r="H20" s="38">
        <v>2360.0500000000002</v>
      </c>
      <c r="I20" s="38">
        <v>2346.4500000000003</v>
      </c>
      <c r="J20" s="38">
        <v>2392.65</v>
      </c>
      <c r="K20" s="38">
        <v>2406.2499999999995</v>
      </c>
      <c r="L20" s="38">
        <v>2415.75</v>
      </c>
      <c r="M20" s="28">
        <v>2396.75</v>
      </c>
      <c r="N20" s="28">
        <v>2373.65</v>
      </c>
      <c r="O20" s="39">
        <v>2729000</v>
      </c>
      <c r="P20" s="40">
        <v>1.7050218950899098E-2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44951</v>
      </c>
      <c r="E21" s="37">
        <v>3729.3</v>
      </c>
      <c r="F21" s="37">
        <v>3710</v>
      </c>
      <c r="G21" s="38">
        <v>3670.3</v>
      </c>
      <c r="H21" s="38">
        <v>3611.3</v>
      </c>
      <c r="I21" s="38">
        <v>3571.6000000000004</v>
      </c>
      <c r="J21" s="38">
        <v>3769</v>
      </c>
      <c r="K21" s="38">
        <v>3808.7</v>
      </c>
      <c r="L21" s="38">
        <v>3867.7</v>
      </c>
      <c r="M21" s="28">
        <v>3749.7</v>
      </c>
      <c r="N21" s="28">
        <v>3651</v>
      </c>
      <c r="O21" s="39">
        <v>14543500</v>
      </c>
      <c r="P21" s="40">
        <v>-1.5185116216078955E-2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44951</v>
      </c>
      <c r="E22" s="37">
        <v>797.35</v>
      </c>
      <c r="F22" s="37">
        <v>796.0333333333333</v>
      </c>
      <c r="G22" s="38">
        <v>789.06666666666661</v>
      </c>
      <c r="H22" s="38">
        <v>780.7833333333333</v>
      </c>
      <c r="I22" s="38">
        <v>773.81666666666661</v>
      </c>
      <c r="J22" s="38">
        <v>804.31666666666661</v>
      </c>
      <c r="K22" s="38">
        <v>811.2833333333333</v>
      </c>
      <c r="L22" s="38">
        <v>819.56666666666661</v>
      </c>
      <c r="M22" s="28">
        <v>803</v>
      </c>
      <c r="N22" s="28">
        <v>787.75</v>
      </c>
      <c r="O22" s="39">
        <v>63168750</v>
      </c>
      <c r="P22" s="40">
        <v>1.893357388554605E-3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44951</v>
      </c>
      <c r="E23" s="37">
        <v>3012.85</v>
      </c>
      <c r="F23" s="37">
        <v>3015.9500000000003</v>
      </c>
      <c r="G23" s="38">
        <v>2986.9000000000005</v>
      </c>
      <c r="H23" s="38">
        <v>2960.9500000000003</v>
      </c>
      <c r="I23" s="38">
        <v>2931.9000000000005</v>
      </c>
      <c r="J23" s="38">
        <v>3041.9000000000005</v>
      </c>
      <c r="K23" s="38">
        <v>3070.9500000000007</v>
      </c>
      <c r="L23" s="38">
        <v>3096.9000000000005</v>
      </c>
      <c r="M23" s="28">
        <v>3045</v>
      </c>
      <c r="N23" s="28">
        <v>2990</v>
      </c>
      <c r="O23" s="39">
        <v>333800</v>
      </c>
      <c r="P23" s="40">
        <v>6.3057324840764331E-2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44951</v>
      </c>
      <c r="E24" s="37">
        <v>520.4</v>
      </c>
      <c r="F24" s="37">
        <v>517.6</v>
      </c>
      <c r="G24" s="38">
        <v>513.70000000000005</v>
      </c>
      <c r="H24" s="38">
        <v>507</v>
      </c>
      <c r="I24" s="38">
        <v>503.1</v>
      </c>
      <c r="J24" s="38">
        <v>524.30000000000007</v>
      </c>
      <c r="K24" s="38">
        <v>528.19999999999993</v>
      </c>
      <c r="L24" s="38">
        <v>534.90000000000009</v>
      </c>
      <c r="M24" s="28">
        <v>521.5</v>
      </c>
      <c r="N24" s="28">
        <v>510.9</v>
      </c>
      <c r="O24" s="39">
        <v>83129400</v>
      </c>
      <c r="P24" s="40">
        <v>-6.6676704019959995E-3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44951</v>
      </c>
      <c r="E25" s="37">
        <v>4354</v>
      </c>
      <c r="F25" s="37">
        <v>4337.8666666666668</v>
      </c>
      <c r="G25" s="38">
        <v>4301.1333333333332</v>
      </c>
      <c r="H25" s="38">
        <v>4248.2666666666664</v>
      </c>
      <c r="I25" s="38">
        <v>4211.5333333333328</v>
      </c>
      <c r="J25" s="38">
        <v>4390.7333333333336</v>
      </c>
      <c r="K25" s="38">
        <v>4427.4666666666672</v>
      </c>
      <c r="L25" s="38">
        <v>4480.3333333333339</v>
      </c>
      <c r="M25" s="28">
        <v>4374.6000000000004</v>
      </c>
      <c r="N25" s="28">
        <v>4285</v>
      </c>
      <c r="O25" s="39">
        <v>1830250</v>
      </c>
      <c r="P25" s="40">
        <v>1.3988919667590027E-2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44951</v>
      </c>
      <c r="E26" s="37">
        <v>322.2</v>
      </c>
      <c r="F26" s="37">
        <v>321.31666666666666</v>
      </c>
      <c r="G26" s="38">
        <v>318.88333333333333</v>
      </c>
      <c r="H26" s="38">
        <v>315.56666666666666</v>
      </c>
      <c r="I26" s="38">
        <v>313.13333333333333</v>
      </c>
      <c r="J26" s="38">
        <v>324.63333333333333</v>
      </c>
      <c r="K26" s="38">
        <v>327.06666666666661</v>
      </c>
      <c r="L26" s="38">
        <v>330.38333333333333</v>
      </c>
      <c r="M26" s="28">
        <v>323.75</v>
      </c>
      <c r="N26" s="28">
        <v>318</v>
      </c>
      <c r="O26" s="39">
        <v>13538000</v>
      </c>
      <c r="P26" s="40">
        <v>-2.3213825122517409E-3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44951</v>
      </c>
      <c r="E27" s="37">
        <v>147.85</v>
      </c>
      <c r="F27" s="37">
        <v>147.73333333333332</v>
      </c>
      <c r="G27" s="38">
        <v>146.86666666666665</v>
      </c>
      <c r="H27" s="38">
        <v>145.88333333333333</v>
      </c>
      <c r="I27" s="38">
        <v>145.01666666666665</v>
      </c>
      <c r="J27" s="38">
        <v>148.71666666666664</v>
      </c>
      <c r="K27" s="38">
        <v>149.58333333333331</v>
      </c>
      <c r="L27" s="38">
        <v>150.56666666666663</v>
      </c>
      <c r="M27" s="28">
        <v>148.6</v>
      </c>
      <c r="N27" s="28">
        <v>146.75</v>
      </c>
      <c r="O27" s="39">
        <v>74000000</v>
      </c>
      <c r="P27" s="40">
        <v>2.5072724754121069E-2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44951</v>
      </c>
      <c r="E28" s="37">
        <v>2922.55</v>
      </c>
      <c r="F28" s="37">
        <v>2915.1833333333329</v>
      </c>
      <c r="G28" s="38">
        <v>2892.3666666666659</v>
      </c>
      <c r="H28" s="38">
        <v>2862.1833333333329</v>
      </c>
      <c r="I28" s="38">
        <v>2839.3666666666659</v>
      </c>
      <c r="J28" s="38">
        <v>2945.3666666666659</v>
      </c>
      <c r="K28" s="38">
        <v>2968.1833333333325</v>
      </c>
      <c r="L28" s="38">
        <v>2998.3666666666659</v>
      </c>
      <c r="M28" s="28">
        <v>2938</v>
      </c>
      <c r="N28" s="28">
        <v>2885</v>
      </c>
      <c r="O28" s="39">
        <v>6899600</v>
      </c>
      <c r="P28" s="40">
        <v>2.4500341519912094E-2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44951</v>
      </c>
      <c r="E29" s="37">
        <v>2057.4</v>
      </c>
      <c r="F29" s="37">
        <v>2050.9166666666665</v>
      </c>
      <c r="G29" s="38">
        <v>2026.833333333333</v>
      </c>
      <c r="H29" s="38">
        <v>1996.2666666666664</v>
      </c>
      <c r="I29" s="38">
        <v>1972.1833333333329</v>
      </c>
      <c r="J29" s="38">
        <v>2081.4833333333331</v>
      </c>
      <c r="K29" s="38">
        <v>2105.5666666666662</v>
      </c>
      <c r="L29" s="38">
        <v>2136.1333333333332</v>
      </c>
      <c r="M29" s="28">
        <v>2075</v>
      </c>
      <c r="N29" s="28">
        <v>2020.35</v>
      </c>
      <c r="O29" s="39">
        <v>1906850</v>
      </c>
      <c r="P29" s="40">
        <v>5.8141309323973753E-2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44951</v>
      </c>
      <c r="E30" s="37">
        <v>7719</v>
      </c>
      <c r="F30" s="37">
        <v>7676.0666666666666</v>
      </c>
      <c r="G30" s="38">
        <v>7622.9333333333334</v>
      </c>
      <c r="H30" s="38">
        <v>7526.8666666666668</v>
      </c>
      <c r="I30" s="38">
        <v>7473.7333333333336</v>
      </c>
      <c r="J30" s="38">
        <v>7772.1333333333332</v>
      </c>
      <c r="K30" s="38">
        <v>7825.2666666666664</v>
      </c>
      <c r="L30" s="38">
        <v>7921.333333333333</v>
      </c>
      <c r="M30" s="28">
        <v>7729.2</v>
      </c>
      <c r="N30" s="28">
        <v>7580</v>
      </c>
      <c r="O30" s="39">
        <v>146250</v>
      </c>
      <c r="P30" s="40">
        <v>1.7745302713987474E-2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44951</v>
      </c>
      <c r="E31" s="37">
        <v>621.45000000000005</v>
      </c>
      <c r="F31" s="37">
        <v>622.43333333333328</v>
      </c>
      <c r="G31" s="38">
        <v>616.31666666666661</v>
      </c>
      <c r="H31" s="38">
        <v>611.18333333333328</v>
      </c>
      <c r="I31" s="38">
        <v>605.06666666666661</v>
      </c>
      <c r="J31" s="38">
        <v>627.56666666666661</v>
      </c>
      <c r="K31" s="38">
        <v>633.68333333333317</v>
      </c>
      <c r="L31" s="38">
        <v>638.81666666666661</v>
      </c>
      <c r="M31" s="28">
        <v>628.54999999999995</v>
      </c>
      <c r="N31" s="28">
        <v>617.29999999999995</v>
      </c>
      <c r="O31" s="39">
        <v>9422000</v>
      </c>
      <c r="P31" s="40">
        <v>-1.7005738132498695E-2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44951</v>
      </c>
      <c r="E32" s="37">
        <v>436.1</v>
      </c>
      <c r="F32" s="37">
        <v>438.75</v>
      </c>
      <c r="G32" s="38">
        <v>428.3</v>
      </c>
      <c r="H32" s="38">
        <v>420.5</v>
      </c>
      <c r="I32" s="38">
        <v>410.05</v>
      </c>
      <c r="J32" s="38">
        <v>446.55</v>
      </c>
      <c r="K32" s="38">
        <v>457.00000000000006</v>
      </c>
      <c r="L32" s="38">
        <v>464.8</v>
      </c>
      <c r="M32" s="28">
        <v>449.2</v>
      </c>
      <c r="N32" s="28">
        <v>430.95</v>
      </c>
      <c r="O32" s="39">
        <v>15581000</v>
      </c>
      <c r="P32" s="40">
        <v>-1.9856520625160133E-3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44951</v>
      </c>
      <c r="E33" s="37">
        <v>937.7</v>
      </c>
      <c r="F33" s="37">
        <v>935.16666666666663</v>
      </c>
      <c r="G33" s="38">
        <v>929.0333333333333</v>
      </c>
      <c r="H33" s="38">
        <v>920.36666666666667</v>
      </c>
      <c r="I33" s="38">
        <v>914.23333333333335</v>
      </c>
      <c r="J33" s="38">
        <v>943.83333333333326</v>
      </c>
      <c r="K33" s="38">
        <v>949.9666666666667</v>
      </c>
      <c r="L33" s="38">
        <v>958.63333333333321</v>
      </c>
      <c r="M33" s="28">
        <v>941.3</v>
      </c>
      <c r="N33" s="28">
        <v>926.5</v>
      </c>
      <c r="O33" s="39">
        <v>43404000</v>
      </c>
      <c r="P33" s="40">
        <v>-6.3732761936157352E-3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44951</v>
      </c>
      <c r="E34" s="37">
        <v>3622.45</v>
      </c>
      <c r="F34" s="37">
        <v>3606.2833333333333</v>
      </c>
      <c r="G34" s="38">
        <v>3583.5666666666666</v>
      </c>
      <c r="H34" s="38">
        <v>3544.6833333333334</v>
      </c>
      <c r="I34" s="38">
        <v>3521.9666666666667</v>
      </c>
      <c r="J34" s="38">
        <v>3645.1666666666665</v>
      </c>
      <c r="K34" s="38">
        <v>3667.8833333333328</v>
      </c>
      <c r="L34" s="38">
        <v>3706.7666666666664</v>
      </c>
      <c r="M34" s="28">
        <v>3629</v>
      </c>
      <c r="N34" s="28">
        <v>3567.4</v>
      </c>
      <c r="O34" s="39">
        <v>1290000</v>
      </c>
      <c r="P34" s="40">
        <v>-4.6296296296296294E-3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44951</v>
      </c>
      <c r="E35" s="37">
        <v>1398</v>
      </c>
      <c r="F35" s="37">
        <v>1394.1000000000001</v>
      </c>
      <c r="G35" s="38">
        <v>1383.7000000000003</v>
      </c>
      <c r="H35" s="38">
        <v>1369.4</v>
      </c>
      <c r="I35" s="38">
        <v>1359.0000000000002</v>
      </c>
      <c r="J35" s="38">
        <v>1408.4000000000003</v>
      </c>
      <c r="K35" s="38">
        <v>1418.8000000000004</v>
      </c>
      <c r="L35" s="38">
        <v>1433.1000000000004</v>
      </c>
      <c r="M35" s="28">
        <v>1404.5</v>
      </c>
      <c r="N35" s="28">
        <v>1379.8</v>
      </c>
      <c r="O35" s="39">
        <v>11847500</v>
      </c>
      <c r="P35" s="40">
        <v>7.548111837327523E-2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44951</v>
      </c>
      <c r="E36" s="37">
        <v>5999.4</v>
      </c>
      <c r="F36" s="37">
        <v>5967.3666666666659</v>
      </c>
      <c r="G36" s="38">
        <v>5927.0333333333319</v>
      </c>
      <c r="H36" s="38">
        <v>5854.6666666666661</v>
      </c>
      <c r="I36" s="38">
        <v>5814.3333333333321</v>
      </c>
      <c r="J36" s="38">
        <v>6039.7333333333318</v>
      </c>
      <c r="K36" s="38">
        <v>6080.0666666666657</v>
      </c>
      <c r="L36" s="38">
        <v>6152.4333333333316</v>
      </c>
      <c r="M36" s="28">
        <v>6007.7</v>
      </c>
      <c r="N36" s="28">
        <v>5895</v>
      </c>
      <c r="O36" s="39">
        <v>7102000</v>
      </c>
      <c r="P36" s="40">
        <v>2.9930104403246536E-4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44951</v>
      </c>
      <c r="E37" s="37">
        <v>2233.9499999999998</v>
      </c>
      <c r="F37" s="37">
        <v>2226.2166666666667</v>
      </c>
      <c r="G37" s="38">
        <v>2202.4333333333334</v>
      </c>
      <c r="H37" s="38">
        <v>2170.9166666666665</v>
      </c>
      <c r="I37" s="38">
        <v>2147.1333333333332</v>
      </c>
      <c r="J37" s="38">
        <v>2257.7333333333336</v>
      </c>
      <c r="K37" s="38">
        <v>2281.5166666666673</v>
      </c>
      <c r="L37" s="38">
        <v>2313.0333333333338</v>
      </c>
      <c r="M37" s="28">
        <v>2250</v>
      </c>
      <c r="N37" s="28">
        <v>2194.6999999999998</v>
      </c>
      <c r="O37" s="39">
        <v>1946400</v>
      </c>
      <c r="P37" s="40">
        <v>7.7663870767319043E-3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44951</v>
      </c>
      <c r="E38" s="37">
        <v>395.7</v>
      </c>
      <c r="F38" s="37">
        <v>392.7833333333333</v>
      </c>
      <c r="G38" s="38">
        <v>388.21666666666658</v>
      </c>
      <c r="H38" s="38">
        <v>380.73333333333329</v>
      </c>
      <c r="I38" s="38">
        <v>376.16666666666657</v>
      </c>
      <c r="J38" s="38">
        <v>400.26666666666659</v>
      </c>
      <c r="K38" s="38">
        <v>404.83333333333331</v>
      </c>
      <c r="L38" s="38">
        <v>412.31666666666661</v>
      </c>
      <c r="M38" s="28">
        <v>397.35</v>
      </c>
      <c r="N38" s="28">
        <v>385.3</v>
      </c>
      <c r="O38" s="39">
        <v>8561600</v>
      </c>
      <c r="P38" s="40">
        <v>-2.0514733308466988E-3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44951</v>
      </c>
      <c r="E39" s="37">
        <v>238.95</v>
      </c>
      <c r="F39" s="37">
        <v>238.26666666666665</v>
      </c>
      <c r="G39" s="38">
        <v>235.33333333333331</v>
      </c>
      <c r="H39" s="38">
        <v>231.71666666666667</v>
      </c>
      <c r="I39" s="38">
        <v>228.78333333333333</v>
      </c>
      <c r="J39" s="38">
        <v>241.8833333333333</v>
      </c>
      <c r="K39" s="38">
        <v>244.81666666666663</v>
      </c>
      <c r="L39" s="38">
        <v>248.43333333333328</v>
      </c>
      <c r="M39" s="28">
        <v>241.2</v>
      </c>
      <c r="N39" s="28">
        <v>234.65</v>
      </c>
      <c r="O39" s="39">
        <v>49015800</v>
      </c>
      <c r="P39" s="40">
        <v>4.9081112997269175E-3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44951</v>
      </c>
      <c r="E40" s="37">
        <v>185.75</v>
      </c>
      <c r="F40" s="37">
        <v>184.66666666666666</v>
      </c>
      <c r="G40" s="38">
        <v>183.13333333333333</v>
      </c>
      <c r="H40" s="38">
        <v>180.51666666666668</v>
      </c>
      <c r="I40" s="38">
        <v>178.98333333333335</v>
      </c>
      <c r="J40" s="38">
        <v>187.2833333333333</v>
      </c>
      <c r="K40" s="38">
        <v>188.81666666666666</v>
      </c>
      <c r="L40" s="38">
        <v>191.43333333333328</v>
      </c>
      <c r="M40" s="28">
        <v>186.2</v>
      </c>
      <c r="N40" s="28">
        <v>182.05</v>
      </c>
      <c r="O40" s="39">
        <v>91488150</v>
      </c>
      <c r="P40" s="40">
        <v>5.2705977382875607E-2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44951</v>
      </c>
      <c r="E41" s="37">
        <v>1581.8</v>
      </c>
      <c r="F41" s="37">
        <v>1595</v>
      </c>
      <c r="G41" s="38">
        <v>1540.85</v>
      </c>
      <c r="H41" s="38">
        <v>1499.8999999999999</v>
      </c>
      <c r="I41" s="38">
        <v>1445.7499999999998</v>
      </c>
      <c r="J41" s="38">
        <v>1635.95</v>
      </c>
      <c r="K41" s="38">
        <v>1690.1000000000001</v>
      </c>
      <c r="L41" s="38">
        <v>1731.0500000000002</v>
      </c>
      <c r="M41" s="28">
        <v>1649.15</v>
      </c>
      <c r="N41" s="28">
        <v>1554.05</v>
      </c>
      <c r="O41" s="39">
        <v>2499750</v>
      </c>
      <c r="P41" s="40">
        <v>2.9794947320720518E-2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44951</v>
      </c>
      <c r="E42" s="37">
        <v>100.2</v>
      </c>
      <c r="F42" s="37">
        <v>99.45</v>
      </c>
      <c r="G42" s="38">
        <v>98.600000000000009</v>
      </c>
      <c r="H42" s="38">
        <v>97</v>
      </c>
      <c r="I42" s="38">
        <v>96.15</v>
      </c>
      <c r="J42" s="38">
        <v>101.05000000000001</v>
      </c>
      <c r="K42" s="38">
        <v>101.9</v>
      </c>
      <c r="L42" s="38">
        <v>103.50000000000001</v>
      </c>
      <c r="M42" s="28">
        <v>100.3</v>
      </c>
      <c r="N42" s="28">
        <v>97.85</v>
      </c>
      <c r="O42" s="39">
        <v>108550800</v>
      </c>
      <c r="P42" s="40">
        <v>-7.0389488503050214E-3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44951</v>
      </c>
      <c r="E43" s="37">
        <v>564.9</v>
      </c>
      <c r="F43" s="37">
        <v>562.85</v>
      </c>
      <c r="G43" s="38">
        <v>559.5</v>
      </c>
      <c r="H43" s="38">
        <v>554.1</v>
      </c>
      <c r="I43" s="38">
        <v>550.75</v>
      </c>
      <c r="J43" s="38">
        <v>568.25</v>
      </c>
      <c r="K43" s="38">
        <v>571.60000000000014</v>
      </c>
      <c r="L43" s="38">
        <v>577</v>
      </c>
      <c r="M43" s="28">
        <v>566.20000000000005</v>
      </c>
      <c r="N43" s="28">
        <v>557.45000000000005</v>
      </c>
      <c r="O43" s="39">
        <v>6661600</v>
      </c>
      <c r="P43" s="40">
        <v>1.2709030100334449E-2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44951</v>
      </c>
      <c r="E44" s="37">
        <v>875.8</v>
      </c>
      <c r="F44" s="37">
        <v>874.06666666666661</v>
      </c>
      <c r="G44" s="38">
        <v>867.73333333333323</v>
      </c>
      <c r="H44" s="38">
        <v>859.66666666666663</v>
      </c>
      <c r="I44" s="38">
        <v>853.33333333333326</v>
      </c>
      <c r="J44" s="38">
        <v>882.13333333333321</v>
      </c>
      <c r="K44" s="38">
        <v>888.4666666666667</v>
      </c>
      <c r="L44" s="38">
        <v>896.53333333333319</v>
      </c>
      <c r="M44" s="28">
        <v>880.4</v>
      </c>
      <c r="N44" s="28">
        <v>866</v>
      </c>
      <c r="O44" s="39">
        <v>6826000</v>
      </c>
      <c r="P44" s="40">
        <v>4.2665882006767695E-3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44951</v>
      </c>
      <c r="E45" s="37">
        <v>767.85</v>
      </c>
      <c r="F45" s="37">
        <v>764.38333333333333</v>
      </c>
      <c r="G45" s="38">
        <v>759.41666666666663</v>
      </c>
      <c r="H45" s="38">
        <v>750.98333333333335</v>
      </c>
      <c r="I45" s="38">
        <v>746.01666666666665</v>
      </c>
      <c r="J45" s="38">
        <v>772.81666666666661</v>
      </c>
      <c r="K45" s="38">
        <v>777.7833333333333</v>
      </c>
      <c r="L45" s="38">
        <v>786.21666666666658</v>
      </c>
      <c r="M45" s="28">
        <v>769.35</v>
      </c>
      <c r="N45" s="28">
        <v>755.95</v>
      </c>
      <c r="O45" s="39">
        <v>46719100</v>
      </c>
      <c r="P45" s="40">
        <v>-5.6010514609240725E-3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44951</v>
      </c>
      <c r="E46" s="37">
        <v>81.099999999999994</v>
      </c>
      <c r="F46" s="37">
        <v>80.88333333333334</v>
      </c>
      <c r="G46" s="38">
        <v>80.116666666666674</v>
      </c>
      <c r="H46" s="38">
        <v>79.13333333333334</v>
      </c>
      <c r="I46" s="38">
        <v>78.366666666666674</v>
      </c>
      <c r="J46" s="38">
        <v>81.866666666666674</v>
      </c>
      <c r="K46" s="38">
        <v>82.633333333333354</v>
      </c>
      <c r="L46" s="38">
        <v>83.616666666666674</v>
      </c>
      <c r="M46" s="28">
        <v>81.650000000000006</v>
      </c>
      <c r="N46" s="28">
        <v>79.900000000000006</v>
      </c>
      <c r="O46" s="39">
        <v>89596500</v>
      </c>
      <c r="P46" s="40">
        <v>1.5258215962441314E-3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44951</v>
      </c>
      <c r="E47" s="37">
        <v>252.9</v>
      </c>
      <c r="F47" s="37">
        <v>250.95000000000002</v>
      </c>
      <c r="G47" s="38">
        <v>248.70000000000005</v>
      </c>
      <c r="H47" s="38">
        <v>244.50000000000003</v>
      </c>
      <c r="I47" s="38">
        <v>242.25000000000006</v>
      </c>
      <c r="J47" s="38">
        <v>255.15000000000003</v>
      </c>
      <c r="K47" s="38">
        <v>257.39999999999998</v>
      </c>
      <c r="L47" s="38">
        <v>261.60000000000002</v>
      </c>
      <c r="M47" s="28">
        <v>253.2</v>
      </c>
      <c r="N47" s="28">
        <v>246.75</v>
      </c>
      <c r="O47" s="39">
        <v>27984100</v>
      </c>
      <c r="P47" s="40">
        <v>1.3747708715214132E-2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44951</v>
      </c>
      <c r="E48" s="37">
        <v>17422.95</v>
      </c>
      <c r="F48" s="37">
        <v>17365.333333333332</v>
      </c>
      <c r="G48" s="38">
        <v>17257.616666666665</v>
      </c>
      <c r="H48" s="38">
        <v>17092.283333333333</v>
      </c>
      <c r="I48" s="38">
        <v>16984.566666666666</v>
      </c>
      <c r="J48" s="38">
        <v>17530.666666666664</v>
      </c>
      <c r="K48" s="38">
        <v>17638.383333333331</v>
      </c>
      <c r="L48" s="38">
        <v>17803.716666666664</v>
      </c>
      <c r="M48" s="28">
        <v>17473.05</v>
      </c>
      <c r="N48" s="28">
        <v>17200</v>
      </c>
      <c r="O48" s="39">
        <v>132400</v>
      </c>
      <c r="P48" s="40">
        <v>-2.2607385079125848E-3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44951</v>
      </c>
      <c r="E49" s="37">
        <v>350.8</v>
      </c>
      <c r="F49" s="37">
        <v>348.63333333333338</v>
      </c>
      <c r="G49" s="38">
        <v>345.36666666666679</v>
      </c>
      <c r="H49" s="38">
        <v>339.93333333333339</v>
      </c>
      <c r="I49" s="38">
        <v>336.6666666666668</v>
      </c>
      <c r="J49" s="38">
        <v>354.06666666666678</v>
      </c>
      <c r="K49" s="38">
        <v>357.33333333333331</v>
      </c>
      <c r="L49" s="38">
        <v>362.76666666666677</v>
      </c>
      <c r="M49" s="28">
        <v>351.9</v>
      </c>
      <c r="N49" s="28">
        <v>343.2</v>
      </c>
      <c r="O49" s="39">
        <v>15219000</v>
      </c>
      <c r="P49" s="40">
        <v>1.7204042348411934E-2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44951</v>
      </c>
      <c r="E50" s="37">
        <v>4348.2</v>
      </c>
      <c r="F50" s="37">
        <v>4344.0666666666666</v>
      </c>
      <c r="G50" s="38">
        <v>4309.1333333333332</v>
      </c>
      <c r="H50" s="38">
        <v>4270.0666666666666</v>
      </c>
      <c r="I50" s="38">
        <v>4235.1333333333332</v>
      </c>
      <c r="J50" s="38">
        <v>4383.1333333333332</v>
      </c>
      <c r="K50" s="38">
        <v>4418.0666666666657</v>
      </c>
      <c r="L50" s="38">
        <v>4457.1333333333332</v>
      </c>
      <c r="M50" s="28">
        <v>4379</v>
      </c>
      <c r="N50" s="28">
        <v>4305</v>
      </c>
      <c r="O50" s="39">
        <v>1172400</v>
      </c>
      <c r="P50" s="40">
        <v>5.053763440860215E-2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44951</v>
      </c>
      <c r="E51" s="37">
        <v>294.89999999999998</v>
      </c>
      <c r="F51" s="37">
        <v>292.90000000000003</v>
      </c>
      <c r="G51" s="38">
        <v>289.80000000000007</v>
      </c>
      <c r="H51" s="38">
        <v>284.70000000000005</v>
      </c>
      <c r="I51" s="38">
        <v>281.60000000000008</v>
      </c>
      <c r="J51" s="38">
        <v>298.00000000000006</v>
      </c>
      <c r="K51" s="38">
        <v>301.10000000000008</v>
      </c>
      <c r="L51" s="38">
        <v>306.20000000000005</v>
      </c>
      <c r="M51" s="28">
        <v>296</v>
      </c>
      <c r="N51" s="28">
        <v>287.8</v>
      </c>
      <c r="O51" s="39">
        <v>8756000</v>
      </c>
      <c r="P51" s="40">
        <v>-4.7738122300522842E-3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44951</v>
      </c>
      <c r="E52" s="37">
        <v>325.35000000000002</v>
      </c>
      <c r="F52" s="37">
        <v>323.01666666666671</v>
      </c>
      <c r="G52" s="38">
        <v>319.43333333333339</v>
      </c>
      <c r="H52" s="38">
        <v>313.51666666666671</v>
      </c>
      <c r="I52" s="38">
        <v>309.93333333333339</v>
      </c>
      <c r="J52" s="38">
        <v>328.93333333333339</v>
      </c>
      <c r="K52" s="38">
        <v>332.51666666666677</v>
      </c>
      <c r="L52" s="38">
        <v>338.43333333333339</v>
      </c>
      <c r="M52" s="28">
        <v>326.60000000000002</v>
      </c>
      <c r="N52" s="28">
        <v>317.10000000000002</v>
      </c>
      <c r="O52" s="39">
        <v>42900300</v>
      </c>
      <c r="P52" s="40">
        <v>8.7613484858104253E-3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44951</v>
      </c>
      <c r="E53" s="37">
        <v>552.15</v>
      </c>
      <c r="F53" s="37">
        <v>549.66666666666663</v>
      </c>
      <c r="G53" s="38">
        <v>546.2833333333333</v>
      </c>
      <c r="H53" s="38">
        <v>540.41666666666663</v>
      </c>
      <c r="I53" s="38">
        <v>537.0333333333333</v>
      </c>
      <c r="J53" s="38">
        <v>555.5333333333333</v>
      </c>
      <c r="K53" s="38">
        <v>558.91666666666674</v>
      </c>
      <c r="L53" s="38">
        <v>564.7833333333333</v>
      </c>
      <c r="M53" s="28">
        <v>553.04999999999995</v>
      </c>
      <c r="N53" s="28">
        <v>543.79999999999995</v>
      </c>
      <c r="O53" s="39">
        <v>4293900</v>
      </c>
      <c r="P53" s="40">
        <v>1.2181107791312342E-2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44951</v>
      </c>
      <c r="E54" s="37">
        <v>307.85000000000002</v>
      </c>
      <c r="F54" s="37">
        <v>308.03333333333336</v>
      </c>
      <c r="G54" s="38">
        <v>303.76666666666671</v>
      </c>
      <c r="H54" s="38">
        <v>299.68333333333334</v>
      </c>
      <c r="I54" s="38">
        <v>295.41666666666669</v>
      </c>
      <c r="J54" s="38">
        <v>312.11666666666673</v>
      </c>
      <c r="K54" s="38">
        <v>316.38333333333338</v>
      </c>
      <c r="L54" s="38">
        <v>320.46666666666675</v>
      </c>
      <c r="M54" s="28">
        <v>312.3</v>
      </c>
      <c r="N54" s="28">
        <v>303.95</v>
      </c>
      <c r="O54" s="39">
        <v>7830000</v>
      </c>
      <c r="P54" s="40">
        <v>-7.7931952100361145E-3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44951</v>
      </c>
      <c r="E55" s="37">
        <v>712.85</v>
      </c>
      <c r="F55" s="37">
        <v>704.4</v>
      </c>
      <c r="G55" s="38">
        <v>694.8</v>
      </c>
      <c r="H55" s="38">
        <v>676.75</v>
      </c>
      <c r="I55" s="38">
        <v>667.15</v>
      </c>
      <c r="J55" s="38">
        <v>722.44999999999993</v>
      </c>
      <c r="K55" s="38">
        <v>732.05000000000007</v>
      </c>
      <c r="L55" s="38">
        <v>750.09999999999991</v>
      </c>
      <c r="M55" s="28">
        <v>714</v>
      </c>
      <c r="N55" s="28">
        <v>686.35</v>
      </c>
      <c r="O55" s="39">
        <v>7916250</v>
      </c>
      <c r="P55" s="40">
        <v>1.1822974916120787E-2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44951</v>
      </c>
      <c r="E56" s="37">
        <v>1070.0999999999999</v>
      </c>
      <c r="F56" s="37">
        <v>1066.3166666666668</v>
      </c>
      <c r="G56" s="38">
        <v>1059.9333333333336</v>
      </c>
      <c r="H56" s="38">
        <v>1049.7666666666669</v>
      </c>
      <c r="I56" s="38">
        <v>1043.3833333333337</v>
      </c>
      <c r="J56" s="38">
        <v>1076.4833333333336</v>
      </c>
      <c r="K56" s="38">
        <v>1082.8666666666668</v>
      </c>
      <c r="L56" s="38">
        <v>1093.0333333333335</v>
      </c>
      <c r="M56" s="28">
        <v>1072.7</v>
      </c>
      <c r="N56" s="28">
        <v>1056.1500000000001</v>
      </c>
      <c r="O56" s="39">
        <v>8898500</v>
      </c>
      <c r="P56" s="40">
        <v>6.9878631849944837E-3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44951</v>
      </c>
      <c r="E57" s="37">
        <v>215.9</v>
      </c>
      <c r="F57" s="37">
        <v>215.45000000000002</v>
      </c>
      <c r="G57" s="38">
        <v>214.45000000000005</v>
      </c>
      <c r="H57" s="38">
        <v>213.00000000000003</v>
      </c>
      <c r="I57" s="38">
        <v>212.00000000000006</v>
      </c>
      <c r="J57" s="38">
        <v>216.90000000000003</v>
      </c>
      <c r="K57" s="38">
        <v>217.89999999999998</v>
      </c>
      <c r="L57" s="38">
        <v>219.35000000000002</v>
      </c>
      <c r="M57" s="28">
        <v>216.45</v>
      </c>
      <c r="N57" s="28">
        <v>214</v>
      </c>
      <c r="O57" s="39">
        <v>33797400</v>
      </c>
      <c r="P57" s="40">
        <v>-6.1751265900950973E-3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44951</v>
      </c>
      <c r="E58" s="37">
        <v>3869.1</v>
      </c>
      <c r="F58" s="37">
        <v>3846.5833333333335</v>
      </c>
      <c r="G58" s="38">
        <v>3788.1166666666668</v>
      </c>
      <c r="H58" s="38">
        <v>3707.1333333333332</v>
      </c>
      <c r="I58" s="38">
        <v>3648.6666666666665</v>
      </c>
      <c r="J58" s="38">
        <v>3927.5666666666671</v>
      </c>
      <c r="K58" s="38">
        <v>3986.0333333333333</v>
      </c>
      <c r="L58" s="38">
        <v>4067.0166666666673</v>
      </c>
      <c r="M58" s="28">
        <v>3905.05</v>
      </c>
      <c r="N58" s="28">
        <v>3765.6</v>
      </c>
      <c r="O58" s="39">
        <v>683100</v>
      </c>
      <c r="P58" s="40">
        <v>8.2996432818073715E-2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44951</v>
      </c>
      <c r="E59" s="37">
        <v>1487.3</v>
      </c>
      <c r="F59" s="37">
        <v>1488.0666666666666</v>
      </c>
      <c r="G59" s="38">
        <v>1479.7333333333331</v>
      </c>
      <c r="H59" s="38">
        <v>1472.1666666666665</v>
      </c>
      <c r="I59" s="38">
        <v>1463.833333333333</v>
      </c>
      <c r="J59" s="38">
        <v>1495.6333333333332</v>
      </c>
      <c r="K59" s="38">
        <v>1503.9666666666667</v>
      </c>
      <c r="L59" s="38">
        <v>1511.5333333333333</v>
      </c>
      <c r="M59" s="28">
        <v>1496.4</v>
      </c>
      <c r="N59" s="28">
        <v>1480.5</v>
      </c>
      <c r="O59" s="39">
        <v>2445100</v>
      </c>
      <c r="P59" s="40">
        <v>4.6434991012582381E-2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44951</v>
      </c>
      <c r="E60" s="37">
        <v>716.65</v>
      </c>
      <c r="F60" s="37">
        <v>717.18333333333328</v>
      </c>
      <c r="G60" s="38">
        <v>706.56666666666661</v>
      </c>
      <c r="H60" s="38">
        <v>696.48333333333335</v>
      </c>
      <c r="I60" s="38">
        <v>685.86666666666667</v>
      </c>
      <c r="J60" s="38">
        <v>727.26666666666654</v>
      </c>
      <c r="K60" s="38">
        <v>737.8833333333331</v>
      </c>
      <c r="L60" s="38">
        <v>747.96666666666647</v>
      </c>
      <c r="M60" s="28">
        <v>727.8</v>
      </c>
      <c r="N60" s="28">
        <v>707.1</v>
      </c>
      <c r="O60" s="39">
        <v>6548000</v>
      </c>
      <c r="P60" s="40">
        <v>2.5207452638171285E-2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44951</v>
      </c>
      <c r="E61" s="37">
        <v>875.15</v>
      </c>
      <c r="F61" s="37">
        <v>878.68333333333339</v>
      </c>
      <c r="G61" s="38">
        <v>867.46666666666681</v>
      </c>
      <c r="H61" s="38">
        <v>859.78333333333342</v>
      </c>
      <c r="I61" s="38">
        <v>848.56666666666683</v>
      </c>
      <c r="J61" s="38">
        <v>886.36666666666679</v>
      </c>
      <c r="K61" s="38">
        <v>897.58333333333348</v>
      </c>
      <c r="L61" s="38">
        <v>905.26666666666677</v>
      </c>
      <c r="M61" s="28">
        <v>889.9</v>
      </c>
      <c r="N61" s="28">
        <v>871</v>
      </c>
      <c r="O61" s="39">
        <v>2907100</v>
      </c>
      <c r="P61" s="40">
        <v>-1.1661113755354594E-2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44951</v>
      </c>
      <c r="E62" s="37">
        <v>338.95</v>
      </c>
      <c r="F62" s="37">
        <v>337.48333333333335</v>
      </c>
      <c r="G62" s="38">
        <v>335.4666666666667</v>
      </c>
      <c r="H62" s="38">
        <v>331.98333333333335</v>
      </c>
      <c r="I62" s="38">
        <v>329.9666666666667</v>
      </c>
      <c r="J62" s="38">
        <v>340.9666666666667</v>
      </c>
      <c r="K62" s="38">
        <v>342.98333333333335</v>
      </c>
      <c r="L62" s="38">
        <v>346.4666666666667</v>
      </c>
      <c r="M62" s="28">
        <v>339.5</v>
      </c>
      <c r="N62" s="28">
        <v>334</v>
      </c>
      <c r="O62" s="39">
        <v>5095500</v>
      </c>
      <c r="P62" s="40">
        <v>-2.3008340523439749E-2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44951</v>
      </c>
      <c r="E63" s="37">
        <v>165.85</v>
      </c>
      <c r="F63" s="37">
        <v>165.71666666666667</v>
      </c>
      <c r="G63" s="38">
        <v>164.43333333333334</v>
      </c>
      <c r="H63" s="38">
        <v>163.01666666666668</v>
      </c>
      <c r="I63" s="38">
        <v>161.73333333333335</v>
      </c>
      <c r="J63" s="38">
        <v>167.13333333333333</v>
      </c>
      <c r="K63" s="38">
        <v>168.41666666666669</v>
      </c>
      <c r="L63" s="38">
        <v>169.83333333333331</v>
      </c>
      <c r="M63" s="28">
        <v>167</v>
      </c>
      <c r="N63" s="28">
        <v>164.3</v>
      </c>
      <c r="O63" s="39">
        <v>11580000</v>
      </c>
      <c r="P63" s="40">
        <v>3.0707610146862484E-2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44951</v>
      </c>
      <c r="E64" s="37">
        <v>1464.1</v>
      </c>
      <c r="F64" s="37">
        <v>1471.1000000000001</v>
      </c>
      <c r="G64" s="38">
        <v>1451.2000000000003</v>
      </c>
      <c r="H64" s="38">
        <v>1438.3000000000002</v>
      </c>
      <c r="I64" s="38">
        <v>1418.4000000000003</v>
      </c>
      <c r="J64" s="38">
        <v>1484.0000000000002</v>
      </c>
      <c r="K64" s="38">
        <v>1503.9000000000003</v>
      </c>
      <c r="L64" s="38">
        <v>1516.8000000000002</v>
      </c>
      <c r="M64" s="28">
        <v>1491</v>
      </c>
      <c r="N64" s="28">
        <v>1458.2</v>
      </c>
      <c r="O64" s="39">
        <v>1632000</v>
      </c>
      <c r="P64" s="40">
        <v>-1.9819819819819819E-2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44951</v>
      </c>
      <c r="E65" s="37">
        <v>546.1</v>
      </c>
      <c r="F65" s="37">
        <v>546.41666666666663</v>
      </c>
      <c r="G65" s="38">
        <v>540.58333333333326</v>
      </c>
      <c r="H65" s="38">
        <v>535.06666666666661</v>
      </c>
      <c r="I65" s="38">
        <v>529.23333333333323</v>
      </c>
      <c r="J65" s="38">
        <v>551.93333333333328</v>
      </c>
      <c r="K65" s="38">
        <v>557.76666666666654</v>
      </c>
      <c r="L65" s="38">
        <v>563.2833333333333</v>
      </c>
      <c r="M65" s="28">
        <v>552.25</v>
      </c>
      <c r="N65" s="28">
        <v>540.9</v>
      </c>
      <c r="O65" s="39">
        <v>11582500</v>
      </c>
      <c r="P65" s="40">
        <v>1.1903461832477886E-2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44951</v>
      </c>
      <c r="E66" s="37">
        <v>1908.7</v>
      </c>
      <c r="F66" s="37">
        <v>1904.4666666666665</v>
      </c>
      <c r="G66" s="38">
        <v>1888.2333333333329</v>
      </c>
      <c r="H66" s="38">
        <v>1867.7666666666664</v>
      </c>
      <c r="I66" s="38">
        <v>1851.5333333333328</v>
      </c>
      <c r="J66" s="38">
        <v>1924.9333333333329</v>
      </c>
      <c r="K66" s="38">
        <v>1941.1666666666665</v>
      </c>
      <c r="L66" s="38">
        <v>1961.633333333333</v>
      </c>
      <c r="M66" s="28">
        <v>1920.7</v>
      </c>
      <c r="N66" s="28">
        <v>1884</v>
      </c>
      <c r="O66" s="39">
        <v>1296000</v>
      </c>
      <c r="P66" s="40">
        <v>6.9748245976062731E-2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44951</v>
      </c>
      <c r="E67" s="37">
        <v>1951.3</v>
      </c>
      <c r="F67" s="37">
        <v>1944.7166666666665</v>
      </c>
      <c r="G67" s="38">
        <v>1929.583333333333</v>
      </c>
      <c r="H67" s="38">
        <v>1907.8666666666666</v>
      </c>
      <c r="I67" s="38">
        <v>1892.7333333333331</v>
      </c>
      <c r="J67" s="38">
        <v>1966.4333333333329</v>
      </c>
      <c r="K67" s="38">
        <v>1981.5666666666666</v>
      </c>
      <c r="L67" s="38">
        <v>2003.2833333333328</v>
      </c>
      <c r="M67" s="28">
        <v>1959.85</v>
      </c>
      <c r="N67" s="28">
        <v>1923</v>
      </c>
      <c r="O67" s="39">
        <v>1510500</v>
      </c>
      <c r="P67" s="40">
        <v>3.4877927254608871E-3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44951</v>
      </c>
      <c r="E68" s="37">
        <v>212.7</v>
      </c>
      <c r="F68" s="37">
        <v>211.15</v>
      </c>
      <c r="G68" s="38">
        <v>208.55</v>
      </c>
      <c r="H68" s="38">
        <v>204.4</v>
      </c>
      <c r="I68" s="38">
        <v>201.8</v>
      </c>
      <c r="J68" s="38">
        <v>215.3</v>
      </c>
      <c r="K68" s="38">
        <v>217.89999999999998</v>
      </c>
      <c r="L68" s="38">
        <v>222.05</v>
      </c>
      <c r="M68" s="28">
        <v>213.75</v>
      </c>
      <c r="N68" s="28">
        <v>207</v>
      </c>
      <c r="O68" s="39">
        <v>17354400</v>
      </c>
      <c r="P68" s="40">
        <v>3.3516758379189597E-2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44951</v>
      </c>
      <c r="E69" s="37">
        <v>3360.8</v>
      </c>
      <c r="F69" s="37">
        <v>3347.7000000000003</v>
      </c>
      <c r="G69" s="38">
        <v>3329.2000000000007</v>
      </c>
      <c r="H69" s="38">
        <v>3297.6000000000004</v>
      </c>
      <c r="I69" s="38">
        <v>3279.1000000000008</v>
      </c>
      <c r="J69" s="38">
        <v>3379.3000000000006</v>
      </c>
      <c r="K69" s="38">
        <v>3397.7999999999997</v>
      </c>
      <c r="L69" s="38">
        <v>3429.4000000000005</v>
      </c>
      <c r="M69" s="28">
        <v>3366.2</v>
      </c>
      <c r="N69" s="28">
        <v>3316.1</v>
      </c>
      <c r="O69" s="39">
        <v>2799750</v>
      </c>
      <c r="P69" s="40">
        <v>-3.674459410641482E-2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44951</v>
      </c>
      <c r="E70" s="37">
        <v>3645</v>
      </c>
      <c r="F70" s="37">
        <v>3648.0499999999997</v>
      </c>
      <c r="G70" s="38">
        <v>3614.9499999999994</v>
      </c>
      <c r="H70" s="38">
        <v>3584.8999999999996</v>
      </c>
      <c r="I70" s="38">
        <v>3551.7999999999993</v>
      </c>
      <c r="J70" s="38">
        <v>3678.0999999999995</v>
      </c>
      <c r="K70" s="38">
        <v>3711.2</v>
      </c>
      <c r="L70" s="38">
        <v>3741.2499999999995</v>
      </c>
      <c r="M70" s="28">
        <v>3681.15</v>
      </c>
      <c r="N70" s="28">
        <v>3618</v>
      </c>
      <c r="O70" s="39">
        <v>569875</v>
      </c>
      <c r="P70" s="40">
        <v>4.8045977011494254E-2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44951</v>
      </c>
      <c r="E71" s="37">
        <v>379.45</v>
      </c>
      <c r="F71" s="37">
        <v>377.83333333333331</v>
      </c>
      <c r="G71" s="38">
        <v>374.66666666666663</v>
      </c>
      <c r="H71" s="38">
        <v>369.88333333333333</v>
      </c>
      <c r="I71" s="38">
        <v>366.71666666666664</v>
      </c>
      <c r="J71" s="38">
        <v>382.61666666666662</v>
      </c>
      <c r="K71" s="38">
        <v>385.78333333333325</v>
      </c>
      <c r="L71" s="38">
        <v>390.56666666666661</v>
      </c>
      <c r="M71" s="28">
        <v>381</v>
      </c>
      <c r="N71" s="28">
        <v>373.05</v>
      </c>
      <c r="O71" s="39">
        <v>43187100</v>
      </c>
      <c r="P71" s="40">
        <v>1.3592533787708631E-2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44951</v>
      </c>
      <c r="E72" s="37">
        <v>4331.5</v>
      </c>
      <c r="F72" s="37">
        <v>4327.5166666666664</v>
      </c>
      <c r="G72" s="38">
        <v>4304.0333333333328</v>
      </c>
      <c r="H72" s="38">
        <v>4276.5666666666666</v>
      </c>
      <c r="I72" s="38">
        <v>4253.083333333333</v>
      </c>
      <c r="J72" s="38">
        <v>4354.9833333333327</v>
      </c>
      <c r="K72" s="38">
        <v>4378.4666666666662</v>
      </c>
      <c r="L72" s="38">
        <v>4405.9333333333325</v>
      </c>
      <c r="M72" s="28">
        <v>4351</v>
      </c>
      <c r="N72" s="28">
        <v>4300.05</v>
      </c>
      <c r="O72" s="39">
        <v>2177500</v>
      </c>
      <c r="P72" s="40">
        <v>1.1494252873563218E-3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44951</v>
      </c>
      <c r="E73" s="37">
        <v>3176.8</v>
      </c>
      <c r="F73" s="37">
        <v>3154.2999999999997</v>
      </c>
      <c r="G73" s="38">
        <v>3096.5999999999995</v>
      </c>
      <c r="H73" s="38">
        <v>3016.3999999999996</v>
      </c>
      <c r="I73" s="38">
        <v>2958.6999999999994</v>
      </c>
      <c r="J73" s="38">
        <v>3234.4999999999995</v>
      </c>
      <c r="K73" s="38">
        <v>3292.1999999999994</v>
      </c>
      <c r="L73" s="38">
        <v>3372.3999999999996</v>
      </c>
      <c r="M73" s="28">
        <v>3212</v>
      </c>
      <c r="N73" s="28">
        <v>3074.1</v>
      </c>
      <c r="O73" s="39">
        <v>3160150</v>
      </c>
      <c r="P73" s="40">
        <v>-4.4655162908649867E-3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44951</v>
      </c>
      <c r="E74" s="37">
        <v>2122.75</v>
      </c>
      <c r="F74" s="37">
        <v>2120.7999999999997</v>
      </c>
      <c r="G74" s="38">
        <v>2104.5999999999995</v>
      </c>
      <c r="H74" s="38">
        <v>2086.4499999999998</v>
      </c>
      <c r="I74" s="38">
        <v>2070.2499999999995</v>
      </c>
      <c r="J74" s="38">
        <v>2138.9499999999994</v>
      </c>
      <c r="K74" s="38">
        <v>2155.1499999999992</v>
      </c>
      <c r="L74" s="38">
        <v>2173.2999999999993</v>
      </c>
      <c r="M74" s="28">
        <v>2137</v>
      </c>
      <c r="N74" s="28">
        <v>2102.65</v>
      </c>
      <c r="O74" s="39">
        <v>751575</v>
      </c>
      <c r="P74" s="40">
        <v>0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44951</v>
      </c>
      <c r="E75" s="37">
        <v>183.75</v>
      </c>
      <c r="F75" s="37">
        <v>183.33333333333334</v>
      </c>
      <c r="G75" s="38">
        <v>182.31666666666669</v>
      </c>
      <c r="H75" s="38">
        <v>180.88333333333335</v>
      </c>
      <c r="I75" s="38">
        <v>179.8666666666667</v>
      </c>
      <c r="J75" s="38">
        <v>184.76666666666668</v>
      </c>
      <c r="K75" s="38">
        <v>185.78333333333333</v>
      </c>
      <c r="L75" s="38">
        <v>187.21666666666667</v>
      </c>
      <c r="M75" s="28">
        <v>184.35</v>
      </c>
      <c r="N75" s="28">
        <v>181.9</v>
      </c>
      <c r="O75" s="39">
        <v>29548800</v>
      </c>
      <c r="P75" s="40">
        <v>2.9345372460496615E-2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44951</v>
      </c>
      <c r="E76" s="37">
        <v>139.15</v>
      </c>
      <c r="F76" s="37">
        <v>137.68333333333334</v>
      </c>
      <c r="G76" s="38">
        <v>135.96666666666667</v>
      </c>
      <c r="H76" s="38">
        <v>132.78333333333333</v>
      </c>
      <c r="I76" s="38">
        <v>131.06666666666666</v>
      </c>
      <c r="J76" s="38">
        <v>140.86666666666667</v>
      </c>
      <c r="K76" s="38">
        <v>142.58333333333337</v>
      </c>
      <c r="L76" s="38">
        <v>145.76666666666668</v>
      </c>
      <c r="M76" s="28">
        <v>139.4</v>
      </c>
      <c r="N76" s="28">
        <v>134.5</v>
      </c>
      <c r="O76" s="39">
        <v>82350000</v>
      </c>
      <c r="P76" s="40">
        <v>0.13414130285084699</v>
      </c>
    </row>
    <row r="77" spans="1:16" ht="12.75" customHeight="1">
      <c r="A77" s="28">
        <v>67</v>
      </c>
      <c r="B77" s="29" t="s">
        <v>86</v>
      </c>
      <c r="C77" s="30" t="s">
        <v>348</v>
      </c>
      <c r="D77" s="31">
        <v>44951</v>
      </c>
      <c r="E77" s="37">
        <v>104.55</v>
      </c>
      <c r="F77" s="37">
        <v>104.16666666666667</v>
      </c>
      <c r="G77" s="38">
        <v>102.53333333333335</v>
      </c>
      <c r="H77" s="38">
        <v>100.51666666666668</v>
      </c>
      <c r="I77" s="38">
        <v>98.883333333333354</v>
      </c>
      <c r="J77" s="38">
        <v>106.18333333333334</v>
      </c>
      <c r="K77" s="38">
        <v>107.81666666666666</v>
      </c>
      <c r="L77" s="38">
        <v>109.83333333333333</v>
      </c>
      <c r="M77" s="28">
        <v>105.8</v>
      </c>
      <c r="N77" s="28">
        <v>102.15</v>
      </c>
      <c r="O77" s="39">
        <v>16551600</v>
      </c>
      <c r="P77" s="40">
        <v>3.9516655780535599E-2</v>
      </c>
    </row>
    <row r="78" spans="1:16" ht="12.75" customHeight="1">
      <c r="A78" s="28">
        <v>68</v>
      </c>
      <c r="B78" s="29" t="s">
        <v>79</v>
      </c>
      <c r="C78" s="30" t="s">
        <v>103</v>
      </c>
      <c r="D78" s="31">
        <v>44951</v>
      </c>
      <c r="E78" s="37">
        <v>96.6</v>
      </c>
      <c r="F78" s="37">
        <v>96.583333333333329</v>
      </c>
      <c r="G78" s="38">
        <v>95.766666666666652</v>
      </c>
      <c r="H78" s="38">
        <v>94.933333333333323</v>
      </c>
      <c r="I78" s="38">
        <v>94.116666666666646</v>
      </c>
      <c r="J78" s="38">
        <v>97.416666666666657</v>
      </c>
      <c r="K78" s="38">
        <v>98.233333333333348</v>
      </c>
      <c r="L78" s="38">
        <v>99.066666666666663</v>
      </c>
      <c r="M78" s="28">
        <v>97.4</v>
      </c>
      <c r="N78" s="28">
        <v>95.75</v>
      </c>
      <c r="O78" s="39">
        <v>49007400</v>
      </c>
      <c r="P78" s="40">
        <v>1.7090770983668818E-2</v>
      </c>
    </row>
    <row r="79" spans="1:16" ht="12.75" customHeight="1">
      <c r="A79" s="28">
        <v>69</v>
      </c>
      <c r="B79" s="29" t="s">
        <v>47</v>
      </c>
      <c r="C79" s="30" t="s">
        <v>104</v>
      </c>
      <c r="D79" s="31">
        <v>44951</v>
      </c>
      <c r="E79" s="37">
        <v>422.2</v>
      </c>
      <c r="F79" s="37">
        <v>420.59999999999997</v>
      </c>
      <c r="G79" s="38">
        <v>416.89999999999992</v>
      </c>
      <c r="H79" s="38">
        <v>411.59999999999997</v>
      </c>
      <c r="I79" s="38">
        <v>407.89999999999992</v>
      </c>
      <c r="J79" s="38">
        <v>425.89999999999992</v>
      </c>
      <c r="K79" s="38">
        <v>429.59999999999997</v>
      </c>
      <c r="L79" s="38">
        <v>434.89999999999992</v>
      </c>
      <c r="M79" s="28">
        <v>424.3</v>
      </c>
      <c r="N79" s="28">
        <v>415.3</v>
      </c>
      <c r="O79" s="39">
        <v>5498400</v>
      </c>
      <c r="P79" s="40">
        <v>5.0415512465373964E-2</v>
      </c>
    </row>
    <row r="80" spans="1:16" ht="12.75" customHeight="1">
      <c r="A80" s="28">
        <v>70</v>
      </c>
      <c r="B80" s="29" t="s">
        <v>105</v>
      </c>
      <c r="C80" s="30" t="s">
        <v>106</v>
      </c>
      <c r="D80" s="31">
        <v>44951</v>
      </c>
      <c r="E80" s="37">
        <v>41.2</v>
      </c>
      <c r="F80" s="37">
        <v>40.983333333333327</v>
      </c>
      <c r="G80" s="38">
        <v>40.566666666666656</v>
      </c>
      <c r="H80" s="38">
        <v>39.93333333333333</v>
      </c>
      <c r="I80" s="38">
        <v>39.516666666666659</v>
      </c>
      <c r="J80" s="38">
        <v>41.616666666666653</v>
      </c>
      <c r="K80" s="38">
        <v>42.033333333333324</v>
      </c>
      <c r="L80" s="38">
        <v>42.66666666666665</v>
      </c>
      <c r="M80" s="28">
        <v>41.4</v>
      </c>
      <c r="N80" s="28">
        <v>40.35</v>
      </c>
      <c r="O80" s="39">
        <v>142965000</v>
      </c>
      <c r="P80" s="40">
        <v>1.5989766549408379E-2</v>
      </c>
    </row>
    <row r="81" spans="1:16" ht="12.75" customHeight="1">
      <c r="A81" s="28">
        <v>71</v>
      </c>
      <c r="B81" s="29" t="s">
        <v>44</v>
      </c>
      <c r="C81" s="30" t="s">
        <v>363</v>
      </c>
      <c r="D81" s="31">
        <v>44951</v>
      </c>
      <c r="E81" s="37">
        <v>576.15</v>
      </c>
      <c r="F81" s="37">
        <v>576.7166666666667</v>
      </c>
      <c r="G81" s="38">
        <v>572.43333333333339</v>
      </c>
      <c r="H81" s="38">
        <v>568.7166666666667</v>
      </c>
      <c r="I81" s="38">
        <v>564.43333333333339</v>
      </c>
      <c r="J81" s="38">
        <v>580.43333333333339</v>
      </c>
      <c r="K81" s="38">
        <v>584.7166666666667</v>
      </c>
      <c r="L81" s="38">
        <v>588.43333333333339</v>
      </c>
      <c r="M81" s="28">
        <v>581</v>
      </c>
      <c r="N81" s="28">
        <v>573</v>
      </c>
      <c r="O81" s="39">
        <v>8897200</v>
      </c>
      <c r="P81" s="40">
        <v>-2.3401826484018264E-2</v>
      </c>
    </row>
    <row r="82" spans="1:16" ht="12.75" customHeight="1">
      <c r="A82" s="28">
        <v>72</v>
      </c>
      <c r="B82" s="29" t="s">
        <v>56</v>
      </c>
      <c r="C82" s="30" t="s">
        <v>107</v>
      </c>
      <c r="D82" s="31">
        <v>44951</v>
      </c>
      <c r="E82" s="37">
        <v>919.25</v>
      </c>
      <c r="F82" s="37">
        <v>920.0333333333333</v>
      </c>
      <c r="G82" s="38">
        <v>913.26666666666665</v>
      </c>
      <c r="H82" s="38">
        <v>907.2833333333333</v>
      </c>
      <c r="I82" s="38">
        <v>900.51666666666665</v>
      </c>
      <c r="J82" s="38">
        <v>926.01666666666665</v>
      </c>
      <c r="K82" s="38">
        <v>932.7833333333333</v>
      </c>
      <c r="L82" s="38">
        <v>938.76666666666665</v>
      </c>
      <c r="M82" s="28">
        <v>926.8</v>
      </c>
      <c r="N82" s="28">
        <v>914.05</v>
      </c>
      <c r="O82" s="39">
        <v>5544000</v>
      </c>
      <c r="P82" s="40">
        <v>-4.5947341249354672E-2</v>
      </c>
    </row>
    <row r="83" spans="1:16" ht="12.75" customHeight="1">
      <c r="A83" s="28">
        <v>73</v>
      </c>
      <c r="B83" s="29" t="s">
        <v>96</v>
      </c>
      <c r="C83" s="30" t="s">
        <v>108</v>
      </c>
      <c r="D83" s="31">
        <v>44951</v>
      </c>
      <c r="E83" s="37">
        <v>1248.5</v>
      </c>
      <c r="F83" s="37">
        <v>1245.5</v>
      </c>
      <c r="G83" s="38">
        <v>1237</v>
      </c>
      <c r="H83" s="38">
        <v>1225.5</v>
      </c>
      <c r="I83" s="38">
        <v>1217</v>
      </c>
      <c r="J83" s="38">
        <v>1257</v>
      </c>
      <c r="K83" s="38">
        <v>1265.5</v>
      </c>
      <c r="L83" s="38">
        <v>1277</v>
      </c>
      <c r="M83" s="28">
        <v>1254</v>
      </c>
      <c r="N83" s="28">
        <v>1234</v>
      </c>
      <c r="O83" s="39">
        <v>4112725</v>
      </c>
      <c r="P83" s="40">
        <v>-2.5968797181680926E-2</v>
      </c>
    </row>
    <row r="84" spans="1:16" ht="12.75" customHeight="1">
      <c r="A84" s="28">
        <v>74</v>
      </c>
      <c r="B84" s="29" t="s">
        <v>47</v>
      </c>
      <c r="C84" s="205" t="s">
        <v>109</v>
      </c>
      <c r="D84" s="31">
        <v>44951</v>
      </c>
      <c r="E84" s="37">
        <v>319.75</v>
      </c>
      <c r="F84" s="37">
        <v>318.09999999999997</v>
      </c>
      <c r="G84" s="38">
        <v>314.64999999999992</v>
      </c>
      <c r="H84" s="38">
        <v>309.54999999999995</v>
      </c>
      <c r="I84" s="38">
        <v>306.09999999999991</v>
      </c>
      <c r="J84" s="38">
        <v>323.19999999999993</v>
      </c>
      <c r="K84" s="38">
        <v>326.64999999999998</v>
      </c>
      <c r="L84" s="38">
        <v>331.74999999999994</v>
      </c>
      <c r="M84" s="28">
        <v>321.55</v>
      </c>
      <c r="N84" s="28">
        <v>313</v>
      </c>
      <c r="O84" s="39">
        <v>8272000</v>
      </c>
      <c r="P84" s="40">
        <v>4.3710539096648857E-3</v>
      </c>
    </row>
    <row r="85" spans="1:16" ht="12.75" customHeight="1">
      <c r="A85" s="28">
        <v>75</v>
      </c>
      <c r="B85" s="29" t="s">
        <v>42</v>
      </c>
      <c r="C85" s="30" t="s">
        <v>110</v>
      </c>
      <c r="D85" s="31">
        <v>44951</v>
      </c>
      <c r="E85" s="37">
        <v>1661.65</v>
      </c>
      <c r="F85" s="37">
        <v>1660.9166666666667</v>
      </c>
      <c r="G85" s="38">
        <v>1647.4833333333336</v>
      </c>
      <c r="H85" s="38">
        <v>1633.3166666666668</v>
      </c>
      <c r="I85" s="38">
        <v>1619.8833333333337</v>
      </c>
      <c r="J85" s="38">
        <v>1675.0833333333335</v>
      </c>
      <c r="K85" s="38">
        <v>1688.5166666666664</v>
      </c>
      <c r="L85" s="38">
        <v>1702.6833333333334</v>
      </c>
      <c r="M85" s="28">
        <v>1674.35</v>
      </c>
      <c r="N85" s="28">
        <v>1646.75</v>
      </c>
      <c r="O85" s="39">
        <v>8666375</v>
      </c>
      <c r="P85" s="40">
        <v>8.7772231060398269E-4</v>
      </c>
    </row>
    <row r="86" spans="1:16" ht="12.75" customHeight="1">
      <c r="A86" s="28">
        <v>76</v>
      </c>
      <c r="B86" s="29" t="s">
        <v>79</v>
      </c>
      <c r="C86" s="30" t="s">
        <v>111</v>
      </c>
      <c r="D86" s="31">
        <v>44951</v>
      </c>
      <c r="E86" s="37">
        <v>449.6</v>
      </c>
      <c r="F86" s="37">
        <v>451.75</v>
      </c>
      <c r="G86" s="38">
        <v>439.9</v>
      </c>
      <c r="H86" s="38">
        <v>430.2</v>
      </c>
      <c r="I86" s="38">
        <v>418.34999999999997</v>
      </c>
      <c r="J86" s="38">
        <v>461.45</v>
      </c>
      <c r="K86" s="38">
        <v>473.3</v>
      </c>
      <c r="L86" s="38">
        <v>483</v>
      </c>
      <c r="M86" s="28">
        <v>463.6</v>
      </c>
      <c r="N86" s="28">
        <v>442.05</v>
      </c>
      <c r="O86" s="39">
        <v>6072500</v>
      </c>
      <c r="P86" s="40">
        <v>6.2090074333187584E-2</v>
      </c>
    </row>
    <row r="87" spans="1:16" ht="12.75" customHeight="1">
      <c r="A87" s="28">
        <v>77</v>
      </c>
      <c r="B87" s="29" t="s">
        <v>44</v>
      </c>
      <c r="C87" s="30" t="s">
        <v>257</v>
      </c>
      <c r="D87" s="31">
        <v>44951</v>
      </c>
      <c r="E87" s="37">
        <v>2474.85</v>
      </c>
      <c r="F87" s="37">
        <v>2468.5</v>
      </c>
      <c r="G87" s="38">
        <v>2452</v>
      </c>
      <c r="H87" s="38">
        <v>2429.15</v>
      </c>
      <c r="I87" s="38">
        <v>2412.65</v>
      </c>
      <c r="J87" s="38">
        <v>2491.35</v>
      </c>
      <c r="K87" s="38">
        <v>2507.85</v>
      </c>
      <c r="L87" s="38">
        <v>2530.6999999999998</v>
      </c>
      <c r="M87" s="28">
        <v>2485</v>
      </c>
      <c r="N87" s="28">
        <v>2445.65</v>
      </c>
      <c r="O87" s="39">
        <v>3464700</v>
      </c>
      <c r="P87" s="40">
        <v>1.3873233330443076E-3</v>
      </c>
    </row>
    <row r="88" spans="1:16" ht="12.75" customHeight="1">
      <c r="A88" s="28">
        <v>78</v>
      </c>
      <c r="B88" s="29" t="s">
        <v>70</v>
      </c>
      <c r="C88" s="30" t="s">
        <v>112</v>
      </c>
      <c r="D88" s="31">
        <v>44951</v>
      </c>
      <c r="E88" s="37">
        <v>1169.7</v>
      </c>
      <c r="F88" s="37">
        <v>1176.1666666666667</v>
      </c>
      <c r="G88" s="38">
        <v>1152.8833333333334</v>
      </c>
      <c r="H88" s="38">
        <v>1136.0666666666666</v>
      </c>
      <c r="I88" s="38">
        <v>1112.7833333333333</v>
      </c>
      <c r="J88" s="38">
        <v>1192.9833333333336</v>
      </c>
      <c r="K88" s="38">
        <v>1216.2666666666669</v>
      </c>
      <c r="L88" s="38">
        <v>1233.0833333333337</v>
      </c>
      <c r="M88" s="28">
        <v>1199.45</v>
      </c>
      <c r="N88" s="28">
        <v>1159.3499999999999</v>
      </c>
      <c r="O88" s="39">
        <v>4539000</v>
      </c>
      <c r="P88" s="40">
        <v>-3.1266673780813145E-2</v>
      </c>
    </row>
    <row r="89" spans="1:16" ht="12.75" customHeight="1">
      <c r="A89" s="28">
        <v>79</v>
      </c>
      <c r="B89" s="29" t="s">
        <v>86</v>
      </c>
      <c r="C89" s="30" t="s">
        <v>113</v>
      </c>
      <c r="D89" s="31">
        <v>44951</v>
      </c>
      <c r="E89" s="37">
        <v>1069.45</v>
      </c>
      <c r="F89" s="37">
        <v>1059.8499999999999</v>
      </c>
      <c r="G89" s="38">
        <v>1043.6999999999998</v>
      </c>
      <c r="H89" s="38">
        <v>1017.9499999999998</v>
      </c>
      <c r="I89" s="38">
        <v>1001.7999999999997</v>
      </c>
      <c r="J89" s="38">
        <v>1085.5999999999999</v>
      </c>
      <c r="K89" s="38">
        <v>1101.75</v>
      </c>
      <c r="L89" s="38">
        <v>1127.5</v>
      </c>
      <c r="M89" s="28">
        <v>1076</v>
      </c>
      <c r="N89" s="28">
        <v>1034.0999999999999</v>
      </c>
      <c r="O89" s="39">
        <v>9958200</v>
      </c>
      <c r="P89" s="40">
        <v>3.1916436965036994E-2</v>
      </c>
    </row>
    <row r="90" spans="1:16" ht="12.75" customHeight="1">
      <c r="A90" s="28">
        <v>80</v>
      </c>
      <c r="B90" s="29" t="s">
        <v>63</v>
      </c>
      <c r="C90" s="30" t="s">
        <v>114</v>
      </c>
      <c r="D90" s="31">
        <v>44951</v>
      </c>
      <c r="E90" s="37">
        <v>2630.7</v>
      </c>
      <c r="F90" s="37">
        <v>2625.1666666666665</v>
      </c>
      <c r="G90" s="38">
        <v>2607.5333333333328</v>
      </c>
      <c r="H90" s="38">
        <v>2584.3666666666663</v>
      </c>
      <c r="I90" s="38">
        <v>2566.7333333333327</v>
      </c>
      <c r="J90" s="38">
        <v>2648.333333333333</v>
      </c>
      <c r="K90" s="38">
        <v>2665.9666666666672</v>
      </c>
      <c r="L90" s="38">
        <v>2689.1333333333332</v>
      </c>
      <c r="M90" s="28">
        <v>2642.8</v>
      </c>
      <c r="N90" s="28">
        <v>2602</v>
      </c>
      <c r="O90" s="39">
        <v>18960300</v>
      </c>
      <c r="P90" s="40">
        <v>9.5845114295298791E-3</v>
      </c>
    </row>
    <row r="91" spans="1:16" ht="12.75" customHeight="1">
      <c r="A91" s="28">
        <v>81</v>
      </c>
      <c r="B91" s="29" t="s">
        <v>63</v>
      </c>
      <c r="C91" s="30" t="s">
        <v>115</v>
      </c>
      <c r="D91" s="31">
        <v>44951</v>
      </c>
      <c r="E91" s="37">
        <v>2162.1</v>
      </c>
      <c r="F91" s="37">
        <v>2153.7000000000003</v>
      </c>
      <c r="G91" s="38">
        <v>2136.4000000000005</v>
      </c>
      <c r="H91" s="38">
        <v>2110.7000000000003</v>
      </c>
      <c r="I91" s="38">
        <v>2093.4000000000005</v>
      </c>
      <c r="J91" s="38">
        <v>2179.4000000000005</v>
      </c>
      <c r="K91" s="38">
        <v>2196.7000000000007</v>
      </c>
      <c r="L91" s="38">
        <v>2222.4000000000005</v>
      </c>
      <c r="M91" s="28">
        <v>2171</v>
      </c>
      <c r="N91" s="28">
        <v>2128</v>
      </c>
      <c r="O91" s="39">
        <v>1806900</v>
      </c>
      <c r="P91" s="40">
        <v>5.5091819699499165E-3</v>
      </c>
    </row>
    <row r="92" spans="1:16" ht="12.75" customHeight="1">
      <c r="A92" s="28">
        <v>82</v>
      </c>
      <c r="B92" s="29" t="s">
        <v>58</v>
      </c>
      <c r="C92" s="30" t="s">
        <v>116</v>
      </c>
      <c r="D92" s="31">
        <v>44951</v>
      </c>
      <c r="E92" s="37">
        <v>1606.6</v>
      </c>
      <c r="F92" s="37">
        <v>1604.1666666666667</v>
      </c>
      <c r="G92" s="38">
        <v>1593.7333333333336</v>
      </c>
      <c r="H92" s="38">
        <v>1580.8666666666668</v>
      </c>
      <c r="I92" s="38">
        <v>1570.4333333333336</v>
      </c>
      <c r="J92" s="38">
        <v>1617.0333333333335</v>
      </c>
      <c r="K92" s="38">
        <v>1627.4666666666665</v>
      </c>
      <c r="L92" s="38">
        <v>1640.3333333333335</v>
      </c>
      <c r="M92" s="28">
        <v>1614.6</v>
      </c>
      <c r="N92" s="28">
        <v>1591.3</v>
      </c>
      <c r="O92" s="39">
        <v>60235450</v>
      </c>
      <c r="P92" s="40">
        <v>1.248983063382886E-2</v>
      </c>
    </row>
    <row r="93" spans="1:16" ht="12.75" customHeight="1">
      <c r="A93" s="28">
        <v>83</v>
      </c>
      <c r="B93" s="29" t="s">
        <v>63</v>
      </c>
      <c r="C93" s="30" t="s">
        <v>117</v>
      </c>
      <c r="D93" s="31">
        <v>44951</v>
      </c>
      <c r="E93" s="37">
        <v>607.29999999999995</v>
      </c>
      <c r="F93" s="37">
        <v>605.43333333333328</v>
      </c>
      <c r="G93" s="38">
        <v>601.46666666666658</v>
      </c>
      <c r="H93" s="38">
        <v>595.63333333333333</v>
      </c>
      <c r="I93" s="38">
        <v>591.66666666666663</v>
      </c>
      <c r="J93" s="38">
        <v>611.26666666666654</v>
      </c>
      <c r="K93" s="38">
        <v>615.23333333333323</v>
      </c>
      <c r="L93" s="38">
        <v>621.06666666666649</v>
      </c>
      <c r="M93" s="28">
        <v>609.4</v>
      </c>
      <c r="N93" s="28">
        <v>599.6</v>
      </c>
      <c r="O93" s="39">
        <v>14113000</v>
      </c>
      <c r="P93" s="40">
        <v>1.3588244588402592E-2</v>
      </c>
    </row>
    <row r="94" spans="1:16" ht="12.75" customHeight="1">
      <c r="A94" s="28">
        <v>84</v>
      </c>
      <c r="B94" s="29" t="s">
        <v>49</v>
      </c>
      <c r="C94" s="30" t="s">
        <v>118</v>
      </c>
      <c r="D94" s="31">
        <v>44951</v>
      </c>
      <c r="E94" s="37">
        <v>2731.45</v>
      </c>
      <c r="F94" s="37">
        <v>2721.4666666666667</v>
      </c>
      <c r="G94" s="38">
        <v>2700.6833333333334</v>
      </c>
      <c r="H94" s="38">
        <v>2669.9166666666665</v>
      </c>
      <c r="I94" s="38">
        <v>2649.1333333333332</v>
      </c>
      <c r="J94" s="38">
        <v>2752.2333333333336</v>
      </c>
      <c r="K94" s="38">
        <v>2773.0166666666673</v>
      </c>
      <c r="L94" s="38">
        <v>2803.7833333333338</v>
      </c>
      <c r="M94" s="28">
        <v>2742.25</v>
      </c>
      <c r="N94" s="28">
        <v>2690.7</v>
      </c>
      <c r="O94" s="39">
        <v>2466900</v>
      </c>
      <c r="P94" s="40">
        <v>1.9970230711982138E-2</v>
      </c>
    </row>
    <row r="95" spans="1:16" ht="12.75" customHeight="1">
      <c r="A95" s="28">
        <v>85</v>
      </c>
      <c r="B95" s="29" t="s">
        <v>119</v>
      </c>
      <c r="C95" s="30" t="s">
        <v>120</v>
      </c>
      <c r="D95" s="31">
        <v>44951</v>
      </c>
      <c r="E95" s="37">
        <v>489.65</v>
      </c>
      <c r="F95" s="37">
        <v>488.3</v>
      </c>
      <c r="G95" s="38">
        <v>485.20000000000005</v>
      </c>
      <c r="H95" s="38">
        <v>480.75000000000006</v>
      </c>
      <c r="I95" s="38">
        <v>477.65000000000009</v>
      </c>
      <c r="J95" s="38">
        <v>492.75</v>
      </c>
      <c r="K95" s="38">
        <v>495.85</v>
      </c>
      <c r="L95" s="38">
        <v>500.29999999999995</v>
      </c>
      <c r="M95" s="28">
        <v>491.4</v>
      </c>
      <c r="N95" s="28">
        <v>483.85</v>
      </c>
      <c r="O95" s="39">
        <v>23273600</v>
      </c>
      <c r="P95" s="40">
        <v>-2.2635075548239167E-2</v>
      </c>
    </row>
    <row r="96" spans="1:16" ht="12.75" customHeight="1">
      <c r="A96" s="28">
        <v>86</v>
      </c>
      <c r="B96" s="29" t="s">
        <v>119</v>
      </c>
      <c r="C96" s="30" t="s">
        <v>372</v>
      </c>
      <c r="D96" s="31">
        <v>44951</v>
      </c>
      <c r="E96" s="37">
        <v>127.2</v>
      </c>
      <c r="F96" s="37">
        <v>126.85000000000001</v>
      </c>
      <c r="G96" s="38">
        <v>126.05000000000001</v>
      </c>
      <c r="H96" s="38">
        <v>124.9</v>
      </c>
      <c r="I96" s="38">
        <v>124.10000000000001</v>
      </c>
      <c r="J96" s="38">
        <v>128</v>
      </c>
      <c r="K96" s="38">
        <v>128.80000000000001</v>
      </c>
      <c r="L96" s="38">
        <v>129.95000000000002</v>
      </c>
      <c r="M96" s="28">
        <v>127.65</v>
      </c>
      <c r="N96" s="28">
        <v>125.7</v>
      </c>
      <c r="O96" s="39">
        <v>23745600</v>
      </c>
      <c r="P96" s="40">
        <v>-6.6265060240963854E-3</v>
      </c>
    </row>
    <row r="97" spans="1:16" ht="12.75" customHeight="1">
      <c r="A97" s="28">
        <v>87</v>
      </c>
      <c r="B97" s="29" t="s">
        <v>79</v>
      </c>
      <c r="C97" s="30" t="s">
        <v>121</v>
      </c>
      <c r="D97" s="31">
        <v>44951</v>
      </c>
      <c r="E97" s="37">
        <v>251.75</v>
      </c>
      <c r="F97" s="37">
        <v>250.75</v>
      </c>
      <c r="G97" s="38">
        <v>248</v>
      </c>
      <c r="H97" s="38">
        <v>244.25</v>
      </c>
      <c r="I97" s="38">
        <v>241.5</v>
      </c>
      <c r="J97" s="38">
        <v>254.5</v>
      </c>
      <c r="K97" s="38">
        <v>257.25</v>
      </c>
      <c r="L97" s="38">
        <v>261</v>
      </c>
      <c r="M97" s="28">
        <v>253.5</v>
      </c>
      <c r="N97" s="28">
        <v>247</v>
      </c>
      <c r="O97" s="39">
        <v>21694500</v>
      </c>
      <c r="P97" s="40">
        <v>2.3697286278506816E-2</v>
      </c>
    </row>
    <row r="98" spans="1:16" ht="12.75" customHeight="1">
      <c r="A98" s="28">
        <v>88</v>
      </c>
      <c r="B98" s="29" t="s">
        <v>56</v>
      </c>
      <c r="C98" s="30" t="s">
        <v>122</v>
      </c>
      <c r="D98" s="31">
        <v>44951</v>
      </c>
      <c r="E98" s="37">
        <v>2629.65</v>
      </c>
      <c r="F98" s="37">
        <v>2617.8833333333332</v>
      </c>
      <c r="G98" s="38">
        <v>2589.8666666666663</v>
      </c>
      <c r="H98" s="38">
        <v>2550.083333333333</v>
      </c>
      <c r="I98" s="38">
        <v>2522.0666666666662</v>
      </c>
      <c r="J98" s="38">
        <v>2657.6666666666665</v>
      </c>
      <c r="K98" s="38">
        <v>2685.6833333333329</v>
      </c>
      <c r="L98" s="38">
        <v>2725.4666666666667</v>
      </c>
      <c r="M98" s="28">
        <v>2645.9</v>
      </c>
      <c r="N98" s="28">
        <v>2578.1</v>
      </c>
      <c r="O98" s="39">
        <v>8148600</v>
      </c>
      <c r="P98" s="40">
        <v>1.2374207976146105E-2</v>
      </c>
    </row>
    <row r="99" spans="1:16" ht="12.75" customHeight="1">
      <c r="A99" s="28">
        <v>89</v>
      </c>
      <c r="B99" s="29" t="s">
        <v>44</v>
      </c>
      <c r="C99" s="30" t="s">
        <v>373</v>
      </c>
      <c r="D99" s="31">
        <v>44951</v>
      </c>
      <c r="E99" s="37">
        <v>39830.050000000003</v>
      </c>
      <c r="F99" s="37">
        <v>39860.633333333331</v>
      </c>
      <c r="G99" s="38">
        <v>39509.266666666663</v>
      </c>
      <c r="H99" s="38">
        <v>39188.48333333333</v>
      </c>
      <c r="I99" s="38">
        <v>38837.116666666661</v>
      </c>
      <c r="J99" s="38">
        <v>40181.416666666664</v>
      </c>
      <c r="K99" s="38">
        <v>40532.783333333333</v>
      </c>
      <c r="L99" s="38">
        <v>40853.566666666666</v>
      </c>
      <c r="M99" s="28">
        <v>40212</v>
      </c>
      <c r="N99" s="28">
        <v>39539.85</v>
      </c>
      <c r="O99" s="39">
        <v>36990</v>
      </c>
      <c r="P99" s="40">
        <v>1.858736059479554E-2</v>
      </c>
    </row>
    <row r="100" spans="1:16" ht="12.75" customHeight="1">
      <c r="A100" s="28">
        <v>90</v>
      </c>
      <c r="B100" s="29" t="s">
        <v>63</v>
      </c>
      <c r="C100" s="30" t="s">
        <v>123</v>
      </c>
      <c r="D100" s="31">
        <v>44951</v>
      </c>
      <c r="E100" s="37">
        <v>138.69999999999999</v>
      </c>
      <c r="F100" s="37">
        <v>139.20000000000002</v>
      </c>
      <c r="G100" s="38">
        <v>137.90000000000003</v>
      </c>
      <c r="H100" s="38">
        <v>137.10000000000002</v>
      </c>
      <c r="I100" s="38">
        <v>135.80000000000004</v>
      </c>
      <c r="J100" s="38">
        <v>140.00000000000003</v>
      </c>
      <c r="K100" s="38">
        <v>141.30000000000004</v>
      </c>
      <c r="L100" s="38">
        <v>142.10000000000002</v>
      </c>
      <c r="M100" s="28">
        <v>140.5</v>
      </c>
      <c r="N100" s="28">
        <v>138.4</v>
      </c>
      <c r="O100" s="39">
        <v>40584000</v>
      </c>
      <c r="P100" s="40">
        <v>-1.3898338030906794E-2</v>
      </c>
    </row>
    <row r="101" spans="1:16" ht="12.75" customHeight="1">
      <c r="A101" s="28">
        <v>91</v>
      </c>
      <c r="B101" s="29" t="s">
        <v>58</v>
      </c>
      <c r="C101" s="30" t="s">
        <v>124</v>
      </c>
      <c r="D101" s="31">
        <v>44951</v>
      </c>
      <c r="E101" s="37">
        <v>876.25</v>
      </c>
      <c r="F101" s="37">
        <v>871.7833333333333</v>
      </c>
      <c r="G101" s="38">
        <v>866.06666666666661</v>
      </c>
      <c r="H101" s="38">
        <v>855.88333333333333</v>
      </c>
      <c r="I101" s="38">
        <v>850.16666666666663</v>
      </c>
      <c r="J101" s="38">
        <v>881.96666666666658</v>
      </c>
      <c r="K101" s="38">
        <v>887.68333333333328</v>
      </c>
      <c r="L101" s="38">
        <v>897.86666666666656</v>
      </c>
      <c r="M101" s="28">
        <v>877.5</v>
      </c>
      <c r="N101" s="28">
        <v>861.6</v>
      </c>
      <c r="O101" s="39">
        <v>85396500</v>
      </c>
      <c r="P101" s="40">
        <v>6.4763633363583862E-3</v>
      </c>
    </row>
    <row r="102" spans="1:16" ht="12.75" customHeight="1">
      <c r="A102" s="28">
        <v>92</v>
      </c>
      <c r="B102" s="29" t="s">
        <v>63</v>
      </c>
      <c r="C102" s="30" t="s">
        <v>125</v>
      </c>
      <c r="D102" s="31">
        <v>44951</v>
      </c>
      <c r="E102" s="37">
        <v>1260.75</v>
      </c>
      <c r="F102" s="37">
        <v>1255.7</v>
      </c>
      <c r="G102" s="38">
        <v>1248.6500000000001</v>
      </c>
      <c r="H102" s="38">
        <v>1236.55</v>
      </c>
      <c r="I102" s="38">
        <v>1229.5</v>
      </c>
      <c r="J102" s="38">
        <v>1267.8000000000002</v>
      </c>
      <c r="K102" s="38">
        <v>1274.8499999999999</v>
      </c>
      <c r="L102" s="38">
        <v>1286.9500000000003</v>
      </c>
      <c r="M102" s="28">
        <v>1262.75</v>
      </c>
      <c r="N102" s="28">
        <v>1243.5999999999999</v>
      </c>
      <c r="O102" s="39">
        <v>3193875</v>
      </c>
      <c r="P102" s="40">
        <v>2.662052442433116E-4</v>
      </c>
    </row>
    <row r="103" spans="1:16" ht="12.75" customHeight="1">
      <c r="A103" s="28">
        <v>93</v>
      </c>
      <c r="B103" s="29" t="s">
        <v>63</v>
      </c>
      <c r="C103" s="30" t="s">
        <v>126</v>
      </c>
      <c r="D103" s="31">
        <v>44951</v>
      </c>
      <c r="E103" s="37">
        <v>471.15</v>
      </c>
      <c r="F103" s="37">
        <v>472.11666666666662</v>
      </c>
      <c r="G103" s="38">
        <v>467.93333333333322</v>
      </c>
      <c r="H103" s="38">
        <v>464.71666666666658</v>
      </c>
      <c r="I103" s="38">
        <v>460.53333333333319</v>
      </c>
      <c r="J103" s="38">
        <v>475.33333333333326</v>
      </c>
      <c r="K103" s="38">
        <v>479.51666666666665</v>
      </c>
      <c r="L103" s="38">
        <v>482.73333333333329</v>
      </c>
      <c r="M103" s="28">
        <v>476.3</v>
      </c>
      <c r="N103" s="28">
        <v>468.9</v>
      </c>
      <c r="O103" s="39">
        <v>15795000</v>
      </c>
      <c r="P103" s="40">
        <v>-4.463799673380512E-2</v>
      </c>
    </row>
    <row r="104" spans="1:16" ht="12.75" customHeight="1">
      <c r="A104" s="28">
        <v>94</v>
      </c>
      <c r="B104" s="29" t="s">
        <v>74</v>
      </c>
      <c r="C104" s="30" t="s">
        <v>127</v>
      </c>
      <c r="D104" s="31">
        <v>44951</v>
      </c>
      <c r="E104" s="37">
        <v>7.35</v>
      </c>
      <c r="F104" s="37">
        <v>7.333333333333333</v>
      </c>
      <c r="G104" s="38">
        <v>7.2166666666666659</v>
      </c>
      <c r="H104" s="38">
        <v>7.083333333333333</v>
      </c>
      <c r="I104" s="38">
        <v>6.9666666666666659</v>
      </c>
      <c r="J104" s="38">
        <v>7.4666666666666659</v>
      </c>
      <c r="K104" s="38">
        <v>7.583333333333333</v>
      </c>
      <c r="L104" s="38">
        <v>7.7166666666666659</v>
      </c>
      <c r="M104" s="28">
        <v>7.45</v>
      </c>
      <c r="N104" s="28">
        <v>7.2</v>
      </c>
      <c r="O104" s="39">
        <v>717780000</v>
      </c>
      <c r="P104" s="40">
        <v>6.9724049887066684E-3</v>
      </c>
    </row>
    <row r="105" spans="1:16" ht="12.75" customHeight="1">
      <c r="A105" s="28">
        <v>95</v>
      </c>
      <c r="B105" s="29" t="s">
        <v>63</v>
      </c>
      <c r="C105" s="30" t="s">
        <v>377</v>
      </c>
      <c r="D105" s="31">
        <v>44951</v>
      </c>
      <c r="E105" s="37">
        <v>85.55</v>
      </c>
      <c r="F105" s="37">
        <v>85</v>
      </c>
      <c r="G105" s="38">
        <v>84.05</v>
      </c>
      <c r="H105" s="38">
        <v>82.55</v>
      </c>
      <c r="I105" s="38">
        <v>81.599999999999994</v>
      </c>
      <c r="J105" s="38">
        <v>86.5</v>
      </c>
      <c r="K105" s="38">
        <v>87.449999999999989</v>
      </c>
      <c r="L105" s="38">
        <v>88.95</v>
      </c>
      <c r="M105" s="28">
        <v>85.95</v>
      </c>
      <c r="N105" s="28">
        <v>83.5</v>
      </c>
      <c r="O105" s="39">
        <v>124080000</v>
      </c>
      <c r="P105" s="40">
        <v>2.0310829701504812E-2</v>
      </c>
    </row>
    <row r="106" spans="1:16" ht="12.75" customHeight="1">
      <c r="A106" s="28">
        <v>96</v>
      </c>
      <c r="B106" s="29" t="s">
        <v>58</v>
      </c>
      <c r="C106" s="30" t="s">
        <v>128</v>
      </c>
      <c r="D106" s="31">
        <v>44951</v>
      </c>
      <c r="E106" s="37">
        <v>60.4</v>
      </c>
      <c r="F106" s="37">
        <v>60.216666666666669</v>
      </c>
      <c r="G106" s="38">
        <v>59.833333333333336</v>
      </c>
      <c r="H106" s="38">
        <v>59.266666666666666</v>
      </c>
      <c r="I106" s="38">
        <v>58.883333333333333</v>
      </c>
      <c r="J106" s="38">
        <v>60.783333333333339</v>
      </c>
      <c r="K106" s="38">
        <v>61.166666666666664</v>
      </c>
      <c r="L106" s="38">
        <v>61.733333333333341</v>
      </c>
      <c r="M106" s="28">
        <v>60.6</v>
      </c>
      <c r="N106" s="28">
        <v>59.65</v>
      </c>
      <c r="O106" s="39">
        <v>171075000</v>
      </c>
      <c r="P106" s="40">
        <v>1.3777777777777778E-2</v>
      </c>
    </row>
    <row r="107" spans="1:16" ht="12.75" customHeight="1">
      <c r="A107" s="28">
        <v>97</v>
      </c>
      <c r="B107" s="29" t="s">
        <v>44</v>
      </c>
      <c r="C107" s="30" t="s">
        <v>387</v>
      </c>
      <c r="D107" s="31">
        <v>44951</v>
      </c>
      <c r="E107" s="37">
        <v>142.44999999999999</v>
      </c>
      <c r="F107" s="37">
        <v>142</v>
      </c>
      <c r="G107" s="38">
        <v>141.30000000000001</v>
      </c>
      <c r="H107" s="38">
        <v>140.15</v>
      </c>
      <c r="I107" s="38">
        <v>139.45000000000002</v>
      </c>
      <c r="J107" s="38">
        <v>143.15</v>
      </c>
      <c r="K107" s="38">
        <v>143.85</v>
      </c>
      <c r="L107" s="38">
        <v>145</v>
      </c>
      <c r="M107" s="28">
        <v>142.69999999999999</v>
      </c>
      <c r="N107" s="28">
        <v>140.85</v>
      </c>
      <c r="O107" s="39">
        <v>45127500</v>
      </c>
      <c r="P107" s="40">
        <v>-2.9826014913007458E-3</v>
      </c>
    </row>
    <row r="108" spans="1:16" ht="12.75" customHeight="1">
      <c r="A108" s="28">
        <v>98</v>
      </c>
      <c r="B108" s="29" t="s">
        <v>79</v>
      </c>
      <c r="C108" s="30" t="s">
        <v>129</v>
      </c>
      <c r="D108" s="31">
        <v>44951</v>
      </c>
      <c r="E108" s="37">
        <v>417.85</v>
      </c>
      <c r="F108" s="37">
        <v>418.36666666666662</v>
      </c>
      <c r="G108" s="38">
        <v>414.23333333333323</v>
      </c>
      <c r="H108" s="38">
        <v>410.61666666666662</v>
      </c>
      <c r="I108" s="38">
        <v>406.48333333333323</v>
      </c>
      <c r="J108" s="38">
        <v>421.98333333333323</v>
      </c>
      <c r="K108" s="38">
        <v>426.11666666666656</v>
      </c>
      <c r="L108" s="38">
        <v>429.73333333333323</v>
      </c>
      <c r="M108" s="28">
        <v>422.5</v>
      </c>
      <c r="N108" s="28">
        <v>414.75</v>
      </c>
      <c r="O108" s="39">
        <v>8201875</v>
      </c>
      <c r="P108" s="40">
        <v>-1.6325857519788919E-2</v>
      </c>
    </row>
    <row r="109" spans="1:16" ht="12.75" customHeight="1">
      <c r="A109" s="28">
        <v>99</v>
      </c>
      <c r="B109" s="29" t="s">
        <v>105</v>
      </c>
      <c r="C109" s="30" t="s">
        <v>130</v>
      </c>
      <c r="D109" s="31">
        <v>44951</v>
      </c>
      <c r="E109" s="37">
        <v>310.95</v>
      </c>
      <c r="F109" s="37">
        <v>311.28333333333336</v>
      </c>
      <c r="G109" s="38">
        <v>308.31666666666672</v>
      </c>
      <c r="H109" s="38">
        <v>305.68333333333334</v>
      </c>
      <c r="I109" s="38">
        <v>302.7166666666667</v>
      </c>
      <c r="J109" s="38">
        <v>313.91666666666674</v>
      </c>
      <c r="K109" s="38">
        <v>316.88333333333333</v>
      </c>
      <c r="L109" s="38">
        <v>319.51666666666677</v>
      </c>
      <c r="M109" s="28">
        <v>314.25</v>
      </c>
      <c r="N109" s="28">
        <v>308.64999999999998</v>
      </c>
      <c r="O109" s="39">
        <v>26878000</v>
      </c>
      <c r="P109" s="40">
        <v>5.3791264800439109E-2</v>
      </c>
    </row>
    <row r="110" spans="1:16" ht="12.75" customHeight="1">
      <c r="A110" s="28">
        <v>100</v>
      </c>
      <c r="B110" s="29" t="s">
        <v>42</v>
      </c>
      <c r="C110" s="30" t="s">
        <v>384</v>
      </c>
      <c r="D110" s="31">
        <v>44951</v>
      </c>
      <c r="E110" s="37">
        <v>217.85</v>
      </c>
      <c r="F110" s="37">
        <v>216.73333333333335</v>
      </c>
      <c r="G110" s="38">
        <v>214.9666666666667</v>
      </c>
      <c r="H110" s="38">
        <v>212.08333333333334</v>
      </c>
      <c r="I110" s="38">
        <v>210.31666666666669</v>
      </c>
      <c r="J110" s="38">
        <v>219.6166666666667</v>
      </c>
      <c r="K110" s="38">
        <v>221.38333333333335</v>
      </c>
      <c r="L110" s="38">
        <v>224.26666666666671</v>
      </c>
      <c r="M110" s="28">
        <v>218.5</v>
      </c>
      <c r="N110" s="28">
        <v>213.85</v>
      </c>
      <c r="O110" s="39">
        <v>14998800</v>
      </c>
      <c r="P110" s="40">
        <v>-6.1491160645657187E-3</v>
      </c>
    </row>
    <row r="111" spans="1:16" ht="12.75" customHeight="1">
      <c r="A111" s="28">
        <v>101</v>
      </c>
      <c r="B111" s="29" t="s">
        <v>44</v>
      </c>
      <c r="C111" s="30" t="s">
        <v>260</v>
      </c>
      <c r="D111" s="31">
        <v>44951</v>
      </c>
      <c r="E111" s="37">
        <v>4458.8999999999996</v>
      </c>
      <c r="F111" s="37">
        <v>4428.2</v>
      </c>
      <c r="G111" s="38">
        <v>4387.45</v>
      </c>
      <c r="H111" s="38">
        <v>4316</v>
      </c>
      <c r="I111" s="38">
        <v>4275.25</v>
      </c>
      <c r="J111" s="38">
        <v>4499.6499999999996</v>
      </c>
      <c r="K111" s="38">
        <v>4540.3999999999996</v>
      </c>
      <c r="L111" s="38">
        <v>4611.8499999999995</v>
      </c>
      <c r="M111" s="28">
        <v>4468.95</v>
      </c>
      <c r="N111" s="28">
        <v>4356.75</v>
      </c>
      <c r="O111" s="39">
        <v>295500</v>
      </c>
      <c r="P111" s="40">
        <v>-3.2416502946954813E-2</v>
      </c>
    </row>
    <row r="112" spans="1:16" ht="12.75" customHeight="1">
      <c r="A112" s="28">
        <v>102</v>
      </c>
      <c r="B112" s="29" t="s">
        <v>44</v>
      </c>
      <c r="C112" s="30" t="s">
        <v>131</v>
      </c>
      <c r="D112" s="31">
        <v>44951</v>
      </c>
      <c r="E112" s="37">
        <v>2123.4499999999998</v>
      </c>
      <c r="F112" s="37">
        <v>2117.2333333333331</v>
      </c>
      <c r="G112" s="38">
        <v>2107.6166666666663</v>
      </c>
      <c r="H112" s="38">
        <v>2091.7833333333333</v>
      </c>
      <c r="I112" s="38">
        <v>2082.1666666666665</v>
      </c>
      <c r="J112" s="38">
        <v>2133.0666666666662</v>
      </c>
      <c r="K112" s="38">
        <v>2142.6833333333329</v>
      </c>
      <c r="L112" s="38">
        <v>2158.516666666666</v>
      </c>
      <c r="M112" s="28">
        <v>2126.85</v>
      </c>
      <c r="N112" s="28">
        <v>2101.4</v>
      </c>
      <c r="O112" s="39">
        <v>2850300</v>
      </c>
      <c r="P112" s="40">
        <v>-1.7781453530445569E-2</v>
      </c>
    </row>
    <row r="113" spans="1:16" ht="12.75" customHeight="1">
      <c r="A113" s="28">
        <v>103</v>
      </c>
      <c r="B113" s="29" t="s">
        <v>58</v>
      </c>
      <c r="C113" s="30" t="s">
        <v>132</v>
      </c>
      <c r="D113" s="31">
        <v>44951</v>
      </c>
      <c r="E113" s="37">
        <v>1237.25</v>
      </c>
      <c r="F113" s="37">
        <v>1230.3333333333333</v>
      </c>
      <c r="G113" s="38">
        <v>1219.6666666666665</v>
      </c>
      <c r="H113" s="38">
        <v>1202.0833333333333</v>
      </c>
      <c r="I113" s="38">
        <v>1191.4166666666665</v>
      </c>
      <c r="J113" s="38">
        <v>1247.9166666666665</v>
      </c>
      <c r="K113" s="38">
        <v>1258.583333333333</v>
      </c>
      <c r="L113" s="38">
        <v>1276.1666666666665</v>
      </c>
      <c r="M113" s="28">
        <v>1241</v>
      </c>
      <c r="N113" s="28">
        <v>1212.75</v>
      </c>
      <c r="O113" s="39">
        <v>22387500</v>
      </c>
      <c r="P113" s="40">
        <v>-1.1268557346423675E-2</v>
      </c>
    </row>
    <row r="114" spans="1:16" ht="12.75" customHeight="1">
      <c r="A114" s="28">
        <v>104</v>
      </c>
      <c r="B114" s="29" t="s">
        <v>74</v>
      </c>
      <c r="C114" s="30" t="s">
        <v>133</v>
      </c>
      <c r="D114" s="31">
        <v>44951</v>
      </c>
      <c r="E114" s="37">
        <v>185.45</v>
      </c>
      <c r="F114" s="37">
        <v>184.81666666666669</v>
      </c>
      <c r="G114" s="38">
        <v>183.88333333333338</v>
      </c>
      <c r="H114" s="38">
        <v>182.31666666666669</v>
      </c>
      <c r="I114" s="38">
        <v>181.38333333333338</v>
      </c>
      <c r="J114" s="38">
        <v>186.38333333333338</v>
      </c>
      <c r="K114" s="38">
        <v>187.31666666666672</v>
      </c>
      <c r="L114" s="38">
        <v>188.88333333333338</v>
      </c>
      <c r="M114" s="28">
        <v>185.75</v>
      </c>
      <c r="N114" s="28">
        <v>183.25</v>
      </c>
      <c r="O114" s="39">
        <v>16483600</v>
      </c>
      <c r="P114" s="40">
        <v>-5.9101654846335696E-3</v>
      </c>
    </row>
    <row r="115" spans="1:16" ht="12.75" customHeight="1">
      <c r="A115" s="28">
        <v>105</v>
      </c>
      <c r="B115" s="29" t="s">
        <v>86</v>
      </c>
      <c r="C115" s="30" t="s">
        <v>134</v>
      </c>
      <c r="D115" s="31">
        <v>44951</v>
      </c>
      <c r="E115" s="37">
        <v>1508.9</v>
      </c>
      <c r="F115" s="37">
        <v>1501.8833333333332</v>
      </c>
      <c r="G115" s="38">
        <v>1479.8666666666663</v>
      </c>
      <c r="H115" s="38">
        <v>1450.833333333333</v>
      </c>
      <c r="I115" s="38">
        <v>1428.8166666666662</v>
      </c>
      <c r="J115" s="38">
        <v>1530.9166666666665</v>
      </c>
      <c r="K115" s="38">
        <v>1552.9333333333334</v>
      </c>
      <c r="L115" s="38">
        <v>1581.9666666666667</v>
      </c>
      <c r="M115" s="28">
        <v>1523.9</v>
      </c>
      <c r="N115" s="28">
        <v>1472.85</v>
      </c>
      <c r="O115" s="39">
        <v>36926000</v>
      </c>
      <c r="P115" s="40">
        <v>-4.0564135608721859E-2</v>
      </c>
    </row>
    <row r="116" spans="1:16" ht="12.75" customHeight="1">
      <c r="A116" s="28">
        <v>106</v>
      </c>
      <c r="B116" s="29" t="s">
        <v>86</v>
      </c>
      <c r="C116" s="30" t="s">
        <v>392</v>
      </c>
      <c r="D116" s="31">
        <v>44951</v>
      </c>
      <c r="E116" s="37">
        <v>425.8</v>
      </c>
      <c r="F116" s="37">
        <v>422.90000000000003</v>
      </c>
      <c r="G116" s="38">
        <v>418.45000000000005</v>
      </c>
      <c r="H116" s="38">
        <v>411.1</v>
      </c>
      <c r="I116" s="38">
        <v>406.65000000000003</v>
      </c>
      <c r="J116" s="38">
        <v>430.25000000000006</v>
      </c>
      <c r="K116" s="38">
        <v>434.7</v>
      </c>
      <c r="L116" s="38">
        <v>442.05000000000007</v>
      </c>
      <c r="M116" s="28">
        <v>427.35</v>
      </c>
      <c r="N116" s="28">
        <v>415.55</v>
      </c>
      <c r="O116" s="39">
        <v>5036000</v>
      </c>
      <c r="P116" s="40">
        <v>3.5361842105263157E-2</v>
      </c>
    </row>
    <row r="117" spans="1:16" ht="12.75" customHeight="1">
      <c r="A117" s="28">
        <v>107</v>
      </c>
      <c r="B117" s="29" t="s">
        <v>79</v>
      </c>
      <c r="C117" s="30" t="s">
        <v>135</v>
      </c>
      <c r="D117" s="31">
        <v>44951</v>
      </c>
      <c r="E117" s="37">
        <v>82.7</v>
      </c>
      <c r="F117" s="37">
        <v>82.316666666666677</v>
      </c>
      <c r="G117" s="38">
        <v>81.733333333333348</v>
      </c>
      <c r="H117" s="38">
        <v>80.766666666666666</v>
      </c>
      <c r="I117" s="38">
        <v>80.183333333333337</v>
      </c>
      <c r="J117" s="38">
        <v>83.28333333333336</v>
      </c>
      <c r="K117" s="38">
        <v>83.866666666666703</v>
      </c>
      <c r="L117" s="38">
        <v>84.833333333333371</v>
      </c>
      <c r="M117" s="28">
        <v>82.9</v>
      </c>
      <c r="N117" s="28">
        <v>81.349999999999994</v>
      </c>
      <c r="O117" s="39">
        <v>86190000</v>
      </c>
      <c r="P117" s="40">
        <v>5.345160923461845E-3</v>
      </c>
    </row>
    <row r="118" spans="1:16" ht="12.75" customHeight="1">
      <c r="A118" s="28">
        <v>108</v>
      </c>
      <c r="B118" s="29" t="s">
        <v>47</v>
      </c>
      <c r="C118" s="30" t="s">
        <v>261</v>
      </c>
      <c r="D118" s="31">
        <v>44951</v>
      </c>
      <c r="E118" s="37">
        <v>871.75</v>
      </c>
      <c r="F118" s="37">
        <v>869.41666666666663</v>
      </c>
      <c r="G118" s="38">
        <v>865.0333333333333</v>
      </c>
      <c r="H118" s="38">
        <v>858.31666666666672</v>
      </c>
      <c r="I118" s="38">
        <v>853.93333333333339</v>
      </c>
      <c r="J118" s="38">
        <v>876.13333333333321</v>
      </c>
      <c r="K118" s="38">
        <v>880.51666666666665</v>
      </c>
      <c r="L118" s="38">
        <v>887.23333333333312</v>
      </c>
      <c r="M118" s="28">
        <v>873.8</v>
      </c>
      <c r="N118" s="28">
        <v>862.7</v>
      </c>
      <c r="O118" s="39">
        <v>1606150</v>
      </c>
      <c r="P118" s="40">
        <v>7.3379535262943331E-3</v>
      </c>
    </row>
    <row r="119" spans="1:16" ht="12.75" customHeight="1">
      <c r="A119" s="28">
        <v>109</v>
      </c>
      <c r="B119" s="29" t="s">
        <v>44</v>
      </c>
      <c r="C119" s="30" t="s">
        <v>136</v>
      </c>
      <c r="D119" s="31">
        <v>44951</v>
      </c>
      <c r="E119" s="37">
        <v>643.6</v>
      </c>
      <c r="F119" s="37">
        <v>642.41666666666663</v>
      </c>
      <c r="G119" s="38">
        <v>639.23333333333323</v>
      </c>
      <c r="H119" s="38">
        <v>634.86666666666656</v>
      </c>
      <c r="I119" s="38">
        <v>631.68333333333317</v>
      </c>
      <c r="J119" s="38">
        <v>646.7833333333333</v>
      </c>
      <c r="K119" s="38">
        <v>649.9666666666667</v>
      </c>
      <c r="L119" s="38">
        <v>654.33333333333337</v>
      </c>
      <c r="M119" s="28">
        <v>645.6</v>
      </c>
      <c r="N119" s="28">
        <v>638.04999999999995</v>
      </c>
      <c r="O119" s="39">
        <v>14804125</v>
      </c>
      <c r="P119" s="40">
        <v>-3.5924617196702001E-3</v>
      </c>
    </row>
    <row r="120" spans="1:16" ht="12.75" customHeight="1">
      <c r="A120" s="28">
        <v>110</v>
      </c>
      <c r="B120" s="29" t="s">
        <v>56</v>
      </c>
      <c r="C120" s="30" t="s">
        <v>137</v>
      </c>
      <c r="D120" s="31">
        <v>44951</v>
      </c>
      <c r="E120" s="37">
        <v>330.2</v>
      </c>
      <c r="F120" s="37">
        <v>330.5</v>
      </c>
      <c r="G120" s="38">
        <v>327.3</v>
      </c>
      <c r="H120" s="38">
        <v>324.40000000000003</v>
      </c>
      <c r="I120" s="38">
        <v>321.20000000000005</v>
      </c>
      <c r="J120" s="38">
        <v>333.4</v>
      </c>
      <c r="K120" s="38">
        <v>336.6</v>
      </c>
      <c r="L120" s="38">
        <v>339.49999999999994</v>
      </c>
      <c r="M120" s="28">
        <v>333.7</v>
      </c>
      <c r="N120" s="28">
        <v>327.60000000000002</v>
      </c>
      <c r="O120" s="39">
        <v>69041600</v>
      </c>
      <c r="P120" s="40">
        <v>1.7064605086383671E-2</v>
      </c>
    </row>
    <row r="121" spans="1:16" ht="12.75" customHeight="1">
      <c r="A121" s="28">
        <v>111</v>
      </c>
      <c r="B121" s="29" t="s">
        <v>119</v>
      </c>
      <c r="C121" s="30" t="s">
        <v>138</v>
      </c>
      <c r="D121" s="31">
        <v>44951</v>
      </c>
      <c r="E121" s="37">
        <v>612.45000000000005</v>
      </c>
      <c r="F121" s="37">
        <v>610.55000000000007</v>
      </c>
      <c r="G121" s="38">
        <v>605.60000000000014</v>
      </c>
      <c r="H121" s="38">
        <v>598.75000000000011</v>
      </c>
      <c r="I121" s="38">
        <v>593.80000000000018</v>
      </c>
      <c r="J121" s="38">
        <v>617.40000000000009</v>
      </c>
      <c r="K121" s="38">
        <v>622.35000000000014</v>
      </c>
      <c r="L121" s="38">
        <v>629.20000000000005</v>
      </c>
      <c r="M121" s="28">
        <v>615.5</v>
      </c>
      <c r="N121" s="28">
        <v>603.70000000000005</v>
      </c>
      <c r="O121" s="39">
        <v>19982500</v>
      </c>
      <c r="P121" s="40">
        <v>3.4523884250831712E-3</v>
      </c>
    </row>
    <row r="122" spans="1:16" ht="12.75" customHeight="1">
      <c r="A122" s="28">
        <v>112</v>
      </c>
      <c r="B122" s="29" t="s">
        <v>42</v>
      </c>
      <c r="C122" s="30" t="s">
        <v>394</v>
      </c>
      <c r="D122" s="31">
        <v>44951</v>
      </c>
      <c r="E122" s="37">
        <v>2918.7</v>
      </c>
      <c r="F122" s="37">
        <v>2930.7666666666664</v>
      </c>
      <c r="G122" s="38">
        <v>2875.9333333333329</v>
      </c>
      <c r="H122" s="38">
        <v>2833.1666666666665</v>
      </c>
      <c r="I122" s="38">
        <v>2778.333333333333</v>
      </c>
      <c r="J122" s="38">
        <v>2973.5333333333328</v>
      </c>
      <c r="K122" s="38">
        <v>3028.3666666666668</v>
      </c>
      <c r="L122" s="38">
        <v>3071.1333333333328</v>
      </c>
      <c r="M122" s="28">
        <v>2985.6</v>
      </c>
      <c r="N122" s="28">
        <v>2888</v>
      </c>
      <c r="O122" s="39">
        <v>564750</v>
      </c>
      <c r="P122" s="40">
        <v>0.11280788177339901</v>
      </c>
    </row>
    <row r="123" spans="1:16" ht="12.75" customHeight="1">
      <c r="A123" s="28">
        <v>113</v>
      </c>
      <c r="B123" s="29" t="s">
        <v>119</v>
      </c>
      <c r="C123" s="30" t="s">
        <v>139</v>
      </c>
      <c r="D123" s="31">
        <v>44951</v>
      </c>
      <c r="E123" s="37">
        <v>769.35</v>
      </c>
      <c r="F123" s="37">
        <v>767.41666666666663</v>
      </c>
      <c r="G123" s="38">
        <v>763.2833333333333</v>
      </c>
      <c r="H123" s="38">
        <v>757.2166666666667</v>
      </c>
      <c r="I123" s="38">
        <v>753.08333333333337</v>
      </c>
      <c r="J123" s="38">
        <v>773.48333333333323</v>
      </c>
      <c r="K123" s="38">
        <v>777.61666666666667</v>
      </c>
      <c r="L123" s="38">
        <v>783.68333333333317</v>
      </c>
      <c r="M123" s="28">
        <v>771.55</v>
      </c>
      <c r="N123" s="28">
        <v>761.35</v>
      </c>
      <c r="O123" s="39">
        <v>24555150</v>
      </c>
      <c r="P123" s="40">
        <v>2.3176013950610339E-2</v>
      </c>
    </row>
    <row r="124" spans="1:16" ht="12.75" customHeight="1">
      <c r="A124" s="28">
        <v>114</v>
      </c>
      <c r="B124" s="29" t="s">
        <v>44</v>
      </c>
      <c r="C124" s="30" t="s">
        <v>140</v>
      </c>
      <c r="D124" s="31">
        <v>44951</v>
      </c>
      <c r="E124" s="37">
        <v>498.65</v>
      </c>
      <c r="F124" s="37">
        <v>495.8</v>
      </c>
      <c r="G124" s="38">
        <v>491.85</v>
      </c>
      <c r="H124" s="38">
        <v>485.05</v>
      </c>
      <c r="I124" s="38">
        <v>481.1</v>
      </c>
      <c r="J124" s="38">
        <v>502.6</v>
      </c>
      <c r="K124" s="38">
        <v>506.54999999999995</v>
      </c>
      <c r="L124" s="38">
        <v>513.35</v>
      </c>
      <c r="M124" s="28">
        <v>499.75</v>
      </c>
      <c r="N124" s="28">
        <v>489</v>
      </c>
      <c r="O124" s="39">
        <v>16626250</v>
      </c>
      <c r="P124" s="40">
        <v>-2.2129098661961475E-2</v>
      </c>
    </row>
    <row r="125" spans="1:16" ht="12.75" customHeight="1">
      <c r="A125" s="28">
        <v>115</v>
      </c>
      <c r="B125" s="29" t="s">
        <v>58</v>
      </c>
      <c r="C125" s="30" t="s">
        <v>141</v>
      </c>
      <c r="D125" s="31">
        <v>44951</v>
      </c>
      <c r="E125" s="37">
        <v>1789.55</v>
      </c>
      <c r="F125" s="37">
        <v>1784.95</v>
      </c>
      <c r="G125" s="38">
        <v>1772.7</v>
      </c>
      <c r="H125" s="38">
        <v>1755.85</v>
      </c>
      <c r="I125" s="38">
        <v>1743.6</v>
      </c>
      <c r="J125" s="38">
        <v>1801.8000000000002</v>
      </c>
      <c r="K125" s="38">
        <v>1814.0500000000002</v>
      </c>
      <c r="L125" s="38">
        <v>1830.9000000000003</v>
      </c>
      <c r="M125" s="28">
        <v>1797.2</v>
      </c>
      <c r="N125" s="28">
        <v>1768.1</v>
      </c>
      <c r="O125" s="39">
        <v>36118400</v>
      </c>
      <c r="P125" s="40">
        <v>6.7580988413336485E-2</v>
      </c>
    </row>
    <row r="126" spans="1:16" ht="12.75" customHeight="1">
      <c r="A126" s="28">
        <v>116</v>
      </c>
      <c r="B126" s="29" t="s">
        <v>63</v>
      </c>
      <c r="C126" s="30" t="s">
        <v>142</v>
      </c>
      <c r="D126" s="31">
        <v>44951</v>
      </c>
      <c r="E126" s="37">
        <v>92.95</v>
      </c>
      <c r="F126" s="37">
        <v>92.34999999999998</v>
      </c>
      <c r="G126" s="38">
        <v>91.44999999999996</v>
      </c>
      <c r="H126" s="38">
        <v>89.949999999999974</v>
      </c>
      <c r="I126" s="38">
        <v>89.049999999999955</v>
      </c>
      <c r="J126" s="38">
        <v>93.849999999999966</v>
      </c>
      <c r="K126" s="38">
        <v>94.749999999999972</v>
      </c>
      <c r="L126" s="38">
        <v>96.249999999999972</v>
      </c>
      <c r="M126" s="28">
        <v>93.25</v>
      </c>
      <c r="N126" s="28">
        <v>90.85</v>
      </c>
      <c r="O126" s="39">
        <v>72882308</v>
      </c>
      <c r="P126" s="40">
        <v>2.010991756182863E-2</v>
      </c>
    </row>
    <row r="127" spans="1:16" ht="12.75" customHeight="1">
      <c r="A127" s="28">
        <v>117</v>
      </c>
      <c r="B127" s="29" t="s">
        <v>44</v>
      </c>
      <c r="C127" s="30" t="s">
        <v>143</v>
      </c>
      <c r="D127" s="31">
        <v>44951</v>
      </c>
      <c r="E127" s="37">
        <v>2173.9499999999998</v>
      </c>
      <c r="F127" s="37">
        <v>2167.9</v>
      </c>
      <c r="G127" s="38">
        <v>2156.0500000000002</v>
      </c>
      <c r="H127" s="38">
        <v>2138.15</v>
      </c>
      <c r="I127" s="38">
        <v>2126.3000000000002</v>
      </c>
      <c r="J127" s="38">
        <v>2185.8000000000002</v>
      </c>
      <c r="K127" s="38">
        <v>2197.6499999999996</v>
      </c>
      <c r="L127" s="38">
        <v>2215.5500000000002</v>
      </c>
      <c r="M127" s="28">
        <v>2179.75</v>
      </c>
      <c r="N127" s="28">
        <v>2150</v>
      </c>
      <c r="O127" s="39">
        <v>1361000</v>
      </c>
      <c r="P127" s="40">
        <v>-2.565042139978014E-3</v>
      </c>
    </row>
    <row r="128" spans="1:16" ht="12.75" customHeight="1">
      <c r="A128" s="28">
        <v>118</v>
      </c>
      <c r="B128" s="29" t="s">
        <v>47</v>
      </c>
      <c r="C128" s="30" t="s">
        <v>263</v>
      </c>
      <c r="D128" s="31">
        <v>44951</v>
      </c>
      <c r="E128" s="37">
        <v>359.1</v>
      </c>
      <c r="F128" s="37">
        <v>358.73333333333329</v>
      </c>
      <c r="G128" s="38">
        <v>354.76666666666659</v>
      </c>
      <c r="H128" s="38">
        <v>350.43333333333328</v>
      </c>
      <c r="I128" s="38">
        <v>346.46666666666658</v>
      </c>
      <c r="J128" s="38">
        <v>363.06666666666661</v>
      </c>
      <c r="K128" s="38">
        <v>367.0333333333333</v>
      </c>
      <c r="L128" s="38">
        <v>371.36666666666662</v>
      </c>
      <c r="M128" s="28">
        <v>362.7</v>
      </c>
      <c r="N128" s="28">
        <v>354.4</v>
      </c>
      <c r="O128" s="39">
        <v>10013300</v>
      </c>
      <c r="P128" s="40">
        <v>1.5166722426675588E-2</v>
      </c>
    </row>
    <row r="129" spans="1:16" ht="12.75" customHeight="1">
      <c r="A129" s="28">
        <v>119</v>
      </c>
      <c r="B129" s="29" t="s">
        <v>63</v>
      </c>
      <c r="C129" s="30" t="s">
        <v>144</v>
      </c>
      <c r="D129" s="31">
        <v>44951</v>
      </c>
      <c r="E129" s="37">
        <v>403.9</v>
      </c>
      <c r="F129" s="37">
        <v>402.75</v>
      </c>
      <c r="G129" s="38">
        <v>400.2</v>
      </c>
      <c r="H129" s="38">
        <v>396.5</v>
      </c>
      <c r="I129" s="38">
        <v>393.95</v>
      </c>
      <c r="J129" s="38">
        <v>406.45</v>
      </c>
      <c r="K129" s="38">
        <v>408.99999999999994</v>
      </c>
      <c r="L129" s="38">
        <v>412.7</v>
      </c>
      <c r="M129" s="28">
        <v>405.3</v>
      </c>
      <c r="N129" s="28">
        <v>399.05</v>
      </c>
      <c r="O129" s="39">
        <v>14292000</v>
      </c>
      <c r="P129" s="40">
        <v>-6.2578222778473091E-3</v>
      </c>
    </row>
    <row r="130" spans="1:16" ht="12.75" customHeight="1">
      <c r="A130" s="28">
        <v>120</v>
      </c>
      <c r="B130" s="29" t="s">
        <v>70</v>
      </c>
      <c r="C130" s="30" t="s">
        <v>145</v>
      </c>
      <c r="D130" s="31">
        <v>44951</v>
      </c>
      <c r="E130" s="37">
        <v>2160.5</v>
      </c>
      <c r="F130" s="37">
        <v>2151.7666666666669</v>
      </c>
      <c r="G130" s="38">
        <v>2134.2833333333338</v>
      </c>
      <c r="H130" s="38">
        <v>2108.0666666666671</v>
      </c>
      <c r="I130" s="38">
        <v>2090.5833333333339</v>
      </c>
      <c r="J130" s="38">
        <v>2177.9833333333336</v>
      </c>
      <c r="K130" s="38">
        <v>2195.4666666666662</v>
      </c>
      <c r="L130" s="38">
        <v>2221.6833333333334</v>
      </c>
      <c r="M130" s="28">
        <v>2169.25</v>
      </c>
      <c r="N130" s="28">
        <v>2125.5500000000002</v>
      </c>
      <c r="O130" s="39">
        <v>8448900</v>
      </c>
      <c r="P130" s="40">
        <v>-2.6175656984785616E-2</v>
      </c>
    </row>
    <row r="131" spans="1:16" ht="12.75" customHeight="1">
      <c r="A131" s="28">
        <v>121</v>
      </c>
      <c r="B131" s="29" t="s">
        <v>86</v>
      </c>
      <c r="C131" s="30" t="s">
        <v>880</v>
      </c>
      <c r="D131" s="31">
        <v>44951</v>
      </c>
      <c r="E131" s="37">
        <v>4302.7</v>
      </c>
      <c r="F131" s="37">
        <v>4259.5999999999995</v>
      </c>
      <c r="G131" s="38">
        <v>4194.3999999999987</v>
      </c>
      <c r="H131" s="38">
        <v>4086.0999999999995</v>
      </c>
      <c r="I131" s="38">
        <v>4020.8999999999987</v>
      </c>
      <c r="J131" s="38">
        <v>4367.8999999999987</v>
      </c>
      <c r="K131" s="38">
        <v>4433.0999999999995</v>
      </c>
      <c r="L131" s="38">
        <v>4541.3999999999987</v>
      </c>
      <c r="M131" s="28">
        <v>4324.8</v>
      </c>
      <c r="N131" s="28">
        <v>4151.3</v>
      </c>
      <c r="O131" s="39">
        <v>1871400</v>
      </c>
      <c r="P131" s="40">
        <v>-1.8024399842581661E-2</v>
      </c>
    </row>
    <row r="132" spans="1:16" ht="12.75" customHeight="1">
      <c r="A132" s="28">
        <v>122</v>
      </c>
      <c r="B132" s="29" t="s">
        <v>86</v>
      </c>
      <c r="C132" s="30" t="s">
        <v>146</v>
      </c>
      <c r="D132" s="31">
        <v>44951</v>
      </c>
      <c r="E132" s="37">
        <v>3385.75</v>
      </c>
      <c r="F132" s="37">
        <v>3420.0833333333335</v>
      </c>
      <c r="G132" s="38">
        <v>3300.666666666667</v>
      </c>
      <c r="H132" s="38">
        <v>3215.5833333333335</v>
      </c>
      <c r="I132" s="38">
        <v>3096.166666666667</v>
      </c>
      <c r="J132" s="38">
        <v>3505.166666666667</v>
      </c>
      <c r="K132" s="38">
        <v>3624.5833333333339</v>
      </c>
      <c r="L132" s="38">
        <v>3709.666666666667</v>
      </c>
      <c r="M132" s="28">
        <v>3539.5</v>
      </c>
      <c r="N132" s="28">
        <v>3335</v>
      </c>
      <c r="O132" s="39">
        <v>1705600</v>
      </c>
      <c r="P132" s="40">
        <v>0.39963892991957983</v>
      </c>
    </row>
    <row r="133" spans="1:16" ht="12.75" customHeight="1">
      <c r="A133" s="28">
        <v>123</v>
      </c>
      <c r="B133" s="29" t="s">
        <v>47</v>
      </c>
      <c r="C133" s="30" t="s">
        <v>147</v>
      </c>
      <c r="D133" s="31">
        <v>44951</v>
      </c>
      <c r="E133" s="37">
        <v>758.5</v>
      </c>
      <c r="F133" s="37">
        <v>756.44999999999993</v>
      </c>
      <c r="G133" s="38">
        <v>752.44999999999982</v>
      </c>
      <c r="H133" s="38">
        <v>746.39999999999986</v>
      </c>
      <c r="I133" s="38">
        <v>742.39999999999975</v>
      </c>
      <c r="J133" s="38">
        <v>762.49999999999989</v>
      </c>
      <c r="K133" s="38">
        <v>766.50000000000011</v>
      </c>
      <c r="L133" s="38">
        <v>772.55</v>
      </c>
      <c r="M133" s="28">
        <v>760.45</v>
      </c>
      <c r="N133" s="28">
        <v>750.4</v>
      </c>
      <c r="O133" s="39">
        <v>6268750</v>
      </c>
      <c r="P133" s="40">
        <v>-9.4022834116856951E-3</v>
      </c>
    </row>
    <row r="134" spans="1:16" ht="12.75" customHeight="1">
      <c r="A134" s="28">
        <v>124</v>
      </c>
      <c r="B134" s="29" t="s">
        <v>49</v>
      </c>
      <c r="C134" s="30" t="s">
        <v>148</v>
      </c>
      <c r="D134" s="31">
        <v>44951</v>
      </c>
      <c r="E134" s="37">
        <v>1327.75</v>
      </c>
      <c r="F134" s="37">
        <v>1325.95</v>
      </c>
      <c r="G134" s="38">
        <v>1315.1000000000001</v>
      </c>
      <c r="H134" s="38">
        <v>1302.45</v>
      </c>
      <c r="I134" s="38">
        <v>1291.6000000000001</v>
      </c>
      <c r="J134" s="38">
        <v>1338.6000000000001</v>
      </c>
      <c r="K134" s="38">
        <v>1349.45</v>
      </c>
      <c r="L134" s="38">
        <v>1362.1000000000001</v>
      </c>
      <c r="M134" s="28">
        <v>1336.8</v>
      </c>
      <c r="N134" s="28">
        <v>1313.3</v>
      </c>
      <c r="O134" s="39">
        <v>14024500</v>
      </c>
      <c r="P134" s="40">
        <v>8.0286854308206618E-2</v>
      </c>
    </row>
    <row r="135" spans="1:16" ht="12.75" customHeight="1">
      <c r="A135" s="28">
        <v>125</v>
      </c>
      <c r="B135" s="29" t="s">
        <v>63</v>
      </c>
      <c r="C135" s="30" t="s">
        <v>149</v>
      </c>
      <c r="D135" s="31">
        <v>44951</v>
      </c>
      <c r="E135" s="37">
        <v>236.25</v>
      </c>
      <c r="F135" s="37">
        <v>235.28333333333333</v>
      </c>
      <c r="G135" s="38">
        <v>233.71666666666667</v>
      </c>
      <c r="H135" s="38">
        <v>231.18333333333334</v>
      </c>
      <c r="I135" s="38">
        <v>229.61666666666667</v>
      </c>
      <c r="J135" s="38">
        <v>237.81666666666666</v>
      </c>
      <c r="K135" s="38">
        <v>239.38333333333333</v>
      </c>
      <c r="L135" s="38">
        <v>241.91666666666666</v>
      </c>
      <c r="M135" s="28">
        <v>236.85</v>
      </c>
      <c r="N135" s="28">
        <v>232.75</v>
      </c>
      <c r="O135" s="39">
        <v>23468000</v>
      </c>
      <c r="P135" s="40">
        <v>2.2125435540069686E-2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44951</v>
      </c>
      <c r="E136" s="37">
        <v>122.15</v>
      </c>
      <c r="F136" s="37">
        <v>121.43333333333334</v>
      </c>
      <c r="G136" s="38">
        <v>120.51666666666668</v>
      </c>
      <c r="H136" s="38">
        <v>118.88333333333334</v>
      </c>
      <c r="I136" s="38">
        <v>117.96666666666668</v>
      </c>
      <c r="J136" s="38">
        <v>123.06666666666668</v>
      </c>
      <c r="K136" s="38">
        <v>123.98333333333333</v>
      </c>
      <c r="L136" s="38">
        <v>125.61666666666667</v>
      </c>
      <c r="M136" s="28">
        <v>122.35</v>
      </c>
      <c r="N136" s="28">
        <v>119.8</v>
      </c>
      <c r="O136" s="39">
        <v>47238000</v>
      </c>
      <c r="P136" s="40">
        <v>3.4412439459597247E-3</v>
      </c>
    </row>
    <row r="137" spans="1:16" ht="12.75" customHeight="1">
      <c r="A137" s="28">
        <v>127</v>
      </c>
      <c r="B137" s="29" t="s">
        <v>56</v>
      </c>
      <c r="C137" s="30" t="s">
        <v>151</v>
      </c>
      <c r="D137" s="31">
        <v>44951</v>
      </c>
      <c r="E137" s="37">
        <v>498.6</v>
      </c>
      <c r="F137" s="37">
        <v>500.18333333333334</v>
      </c>
      <c r="G137" s="38">
        <v>493.86666666666667</v>
      </c>
      <c r="H137" s="38">
        <v>489.13333333333333</v>
      </c>
      <c r="I137" s="38">
        <v>482.81666666666666</v>
      </c>
      <c r="J137" s="38">
        <v>504.91666666666669</v>
      </c>
      <c r="K137" s="38">
        <v>511.23333333333341</v>
      </c>
      <c r="L137" s="38">
        <v>515.9666666666667</v>
      </c>
      <c r="M137" s="28">
        <v>506.5</v>
      </c>
      <c r="N137" s="28">
        <v>495.45</v>
      </c>
      <c r="O137" s="39">
        <v>9308400</v>
      </c>
      <c r="P137" s="40">
        <v>1.6245250884318094E-2</v>
      </c>
    </row>
    <row r="138" spans="1:16" ht="12.75" customHeight="1">
      <c r="A138" s="28">
        <v>128</v>
      </c>
      <c r="B138" s="29" t="s">
        <v>49</v>
      </c>
      <c r="C138" s="30" t="s">
        <v>152</v>
      </c>
      <c r="D138" s="31">
        <v>44951</v>
      </c>
      <c r="E138" s="37">
        <v>8494.2000000000007</v>
      </c>
      <c r="F138" s="37">
        <v>8471.7333333333336</v>
      </c>
      <c r="G138" s="38">
        <v>8402.4666666666672</v>
      </c>
      <c r="H138" s="38">
        <v>8310.7333333333336</v>
      </c>
      <c r="I138" s="38">
        <v>8241.4666666666672</v>
      </c>
      <c r="J138" s="38">
        <v>8563.4666666666672</v>
      </c>
      <c r="K138" s="38">
        <v>8632.7333333333336</v>
      </c>
      <c r="L138" s="38">
        <v>8724.4666666666672</v>
      </c>
      <c r="M138" s="28">
        <v>8541</v>
      </c>
      <c r="N138" s="28">
        <v>8380</v>
      </c>
      <c r="O138" s="39">
        <v>2962100</v>
      </c>
      <c r="P138" s="40">
        <v>2.0463706204568159E-2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44951</v>
      </c>
      <c r="E139" s="37">
        <v>848.05</v>
      </c>
      <c r="F139" s="37">
        <v>851.18333333333328</v>
      </c>
      <c r="G139" s="38">
        <v>841.96666666666658</v>
      </c>
      <c r="H139" s="38">
        <v>835.88333333333333</v>
      </c>
      <c r="I139" s="38">
        <v>826.66666666666663</v>
      </c>
      <c r="J139" s="38">
        <v>857.26666666666654</v>
      </c>
      <c r="K139" s="38">
        <v>866.48333333333323</v>
      </c>
      <c r="L139" s="38">
        <v>872.56666666666649</v>
      </c>
      <c r="M139" s="28">
        <v>860.4</v>
      </c>
      <c r="N139" s="28">
        <v>845.1</v>
      </c>
      <c r="O139" s="39">
        <v>14696250</v>
      </c>
      <c r="P139" s="40">
        <v>1.3796671552987841E-2</v>
      </c>
    </row>
    <row r="140" spans="1:16" ht="12.75" customHeight="1">
      <c r="A140" s="28">
        <v>130</v>
      </c>
      <c r="B140" s="29" t="s">
        <v>44</v>
      </c>
      <c r="C140" s="30" t="s">
        <v>425</v>
      </c>
      <c r="D140" s="31">
        <v>44951</v>
      </c>
      <c r="E140" s="37">
        <v>1609.2</v>
      </c>
      <c r="F140" s="37">
        <v>1580.7833333333335</v>
      </c>
      <c r="G140" s="38">
        <v>1544.866666666667</v>
      </c>
      <c r="H140" s="38">
        <v>1480.5333333333335</v>
      </c>
      <c r="I140" s="38">
        <v>1444.616666666667</v>
      </c>
      <c r="J140" s="38">
        <v>1645.116666666667</v>
      </c>
      <c r="K140" s="38">
        <v>1681.0333333333335</v>
      </c>
      <c r="L140" s="38">
        <v>1745.366666666667</v>
      </c>
      <c r="M140" s="28">
        <v>1616.7</v>
      </c>
      <c r="N140" s="28">
        <v>1516.45</v>
      </c>
      <c r="O140" s="39">
        <v>1536400</v>
      </c>
      <c r="P140" s="40">
        <v>8.9027502126453079E-2</v>
      </c>
    </row>
    <row r="141" spans="1:16" ht="12.75" customHeight="1">
      <c r="A141" s="28">
        <v>131</v>
      </c>
      <c r="B141" s="29" t="s">
        <v>47</v>
      </c>
      <c r="C141" s="30" t="s">
        <v>154</v>
      </c>
      <c r="D141" s="31">
        <v>44951</v>
      </c>
      <c r="E141" s="37">
        <v>1382.1</v>
      </c>
      <c r="F141" s="37">
        <v>1374.9333333333334</v>
      </c>
      <c r="G141" s="38">
        <v>1362.4166666666667</v>
      </c>
      <c r="H141" s="38">
        <v>1342.7333333333333</v>
      </c>
      <c r="I141" s="38">
        <v>1330.2166666666667</v>
      </c>
      <c r="J141" s="38">
        <v>1394.6166666666668</v>
      </c>
      <c r="K141" s="38">
        <v>1407.1333333333332</v>
      </c>
      <c r="L141" s="38">
        <v>1426.8166666666668</v>
      </c>
      <c r="M141" s="28">
        <v>1387.45</v>
      </c>
      <c r="N141" s="28">
        <v>1355.25</v>
      </c>
      <c r="O141" s="39">
        <v>1334800</v>
      </c>
      <c r="P141" s="40">
        <v>-3.4153400868306802E-2</v>
      </c>
    </row>
    <row r="142" spans="1:16" ht="12.75" customHeight="1">
      <c r="A142" s="28">
        <v>132</v>
      </c>
      <c r="B142" s="29" t="s">
        <v>63</v>
      </c>
      <c r="C142" s="30" t="s">
        <v>155</v>
      </c>
      <c r="D142" s="31">
        <v>44951</v>
      </c>
      <c r="E142" s="37">
        <v>801.15</v>
      </c>
      <c r="F142" s="37">
        <v>798.83333333333337</v>
      </c>
      <c r="G142" s="38">
        <v>793.26666666666677</v>
      </c>
      <c r="H142" s="38">
        <v>785.38333333333344</v>
      </c>
      <c r="I142" s="38">
        <v>779.81666666666683</v>
      </c>
      <c r="J142" s="38">
        <v>806.7166666666667</v>
      </c>
      <c r="K142" s="38">
        <v>812.2833333333333</v>
      </c>
      <c r="L142" s="38">
        <v>820.16666666666663</v>
      </c>
      <c r="M142" s="28">
        <v>804.4</v>
      </c>
      <c r="N142" s="28">
        <v>790.95</v>
      </c>
      <c r="O142" s="39">
        <v>5115500</v>
      </c>
      <c r="P142" s="40">
        <v>-5.2378085490668275E-2</v>
      </c>
    </row>
    <row r="143" spans="1:16" ht="12.75" customHeight="1">
      <c r="A143" s="28">
        <v>133</v>
      </c>
      <c r="B143" s="29" t="s">
        <v>79</v>
      </c>
      <c r="C143" s="30" t="s">
        <v>156</v>
      </c>
      <c r="D143" s="31">
        <v>44951</v>
      </c>
      <c r="E143" s="37">
        <v>859.55</v>
      </c>
      <c r="F143" s="37">
        <v>861.05000000000007</v>
      </c>
      <c r="G143" s="38">
        <v>848.60000000000014</v>
      </c>
      <c r="H143" s="38">
        <v>837.65000000000009</v>
      </c>
      <c r="I143" s="38">
        <v>825.20000000000016</v>
      </c>
      <c r="J143" s="38">
        <v>872.00000000000011</v>
      </c>
      <c r="K143" s="38">
        <v>884.45000000000016</v>
      </c>
      <c r="L143" s="38">
        <v>895.40000000000009</v>
      </c>
      <c r="M143" s="28">
        <v>873.5</v>
      </c>
      <c r="N143" s="28">
        <v>850.1</v>
      </c>
      <c r="O143" s="39">
        <v>2362400</v>
      </c>
      <c r="P143" s="40">
        <v>2.3570190641247834E-2</v>
      </c>
    </row>
    <row r="144" spans="1:16" ht="12.75" customHeight="1">
      <c r="A144" s="28">
        <v>134</v>
      </c>
      <c r="B144" s="29" t="s">
        <v>49</v>
      </c>
      <c r="C144" s="30" t="s">
        <v>804</v>
      </c>
      <c r="D144" s="31">
        <v>44951</v>
      </c>
      <c r="E144" s="37">
        <v>77.400000000000006</v>
      </c>
      <c r="F144" s="37">
        <v>76.466666666666669</v>
      </c>
      <c r="G144" s="38">
        <v>74.933333333333337</v>
      </c>
      <c r="H144" s="38">
        <v>72.466666666666669</v>
      </c>
      <c r="I144" s="38">
        <v>70.933333333333337</v>
      </c>
      <c r="J144" s="38">
        <v>78.933333333333337</v>
      </c>
      <c r="K144" s="38">
        <v>80.466666666666669</v>
      </c>
      <c r="L144" s="38">
        <v>82.933333333333337</v>
      </c>
      <c r="M144" s="28">
        <v>78</v>
      </c>
      <c r="N144" s="28">
        <v>74</v>
      </c>
      <c r="O144" s="39">
        <v>67270500</v>
      </c>
      <c r="P144" s="40">
        <v>-1.996263152719048E-2</v>
      </c>
    </row>
    <row r="145" spans="1:16" ht="12.75" customHeight="1">
      <c r="A145" s="28">
        <v>135</v>
      </c>
      <c r="B145" s="29" t="s">
        <v>86</v>
      </c>
      <c r="C145" s="30" t="s">
        <v>157</v>
      </c>
      <c r="D145" s="31">
        <v>44951</v>
      </c>
      <c r="E145" s="37">
        <v>2040.25</v>
      </c>
      <c r="F145" s="37">
        <v>2016.4333333333332</v>
      </c>
      <c r="G145" s="38">
        <v>1988.9166666666663</v>
      </c>
      <c r="H145" s="38">
        <v>1937.583333333333</v>
      </c>
      <c r="I145" s="38">
        <v>1910.0666666666662</v>
      </c>
      <c r="J145" s="38">
        <v>2067.7666666666664</v>
      </c>
      <c r="K145" s="38">
        <v>2095.2833333333333</v>
      </c>
      <c r="L145" s="38">
        <v>2146.6166666666668</v>
      </c>
      <c r="M145" s="28">
        <v>2043.95</v>
      </c>
      <c r="N145" s="28">
        <v>1965.1</v>
      </c>
      <c r="O145" s="39">
        <v>1540825</v>
      </c>
      <c r="P145" s="40">
        <v>-8.3185840707964594E-3</v>
      </c>
    </row>
    <row r="146" spans="1:16" ht="12.75" customHeight="1">
      <c r="A146" s="28">
        <v>136</v>
      </c>
      <c r="B146" s="29" t="s">
        <v>49</v>
      </c>
      <c r="C146" s="30" t="s">
        <v>158</v>
      </c>
      <c r="D146" s="31">
        <v>44951</v>
      </c>
      <c r="E146" s="37">
        <v>89946.35</v>
      </c>
      <c r="F146" s="37">
        <v>90055.116666666654</v>
      </c>
      <c r="G146" s="38">
        <v>89192.233333333308</v>
      </c>
      <c r="H146" s="38">
        <v>88438.116666666654</v>
      </c>
      <c r="I146" s="38">
        <v>87575.233333333308</v>
      </c>
      <c r="J146" s="38">
        <v>90809.233333333308</v>
      </c>
      <c r="K146" s="38">
        <v>91672.11666666664</v>
      </c>
      <c r="L146" s="38">
        <v>92426.233333333308</v>
      </c>
      <c r="M146" s="28">
        <v>90918</v>
      </c>
      <c r="N146" s="28">
        <v>89301</v>
      </c>
      <c r="O146" s="39">
        <v>56480</v>
      </c>
      <c r="P146" s="40">
        <v>1.7291066282420751E-2</v>
      </c>
    </row>
    <row r="147" spans="1:16" ht="12.75" customHeight="1">
      <c r="A147" s="28">
        <v>137</v>
      </c>
      <c r="B147" s="29" t="s">
        <v>63</v>
      </c>
      <c r="C147" s="30" t="s">
        <v>159</v>
      </c>
      <c r="D147" s="31">
        <v>44951</v>
      </c>
      <c r="E147" s="37">
        <v>1065.9000000000001</v>
      </c>
      <c r="F147" s="37">
        <v>1060.7333333333333</v>
      </c>
      <c r="G147" s="38">
        <v>1052.5666666666666</v>
      </c>
      <c r="H147" s="38">
        <v>1039.2333333333333</v>
      </c>
      <c r="I147" s="38">
        <v>1031.0666666666666</v>
      </c>
      <c r="J147" s="38">
        <v>1074.0666666666666</v>
      </c>
      <c r="K147" s="38">
        <v>1082.2333333333331</v>
      </c>
      <c r="L147" s="38">
        <v>1095.5666666666666</v>
      </c>
      <c r="M147" s="28">
        <v>1068.9000000000001</v>
      </c>
      <c r="N147" s="28">
        <v>1047.4000000000001</v>
      </c>
      <c r="O147" s="39">
        <v>7584500</v>
      </c>
      <c r="P147" s="40">
        <v>2.1784232365145227E-2</v>
      </c>
    </row>
    <row r="148" spans="1:16" ht="12.75" customHeight="1">
      <c r="A148" s="28">
        <v>138</v>
      </c>
      <c r="B148" s="29" t="s">
        <v>119</v>
      </c>
      <c r="C148" s="30" t="s">
        <v>161</v>
      </c>
      <c r="D148" s="31">
        <v>44951</v>
      </c>
      <c r="E148" s="37">
        <v>83.4</v>
      </c>
      <c r="F148" s="37">
        <v>83.45</v>
      </c>
      <c r="G148" s="38">
        <v>82.75</v>
      </c>
      <c r="H148" s="38">
        <v>82.1</v>
      </c>
      <c r="I148" s="38">
        <v>81.399999999999991</v>
      </c>
      <c r="J148" s="38">
        <v>84.100000000000009</v>
      </c>
      <c r="K148" s="38">
        <v>84.800000000000026</v>
      </c>
      <c r="L148" s="38">
        <v>85.450000000000017</v>
      </c>
      <c r="M148" s="28">
        <v>84.15</v>
      </c>
      <c r="N148" s="28">
        <v>82.8</v>
      </c>
      <c r="O148" s="39">
        <v>69360000</v>
      </c>
      <c r="P148" s="40">
        <v>-1.7424564385890354E-2</v>
      </c>
    </row>
    <row r="149" spans="1:16" ht="12.75" customHeight="1">
      <c r="A149" s="28">
        <v>139</v>
      </c>
      <c r="B149" s="29" t="s">
        <v>44</v>
      </c>
      <c r="C149" s="30" t="s">
        <v>162</v>
      </c>
      <c r="D149" s="31">
        <v>44951</v>
      </c>
      <c r="E149" s="37">
        <v>3741.5</v>
      </c>
      <c r="F149" s="37">
        <v>3720.9333333333329</v>
      </c>
      <c r="G149" s="38">
        <v>3683.4666666666658</v>
      </c>
      <c r="H149" s="38">
        <v>3625.4333333333329</v>
      </c>
      <c r="I149" s="38">
        <v>3587.9666666666658</v>
      </c>
      <c r="J149" s="38">
        <v>3778.9666666666658</v>
      </c>
      <c r="K149" s="38">
        <v>3816.4333333333329</v>
      </c>
      <c r="L149" s="38">
        <v>3874.4666666666658</v>
      </c>
      <c r="M149" s="28">
        <v>3758.4</v>
      </c>
      <c r="N149" s="28">
        <v>3662.9</v>
      </c>
      <c r="O149" s="39">
        <v>1426000</v>
      </c>
      <c r="P149" s="40">
        <v>-1.0838463539408653E-2</v>
      </c>
    </row>
    <row r="150" spans="1:16" ht="12.75" customHeight="1">
      <c r="A150" s="28">
        <v>140</v>
      </c>
      <c r="B150" s="29" t="s">
        <v>38</v>
      </c>
      <c r="C150" s="30" t="s">
        <v>163</v>
      </c>
      <c r="D150" s="31">
        <v>44951</v>
      </c>
      <c r="E150" s="37">
        <v>4094.1</v>
      </c>
      <c r="F150" s="37">
        <v>4102.8666666666668</v>
      </c>
      <c r="G150" s="38">
        <v>4071.2333333333336</v>
      </c>
      <c r="H150" s="38">
        <v>4048.3666666666668</v>
      </c>
      <c r="I150" s="38">
        <v>4016.7333333333336</v>
      </c>
      <c r="J150" s="38">
        <v>4125.7333333333336</v>
      </c>
      <c r="K150" s="38">
        <v>4157.3666666666668</v>
      </c>
      <c r="L150" s="38">
        <v>4180.2333333333336</v>
      </c>
      <c r="M150" s="28">
        <v>4134.5</v>
      </c>
      <c r="N150" s="28">
        <v>4080</v>
      </c>
      <c r="O150" s="39">
        <v>430800</v>
      </c>
      <c r="P150" s="40">
        <v>-0.1251903746573256</v>
      </c>
    </row>
    <row r="151" spans="1:16" ht="12.75" customHeight="1">
      <c r="A151" s="28">
        <v>141</v>
      </c>
      <c r="B151" s="29" t="s">
        <v>56</v>
      </c>
      <c r="C151" s="30" t="s">
        <v>164</v>
      </c>
      <c r="D151" s="31">
        <v>44951</v>
      </c>
      <c r="E151" s="37">
        <v>19842.349999999999</v>
      </c>
      <c r="F151" s="37">
        <v>19879.649999999998</v>
      </c>
      <c r="G151" s="38">
        <v>19741.399999999994</v>
      </c>
      <c r="H151" s="38">
        <v>19640.449999999997</v>
      </c>
      <c r="I151" s="38">
        <v>19502.199999999993</v>
      </c>
      <c r="J151" s="38">
        <v>19980.599999999995</v>
      </c>
      <c r="K151" s="38">
        <v>20118.850000000002</v>
      </c>
      <c r="L151" s="38">
        <v>20219.799999999996</v>
      </c>
      <c r="M151" s="28">
        <v>20017.900000000001</v>
      </c>
      <c r="N151" s="28">
        <v>19778.7</v>
      </c>
      <c r="O151" s="39">
        <v>247000</v>
      </c>
      <c r="P151" s="40">
        <v>-8.350730688935281E-3</v>
      </c>
    </row>
    <row r="152" spans="1:16" ht="12.75" customHeight="1">
      <c r="A152" s="28">
        <v>142</v>
      </c>
      <c r="B152" s="29" t="s">
        <v>119</v>
      </c>
      <c r="C152" s="30" t="s">
        <v>165</v>
      </c>
      <c r="D152" s="31">
        <v>44951</v>
      </c>
      <c r="E152" s="37">
        <v>131.4</v>
      </c>
      <c r="F152" s="37">
        <v>130.91666666666666</v>
      </c>
      <c r="G152" s="38">
        <v>129.43333333333331</v>
      </c>
      <c r="H152" s="38">
        <v>127.46666666666664</v>
      </c>
      <c r="I152" s="38">
        <v>125.98333333333329</v>
      </c>
      <c r="J152" s="38">
        <v>132.88333333333333</v>
      </c>
      <c r="K152" s="38">
        <v>134.36666666666667</v>
      </c>
      <c r="L152" s="38">
        <v>136.33333333333334</v>
      </c>
      <c r="M152" s="28">
        <v>132.4</v>
      </c>
      <c r="N152" s="28">
        <v>128.94999999999999</v>
      </c>
      <c r="O152" s="39">
        <v>41139000</v>
      </c>
      <c r="P152" s="40">
        <v>4.9959802457792579E-2</v>
      </c>
    </row>
    <row r="153" spans="1:16" ht="12.75" customHeight="1">
      <c r="A153" s="28">
        <v>143</v>
      </c>
      <c r="B153" s="29" t="s">
        <v>166</v>
      </c>
      <c r="C153" s="30" t="s">
        <v>167</v>
      </c>
      <c r="D153" s="31">
        <v>44951</v>
      </c>
      <c r="E153" s="37">
        <v>168.35</v>
      </c>
      <c r="F153" s="37">
        <v>167.75</v>
      </c>
      <c r="G153" s="38">
        <v>166.95</v>
      </c>
      <c r="H153" s="38">
        <v>165.54999999999998</v>
      </c>
      <c r="I153" s="38">
        <v>164.74999999999997</v>
      </c>
      <c r="J153" s="38">
        <v>169.15</v>
      </c>
      <c r="K153" s="38">
        <v>169.95000000000002</v>
      </c>
      <c r="L153" s="38">
        <v>171.35000000000002</v>
      </c>
      <c r="M153" s="28">
        <v>168.55</v>
      </c>
      <c r="N153" s="28">
        <v>166.35</v>
      </c>
      <c r="O153" s="39">
        <v>56874600</v>
      </c>
      <c r="P153" s="40">
        <v>4.5303533675626695E-3</v>
      </c>
    </row>
    <row r="154" spans="1:16" ht="12.75" customHeight="1">
      <c r="A154" s="28">
        <v>144</v>
      </c>
      <c r="B154" s="29" t="s">
        <v>96</v>
      </c>
      <c r="C154" s="30" t="s">
        <v>265</v>
      </c>
      <c r="D154" s="31">
        <v>44951</v>
      </c>
      <c r="E154" s="37">
        <v>854.2</v>
      </c>
      <c r="F154" s="37">
        <v>853.31666666666661</v>
      </c>
      <c r="G154" s="38">
        <v>842.93333333333317</v>
      </c>
      <c r="H154" s="38">
        <v>831.66666666666652</v>
      </c>
      <c r="I154" s="38">
        <v>821.28333333333308</v>
      </c>
      <c r="J154" s="38">
        <v>864.58333333333326</v>
      </c>
      <c r="K154" s="38">
        <v>874.9666666666667</v>
      </c>
      <c r="L154" s="38">
        <v>886.23333333333335</v>
      </c>
      <c r="M154" s="28">
        <v>863.7</v>
      </c>
      <c r="N154" s="28">
        <v>842.05</v>
      </c>
      <c r="O154" s="39">
        <v>6381900</v>
      </c>
      <c r="P154" s="40">
        <v>3.9643211100099107E-3</v>
      </c>
    </row>
    <row r="155" spans="1:16" ht="12.75" customHeight="1">
      <c r="A155" s="28">
        <v>145</v>
      </c>
      <c r="B155" s="29" t="s">
        <v>86</v>
      </c>
      <c r="C155" s="30" t="s">
        <v>433</v>
      </c>
      <c r="D155" s="31">
        <v>44951</v>
      </c>
      <c r="E155" s="37">
        <v>3096.75</v>
      </c>
      <c r="F155" s="37">
        <v>3088.8833333333332</v>
      </c>
      <c r="G155" s="38">
        <v>3057.2166666666662</v>
      </c>
      <c r="H155" s="38">
        <v>3017.6833333333329</v>
      </c>
      <c r="I155" s="38">
        <v>2986.016666666666</v>
      </c>
      <c r="J155" s="38">
        <v>3128.4166666666665</v>
      </c>
      <c r="K155" s="38">
        <v>3160.0833333333335</v>
      </c>
      <c r="L155" s="38">
        <v>3199.6166666666668</v>
      </c>
      <c r="M155" s="28">
        <v>3120.55</v>
      </c>
      <c r="N155" s="28">
        <v>3049.35</v>
      </c>
      <c r="O155" s="39">
        <v>471400</v>
      </c>
      <c r="P155" s="40">
        <v>-1.7097581317764805E-2</v>
      </c>
    </row>
    <row r="156" spans="1:16" ht="12.75" customHeight="1">
      <c r="A156" s="28">
        <v>146</v>
      </c>
      <c r="B156" s="29" t="s">
        <v>79</v>
      </c>
      <c r="C156" s="30" t="s">
        <v>168</v>
      </c>
      <c r="D156" s="31">
        <v>44951</v>
      </c>
      <c r="E156" s="37">
        <v>147.65</v>
      </c>
      <c r="F156" s="37">
        <v>147.48333333333335</v>
      </c>
      <c r="G156" s="38">
        <v>146.76666666666671</v>
      </c>
      <c r="H156" s="38">
        <v>145.88333333333335</v>
      </c>
      <c r="I156" s="38">
        <v>145.16666666666671</v>
      </c>
      <c r="J156" s="38">
        <v>148.3666666666667</v>
      </c>
      <c r="K156" s="38">
        <v>149.08333333333334</v>
      </c>
      <c r="L156" s="38">
        <v>149.9666666666667</v>
      </c>
      <c r="M156" s="28">
        <v>148.19999999999999</v>
      </c>
      <c r="N156" s="28">
        <v>146.6</v>
      </c>
      <c r="O156" s="39">
        <v>38403750</v>
      </c>
      <c r="P156" s="40">
        <v>3.9603960396039604E-2</v>
      </c>
    </row>
    <row r="157" spans="1:16" ht="12.75" customHeight="1">
      <c r="A157" s="28">
        <v>147</v>
      </c>
      <c r="B157" s="29" t="s">
        <v>40</v>
      </c>
      <c r="C157" s="30" t="s">
        <v>169</v>
      </c>
      <c r="D157" s="31">
        <v>44951</v>
      </c>
      <c r="E157" s="37">
        <v>40440.050000000003</v>
      </c>
      <c r="F157" s="37">
        <v>40605.35</v>
      </c>
      <c r="G157" s="38">
        <v>40034.75</v>
      </c>
      <c r="H157" s="38">
        <v>39629.450000000004</v>
      </c>
      <c r="I157" s="38">
        <v>39058.850000000006</v>
      </c>
      <c r="J157" s="38">
        <v>41010.649999999994</v>
      </c>
      <c r="K157" s="38">
        <v>41581.249999999985</v>
      </c>
      <c r="L157" s="38">
        <v>41986.549999999988</v>
      </c>
      <c r="M157" s="28">
        <v>41175.949999999997</v>
      </c>
      <c r="N157" s="28">
        <v>40200.050000000003</v>
      </c>
      <c r="O157" s="39">
        <v>113700</v>
      </c>
      <c r="P157" s="40">
        <v>8.5151676423629585E-3</v>
      </c>
    </row>
    <row r="158" spans="1:16" ht="12.75" customHeight="1">
      <c r="A158" s="28">
        <v>148</v>
      </c>
      <c r="B158" s="29" t="s">
        <v>47</v>
      </c>
      <c r="C158" s="30" t="s">
        <v>170</v>
      </c>
      <c r="D158" s="31">
        <v>44951</v>
      </c>
      <c r="E158" s="37">
        <v>841.05</v>
      </c>
      <c r="F158" s="37">
        <v>836.4666666666667</v>
      </c>
      <c r="G158" s="38">
        <v>829.93333333333339</v>
      </c>
      <c r="H158" s="38">
        <v>818.81666666666672</v>
      </c>
      <c r="I158" s="38">
        <v>812.28333333333342</v>
      </c>
      <c r="J158" s="38">
        <v>847.58333333333337</v>
      </c>
      <c r="K158" s="38">
        <v>854.11666666666667</v>
      </c>
      <c r="L158" s="38">
        <v>865.23333333333335</v>
      </c>
      <c r="M158" s="28">
        <v>843</v>
      </c>
      <c r="N158" s="28">
        <v>825.35</v>
      </c>
      <c r="O158" s="39">
        <v>5719450</v>
      </c>
      <c r="P158" s="40">
        <v>-1.6321044546850998E-3</v>
      </c>
    </row>
    <row r="159" spans="1:16" ht="12.75" customHeight="1">
      <c r="A159" s="28">
        <v>149</v>
      </c>
      <c r="B159" s="29" t="s">
        <v>86</v>
      </c>
      <c r="C159" s="30" t="s">
        <v>438</v>
      </c>
      <c r="D159" s="31">
        <v>44951</v>
      </c>
      <c r="E159" s="37">
        <v>3991.3</v>
      </c>
      <c r="F159" s="37">
        <v>3983.1</v>
      </c>
      <c r="G159" s="38">
        <v>3886.2</v>
      </c>
      <c r="H159" s="38">
        <v>3781.1</v>
      </c>
      <c r="I159" s="38">
        <v>3684.2</v>
      </c>
      <c r="J159" s="38">
        <v>4088.2</v>
      </c>
      <c r="K159" s="38">
        <v>4185.1000000000004</v>
      </c>
      <c r="L159" s="38">
        <v>4290.2</v>
      </c>
      <c r="M159" s="28">
        <v>4080</v>
      </c>
      <c r="N159" s="28">
        <v>3878</v>
      </c>
      <c r="O159" s="39">
        <v>577325</v>
      </c>
      <c r="P159" s="40">
        <v>0.23604346197077558</v>
      </c>
    </row>
    <row r="160" spans="1:16" ht="12.75" customHeight="1">
      <c r="A160" s="28">
        <v>150</v>
      </c>
      <c r="B160" s="29" t="s">
        <v>79</v>
      </c>
      <c r="C160" s="30" t="s">
        <v>171</v>
      </c>
      <c r="D160" s="31">
        <v>44951</v>
      </c>
      <c r="E160" s="37">
        <v>221.5</v>
      </c>
      <c r="F160" s="37">
        <v>221.15</v>
      </c>
      <c r="G160" s="38">
        <v>219.70000000000002</v>
      </c>
      <c r="H160" s="38">
        <v>217.9</v>
      </c>
      <c r="I160" s="38">
        <v>216.45000000000002</v>
      </c>
      <c r="J160" s="38">
        <v>222.95000000000002</v>
      </c>
      <c r="K160" s="38">
        <v>224.4</v>
      </c>
      <c r="L160" s="38">
        <v>226.20000000000002</v>
      </c>
      <c r="M160" s="28">
        <v>222.6</v>
      </c>
      <c r="N160" s="28">
        <v>219.35</v>
      </c>
      <c r="O160" s="39">
        <v>12279000</v>
      </c>
      <c r="P160" s="40">
        <v>-1.893576222435283E-2</v>
      </c>
    </row>
    <row r="161" spans="1:16" ht="12.75" customHeight="1">
      <c r="A161" s="28">
        <v>151</v>
      </c>
      <c r="B161" s="29" t="s">
        <v>63</v>
      </c>
      <c r="C161" s="30" t="s">
        <v>172</v>
      </c>
      <c r="D161" s="31">
        <v>44951</v>
      </c>
      <c r="E161" s="37">
        <v>153.44999999999999</v>
      </c>
      <c r="F161" s="37">
        <v>151.66666666666666</v>
      </c>
      <c r="G161" s="38">
        <v>148.83333333333331</v>
      </c>
      <c r="H161" s="38">
        <v>144.21666666666667</v>
      </c>
      <c r="I161" s="38">
        <v>141.38333333333333</v>
      </c>
      <c r="J161" s="38">
        <v>156.2833333333333</v>
      </c>
      <c r="K161" s="38">
        <v>159.11666666666662</v>
      </c>
      <c r="L161" s="38">
        <v>163.73333333333329</v>
      </c>
      <c r="M161" s="28">
        <v>154.5</v>
      </c>
      <c r="N161" s="28">
        <v>147.05000000000001</v>
      </c>
      <c r="O161" s="39">
        <v>68733200</v>
      </c>
      <c r="P161" s="40">
        <v>2.8099786701289067E-2</v>
      </c>
    </row>
    <row r="162" spans="1:16" ht="12.75" customHeight="1">
      <c r="A162" s="28">
        <v>152</v>
      </c>
      <c r="B162" s="29" t="s">
        <v>56</v>
      </c>
      <c r="C162" s="30" t="s">
        <v>174</v>
      </c>
      <c r="D162" s="31">
        <v>44951</v>
      </c>
      <c r="E162" s="37">
        <v>2515.25</v>
      </c>
      <c r="F162" s="37">
        <v>2506.3166666666666</v>
      </c>
      <c r="G162" s="38">
        <v>2492.6333333333332</v>
      </c>
      <c r="H162" s="38">
        <v>2470.0166666666664</v>
      </c>
      <c r="I162" s="38">
        <v>2456.333333333333</v>
      </c>
      <c r="J162" s="38">
        <v>2528.9333333333334</v>
      </c>
      <c r="K162" s="38">
        <v>2542.6166666666668</v>
      </c>
      <c r="L162" s="38">
        <v>2565.2333333333336</v>
      </c>
      <c r="M162" s="28">
        <v>2520</v>
      </c>
      <c r="N162" s="28">
        <v>2483.6999999999998</v>
      </c>
      <c r="O162" s="39">
        <v>2491750</v>
      </c>
      <c r="P162" s="40">
        <v>4.5353759322717194E-3</v>
      </c>
    </row>
    <row r="163" spans="1:16" ht="12.75" customHeight="1">
      <c r="A163" s="28">
        <v>153</v>
      </c>
      <c r="B163" s="29" t="s">
        <v>38</v>
      </c>
      <c r="C163" s="30" t="s">
        <v>175</v>
      </c>
      <c r="D163" s="31">
        <v>44951</v>
      </c>
      <c r="E163" s="37">
        <v>3276.7</v>
      </c>
      <c r="F163" s="37">
        <v>3285.1499999999996</v>
      </c>
      <c r="G163" s="38">
        <v>3253.4499999999994</v>
      </c>
      <c r="H163" s="38">
        <v>3230.2</v>
      </c>
      <c r="I163" s="38">
        <v>3198.4999999999995</v>
      </c>
      <c r="J163" s="38">
        <v>3308.3999999999992</v>
      </c>
      <c r="K163" s="38">
        <v>3340.1</v>
      </c>
      <c r="L163" s="38">
        <v>3363.349999999999</v>
      </c>
      <c r="M163" s="28">
        <v>3316.85</v>
      </c>
      <c r="N163" s="28">
        <v>3261.9</v>
      </c>
      <c r="O163" s="39">
        <v>1672000</v>
      </c>
      <c r="P163" s="40">
        <v>3.5775127768313458E-2</v>
      </c>
    </row>
    <row r="164" spans="1:16" ht="12.75" customHeight="1">
      <c r="A164" s="28">
        <v>154</v>
      </c>
      <c r="B164" s="29" t="s">
        <v>58</v>
      </c>
      <c r="C164" s="30" t="s">
        <v>176</v>
      </c>
      <c r="D164" s="31">
        <v>44951</v>
      </c>
      <c r="E164" s="37">
        <v>57.1</v>
      </c>
      <c r="F164" s="37">
        <v>56.9</v>
      </c>
      <c r="G164" s="38">
        <v>56.15</v>
      </c>
      <c r="H164" s="38">
        <v>55.2</v>
      </c>
      <c r="I164" s="38">
        <v>54.45</v>
      </c>
      <c r="J164" s="38">
        <v>57.849999999999994</v>
      </c>
      <c r="K164" s="38">
        <v>58.599999999999994</v>
      </c>
      <c r="L164" s="38">
        <v>59.54999999999999</v>
      </c>
      <c r="M164" s="28">
        <v>57.65</v>
      </c>
      <c r="N164" s="28">
        <v>55.95</v>
      </c>
      <c r="O164" s="39">
        <v>237488000</v>
      </c>
      <c r="P164" s="40">
        <v>1.6713473525583944E-2</v>
      </c>
    </row>
    <row r="165" spans="1:16" ht="12.75" customHeight="1">
      <c r="A165" s="28">
        <v>155</v>
      </c>
      <c r="B165" s="29" t="s">
        <v>44</v>
      </c>
      <c r="C165" s="30" t="s">
        <v>267</v>
      </c>
      <c r="D165" s="31">
        <v>44951</v>
      </c>
      <c r="E165" s="37">
        <v>2673.85</v>
      </c>
      <c r="F165" s="37">
        <v>2670.6166666666663</v>
      </c>
      <c r="G165" s="38">
        <v>2651.6833333333325</v>
      </c>
      <c r="H165" s="38">
        <v>2629.516666666666</v>
      </c>
      <c r="I165" s="38">
        <v>2610.5833333333321</v>
      </c>
      <c r="J165" s="38">
        <v>2692.7833333333328</v>
      </c>
      <c r="K165" s="38">
        <v>2711.7166666666662</v>
      </c>
      <c r="L165" s="38">
        <v>2733.8833333333332</v>
      </c>
      <c r="M165" s="28">
        <v>2689.55</v>
      </c>
      <c r="N165" s="28">
        <v>2648.45</v>
      </c>
      <c r="O165" s="39">
        <v>774000</v>
      </c>
      <c r="P165" s="40">
        <v>3.2000000000000001E-2</v>
      </c>
    </row>
    <row r="166" spans="1:16" ht="12.75" customHeight="1">
      <c r="A166" s="28">
        <v>156</v>
      </c>
      <c r="B166" s="29" t="s">
        <v>166</v>
      </c>
      <c r="C166" s="30" t="s">
        <v>177</v>
      </c>
      <c r="D166" s="31">
        <v>44951</v>
      </c>
      <c r="E166" s="37">
        <v>214.6</v>
      </c>
      <c r="F166" s="37">
        <v>214.76666666666665</v>
      </c>
      <c r="G166" s="38">
        <v>213.7833333333333</v>
      </c>
      <c r="H166" s="38">
        <v>212.96666666666664</v>
      </c>
      <c r="I166" s="38">
        <v>211.98333333333329</v>
      </c>
      <c r="J166" s="38">
        <v>215.58333333333331</v>
      </c>
      <c r="K166" s="38">
        <v>216.56666666666666</v>
      </c>
      <c r="L166" s="38">
        <v>217.38333333333333</v>
      </c>
      <c r="M166" s="28">
        <v>215.75</v>
      </c>
      <c r="N166" s="28">
        <v>213.95</v>
      </c>
      <c r="O166" s="39">
        <v>41326200</v>
      </c>
      <c r="P166" s="40">
        <v>-2.4765380604796663E-3</v>
      </c>
    </row>
    <row r="167" spans="1:16" ht="12.75" customHeight="1">
      <c r="A167" s="28">
        <v>157</v>
      </c>
      <c r="B167" s="29" t="s">
        <v>178</v>
      </c>
      <c r="C167" s="30" t="s">
        <v>179</v>
      </c>
      <c r="D167" s="31">
        <v>44951</v>
      </c>
      <c r="E167" s="37">
        <v>1754.25</v>
      </c>
      <c r="F167" s="37">
        <v>1753.0333333333335</v>
      </c>
      <c r="G167" s="38">
        <v>1732.0666666666671</v>
      </c>
      <c r="H167" s="38">
        <v>1709.8833333333334</v>
      </c>
      <c r="I167" s="38">
        <v>1688.916666666667</v>
      </c>
      <c r="J167" s="38">
        <v>1775.2166666666672</v>
      </c>
      <c r="K167" s="38">
        <v>1796.1833333333338</v>
      </c>
      <c r="L167" s="38">
        <v>1818.3666666666672</v>
      </c>
      <c r="M167" s="28">
        <v>1774</v>
      </c>
      <c r="N167" s="28">
        <v>1730.85</v>
      </c>
      <c r="O167" s="39">
        <v>2965402</v>
      </c>
      <c r="P167" s="40">
        <v>-3.3302374950245454E-2</v>
      </c>
    </row>
    <row r="168" spans="1:16" ht="12.75" customHeight="1">
      <c r="A168" s="28">
        <v>158</v>
      </c>
      <c r="B168" s="29" t="s">
        <v>44</v>
      </c>
      <c r="C168" s="30" t="s">
        <v>450</v>
      </c>
      <c r="D168" s="31">
        <v>44951</v>
      </c>
      <c r="E168" s="37">
        <v>184.5</v>
      </c>
      <c r="F168" s="37">
        <v>182.18333333333331</v>
      </c>
      <c r="G168" s="38">
        <v>178.36666666666662</v>
      </c>
      <c r="H168" s="38">
        <v>172.23333333333332</v>
      </c>
      <c r="I168" s="38">
        <v>168.41666666666663</v>
      </c>
      <c r="J168" s="38">
        <v>188.31666666666661</v>
      </c>
      <c r="K168" s="38">
        <v>192.13333333333327</v>
      </c>
      <c r="L168" s="38">
        <v>198.26666666666659</v>
      </c>
      <c r="M168" s="28">
        <v>186</v>
      </c>
      <c r="N168" s="28">
        <v>176.05</v>
      </c>
      <c r="O168" s="39">
        <v>12677000</v>
      </c>
      <c r="P168" s="40">
        <v>9.657886769603391E-2</v>
      </c>
    </row>
    <row r="169" spans="1:16" ht="12.75" customHeight="1">
      <c r="A169" s="28">
        <v>159</v>
      </c>
      <c r="B169" s="29" t="s">
        <v>42</v>
      </c>
      <c r="C169" s="30" t="s">
        <v>180</v>
      </c>
      <c r="D169" s="31">
        <v>44951</v>
      </c>
      <c r="E169" s="37">
        <v>708.6</v>
      </c>
      <c r="F169" s="37">
        <v>706.43333333333339</v>
      </c>
      <c r="G169" s="38">
        <v>702.26666666666677</v>
      </c>
      <c r="H169" s="38">
        <v>695.93333333333339</v>
      </c>
      <c r="I169" s="38">
        <v>691.76666666666677</v>
      </c>
      <c r="J169" s="38">
        <v>712.76666666666677</v>
      </c>
      <c r="K169" s="38">
        <v>716.93333333333328</v>
      </c>
      <c r="L169" s="38">
        <v>723.26666666666677</v>
      </c>
      <c r="M169" s="28">
        <v>710.6</v>
      </c>
      <c r="N169" s="28">
        <v>700.1</v>
      </c>
      <c r="O169" s="39">
        <v>3775700</v>
      </c>
      <c r="P169" s="40">
        <v>4.5045045045045046E-4</v>
      </c>
    </row>
    <row r="170" spans="1:16" ht="12.75" customHeight="1">
      <c r="A170" s="28">
        <v>160</v>
      </c>
      <c r="B170" s="29" t="s">
        <v>58</v>
      </c>
      <c r="C170" s="30" t="s">
        <v>181</v>
      </c>
      <c r="D170" s="31">
        <v>44951</v>
      </c>
      <c r="E170" s="37">
        <v>177.8</v>
      </c>
      <c r="F170" s="37">
        <v>178.38333333333335</v>
      </c>
      <c r="G170" s="38">
        <v>175.9666666666667</v>
      </c>
      <c r="H170" s="38">
        <v>174.13333333333335</v>
      </c>
      <c r="I170" s="38">
        <v>171.7166666666667</v>
      </c>
      <c r="J170" s="38">
        <v>180.2166666666667</v>
      </c>
      <c r="K170" s="38">
        <v>182.63333333333338</v>
      </c>
      <c r="L170" s="38">
        <v>184.4666666666667</v>
      </c>
      <c r="M170" s="28">
        <v>180.8</v>
      </c>
      <c r="N170" s="28">
        <v>176.55</v>
      </c>
      <c r="O170" s="39">
        <v>32110000</v>
      </c>
      <c r="P170" s="40">
        <v>5.2269375716860564E-2</v>
      </c>
    </row>
    <row r="171" spans="1:16" ht="12.75" customHeight="1">
      <c r="A171" s="28">
        <v>161</v>
      </c>
      <c r="B171" s="29" t="s">
        <v>166</v>
      </c>
      <c r="C171" s="30" t="s">
        <v>182</v>
      </c>
      <c r="D171" s="31">
        <v>44951</v>
      </c>
      <c r="E171" s="37">
        <v>123.2</v>
      </c>
      <c r="F171" s="37">
        <v>122.48333333333335</v>
      </c>
      <c r="G171" s="38">
        <v>121.31666666666669</v>
      </c>
      <c r="H171" s="38">
        <v>119.43333333333334</v>
      </c>
      <c r="I171" s="38">
        <v>118.26666666666668</v>
      </c>
      <c r="J171" s="38">
        <v>124.3666666666667</v>
      </c>
      <c r="K171" s="38">
        <v>125.53333333333336</v>
      </c>
      <c r="L171" s="38">
        <v>127.41666666666671</v>
      </c>
      <c r="M171" s="28">
        <v>123.65</v>
      </c>
      <c r="N171" s="28">
        <v>120.6</v>
      </c>
      <c r="O171" s="39">
        <v>76816000</v>
      </c>
      <c r="P171" s="40">
        <v>-2.8040294942361615E-3</v>
      </c>
    </row>
    <row r="172" spans="1:16" ht="12.75" customHeight="1">
      <c r="A172" s="28">
        <v>162</v>
      </c>
      <c r="B172" s="29" t="s">
        <v>79</v>
      </c>
      <c r="C172" s="30" t="s">
        <v>183</v>
      </c>
      <c r="D172" s="31">
        <v>44951</v>
      </c>
      <c r="E172" s="37">
        <v>2478.0500000000002</v>
      </c>
      <c r="F172" s="37">
        <v>2469.0499999999997</v>
      </c>
      <c r="G172" s="38">
        <v>2454.2499999999995</v>
      </c>
      <c r="H172" s="38">
        <v>2430.4499999999998</v>
      </c>
      <c r="I172" s="38">
        <v>2415.6499999999996</v>
      </c>
      <c r="J172" s="38">
        <v>2492.8499999999995</v>
      </c>
      <c r="K172" s="38">
        <v>2507.6499999999996</v>
      </c>
      <c r="L172" s="38">
        <v>2531.4499999999994</v>
      </c>
      <c r="M172" s="28">
        <v>2483.85</v>
      </c>
      <c r="N172" s="28">
        <v>2445.25</v>
      </c>
      <c r="O172" s="39">
        <v>37317000</v>
      </c>
      <c r="P172" s="40">
        <v>1.7560603168543614E-2</v>
      </c>
    </row>
    <row r="173" spans="1:16" ht="12.75" customHeight="1">
      <c r="A173" s="28">
        <v>163</v>
      </c>
      <c r="B173" s="29" t="s">
        <v>119</v>
      </c>
      <c r="C173" s="30" t="s">
        <v>184</v>
      </c>
      <c r="D173" s="31">
        <v>44951</v>
      </c>
      <c r="E173" s="37">
        <v>89.2</v>
      </c>
      <c r="F173" s="37">
        <v>89.166666666666671</v>
      </c>
      <c r="G173" s="38">
        <v>88.333333333333343</v>
      </c>
      <c r="H173" s="38">
        <v>87.466666666666669</v>
      </c>
      <c r="I173" s="38">
        <v>86.63333333333334</v>
      </c>
      <c r="J173" s="38">
        <v>90.033333333333346</v>
      </c>
      <c r="K173" s="38">
        <v>90.866666666666688</v>
      </c>
      <c r="L173" s="38">
        <v>91.733333333333348</v>
      </c>
      <c r="M173" s="28">
        <v>90</v>
      </c>
      <c r="N173" s="28">
        <v>88.3</v>
      </c>
      <c r="O173" s="39">
        <v>126536000</v>
      </c>
      <c r="P173" s="40">
        <v>1.1705257771523602E-2</v>
      </c>
    </row>
    <row r="174" spans="1:16" ht="12.75" customHeight="1">
      <c r="A174" s="28">
        <v>164</v>
      </c>
      <c r="B174" s="29" t="s">
        <v>58</v>
      </c>
      <c r="C174" s="30" t="s">
        <v>270</v>
      </c>
      <c r="D174" s="31">
        <v>44951</v>
      </c>
      <c r="E174" s="37">
        <v>789.1</v>
      </c>
      <c r="F174" s="37">
        <v>786.69999999999993</v>
      </c>
      <c r="G174" s="38">
        <v>782.54999999999984</v>
      </c>
      <c r="H174" s="38">
        <v>775.99999999999989</v>
      </c>
      <c r="I174" s="38">
        <v>771.8499999999998</v>
      </c>
      <c r="J174" s="38">
        <v>793.24999999999989</v>
      </c>
      <c r="K174" s="38">
        <v>797.4</v>
      </c>
      <c r="L174" s="38">
        <v>803.94999999999993</v>
      </c>
      <c r="M174" s="28">
        <v>790.85</v>
      </c>
      <c r="N174" s="28">
        <v>780.15</v>
      </c>
      <c r="O174" s="39">
        <v>7452800</v>
      </c>
      <c r="P174" s="40">
        <v>-2.5726835390085755E-2</v>
      </c>
    </row>
    <row r="175" spans="1:16" ht="12.75" customHeight="1">
      <c r="A175" s="28">
        <v>165</v>
      </c>
      <c r="B175" s="29" t="s">
        <v>63</v>
      </c>
      <c r="C175" s="30" t="s">
        <v>185</v>
      </c>
      <c r="D175" s="31">
        <v>44951</v>
      </c>
      <c r="E175" s="37">
        <v>1315.5</v>
      </c>
      <c r="F175" s="37">
        <v>1317.1333333333334</v>
      </c>
      <c r="G175" s="38">
        <v>1307.2666666666669</v>
      </c>
      <c r="H175" s="38">
        <v>1299.0333333333335</v>
      </c>
      <c r="I175" s="38">
        <v>1289.166666666667</v>
      </c>
      <c r="J175" s="38">
        <v>1325.3666666666668</v>
      </c>
      <c r="K175" s="38">
        <v>1335.2333333333331</v>
      </c>
      <c r="L175" s="38">
        <v>1343.4666666666667</v>
      </c>
      <c r="M175" s="28">
        <v>1327</v>
      </c>
      <c r="N175" s="28">
        <v>1308.9000000000001</v>
      </c>
      <c r="O175" s="39">
        <v>6821250</v>
      </c>
      <c r="P175" s="40">
        <v>1.3257575757575758E-2</v>
      </c>
    </row>
    <row r="176" spans="1:16" ht="12.75" customHeight="1">
      <c r="A176" s="28">
        <v>166</v>
      </c>
      <c r="B176" s="29" t="s">
        <v>58</v>
      </c>
      <c r="C176" s="30" t="s">
        <v>186</v>
      </c>
      <c r="D176" s="31">
        <v>44951</v>
      </c>
      <c r="E176" s="37">
        <v>602.85</v>
      </c>
      <c r="F176" s="37">
        <v>601.30000000000007</v>
      </c>
      <c r="G176" s="38">
        <v>597.25000000000011</v>
      </c>
      <c r="H176" s="38">
        <v>591.65000000000009</v>
      </c>
      <c r="I176" s="38">
        <v>587.60000000000014</v>
      </c>
      <c r="J176" s="38">
        <v>606.90000000000009</v>
      </c>
      <c r="K176" s="38">
        <v>610.95000000000005</v>
      </c>
      <c r="L176" s="38">
        <v>616.55000000000007</v>
      </c>
      <c r="M176" s="28">
        <v>605.35</v>
      </c>
      <c r="N176" s="28">
        <v>595.70000000000005</v>
      </c>
      <c r="O176" s="39">
        <v>56455500</v>
      </c>
      <c r="P176" s="40">
        <v>-1.370545073375262E-2</v>
      </c>
    </row>
    <row r="177" spans="1:16" ht="12.75" customHeight="1">
      <c r="A177" s="28">
        <v>167</v>
      </c>
      <c r="B177" s="29" t="s">
        <v>42</v>
      </c>
      <c r="C177" s="30" t="s">
        <v>187</v>
      </c>
      <c r="D177" s="31">
        <v>44951</v>
      </c>
      <c r="E177" s="37">
        <v>24083.85</v>
      </c>
      <c r="F177" s="37">
        <v>24045.516666666666</v>
      </c>
      <c r="G177" s="38">
        <v>23791.283333333333</v>
      </c>
      <c r="H177" s="38">
        <v>23498.716666666667</v>
      </c>
      <c r="I177" s="38">
        <v>23244.483333333334</v>
      </c>
      <c r="J177" s="38">
        <v>24338.083333333332</v>
      </c>
      <c r="K177" s="38">
        <v>24592.316666666662</v>
      </c>
      <c r="L177" s="38">
        <v>24884.883333333331</v>
      </c>
      <c r="M177" s="28">
        <v>24299.75</v>
      </c>
      <c r="N177" s="28">
        <v>23752.95</v>
      </c>
      <c r="O177" s="39">
        <v>281500</v>
      </c>
      <c r="P177" s="40">
        <v>1.6704288939051917E-2</v>
      </c>
    </row>
    <row r="178" spans="1:16" ht="12.75" customHeight="1">
      <c r="A178" s="28">
        <v>168</v>
      </c>
      <c r="B178" s="29" t="s">
        <v>70</v>
      </c>
      <c r="C178" s="30" t="s">
        <v>188</v>
      </c>
      <c r="D178" s="31">
        <v>44951</v>
      </c>
      <c r="E178" s="37">
        <v>2978.55</v>
      </c>
      <c r="F178" s="37">
        <v>2968.4166666666665</v>
      </c>
      <c r="G178" s="38">
        <v>2954.083333333333</v>
      </c>
      <c r="H178" s="38">
        <v>2929.6166666666663</v>
      </c>
      <c r="I178" s="38">
        <v>2915.2833333333328</v>
      </c>
      <c r="J178" s="38">
        <v>2992.8833333333332</v>
      </c>
      <c r="K178" s="38">
        <v>3007.2166666666662</v>
      </c>
      <c r="L178" s="38">
        <v>3031.6833333333334</v>
      </c>
      <c r="M178" s="28">
        <v>2982.75</v>
      </c>
      <c r="N178" s="28">
        <v>2943.95</v>
      </c>
      <c r="O178" s="39">
        <v>1618650</v>
      </c>
      <c r="P178" s="40">
        <v>1.8691588785046728E-2</v>
      </c>
    </row>
    <row r="179" spans="1:16" ht="12.75" customHeight="1">
      <c r="A179" s="28">
        <v>169</v>
      </c>
      <c r="B179" s="29" t="s">
        <v>40</v>
      </c>
      <c r="C179" s="30" t="s">
        <v>189</v>
      </c>
      <c r="D179" s="31">
        <v>44951</v>
      </c>
      <c r="E179" s="37">
        <v>2206.75</v>
      </c>
      <c r="F179" s="37">
        <v>2210.1333333333332</v>
      </c>
      <c r="G179" s="38">
        <v>2185.2166666666662</v>
      </c>
      <c r="H179" s="38">
        <v>2163.6833333333329</v>
      </c>
      <c r="I179" s="38">
        <v>2138.766666666666</v>
      </c>
      <c r="J179" s="38">
        <v>2231.6666666666665</v>
      </c>
      <c r="K179" s="38">
        <v>2256.5833333333335</v>
      </c>
      <c r="L179" s="38">
        <v>2278.1166666666668</v>
      </c>
      <c r="M179" s="28">
        <v>2235.0500000000002</v>
      </c>
      <c r="N179" s="28">
        <v>2188.6</v>
      </c>
      <c r="O179" s="39">
        <v>4900500</v>
      </c>
      <c r="P179" s="40">
        <v>1.5542430836182779E-2</v>
      </c>
    </row>
    <row r="180" spans="1:16" ht="12.75" customHeight="1">
      <c r="A180" s="28">
        <v>170</v>
      </c>
      <c r="B180" s="29" t="s">
        <v>63</v>
      </c>
      <c r="C180" s="30" t="s">
        <v>882</v>
      </c>
      <c r="D180" s="31">
        <v>44951</v>
      </c>
      <c r="E180" s="37">
        <v>1284.2</v>
      </c>
      <c r="F180" s="37">
        <v>1286.8166666666666</v>
      </c>
      <c r="G180" s="38">
        <v>1259.6333333333332</v>
      </c>
      <c r="H180" s="38">
        <v>1235.0666666666666</v>
      </c>
      <c r="I180" s="38">
        <v>1207.8833333333332</v>
      </c>
      <c r="J180" s="38">
        <v>1311.3833333333332</v>
      </c>
      <c r="K180" s="38">
        <v>1338.5666666666666</v>
      </c>
      <c r="L180" s="38">
        <v>1363.1333333333332</v>
      </c>
      <c r="M180" s="28">
        <v>1314</v>
      </c>
      <c r="N180" s="28">
        <v>1262.25</v>
      </c>
      <c r="O180" s="39">
        <v>5459400</v>
      </c>
      <c r="P180" s="40">
        <v>0.15630956919557759</v>
      </c>
    </row>
    <row r="181" spans="1:16" ht="12.75" customHeight="1">
      <c r="A181" s="28">
        <v>171</v>
      </c>
      <c r="B181" s="29" t="s">
        <v>47</v>
      </c>
      <c r="C181" s="30" t="s">
        <v>190</v>
      </c>
      <c r="D181" s="31">
        <v>44951</v>
      </c>
      <c r="E181" s="37">
        <v>1035.8499999999999</v>
      </c>
      <c r="F181" s="37">
        <v>1032.9833333333333</v>
      </c>
      <c r="G181" s="38">
        <v>1027.4666666666667</v>
      </c>
      <c r="H181" s="38">
        <v>1019.0833333333333</v>
      </c>
      <c r="I181" s="38">
        <v>1013.5666666666666</v>
      </c>
      <c r="J181" s="38">
        <v>1041.3666666666668</v>
      </c>
      <c r="K181" s="38">
        <v>1046.8833333333337</v>
      </c>
      <c r="L181" s="38">
        <v>1055.2666666666669</v>
      </c>
      <c r="M181" s="28">
        <v>1038.5</v>
      </c>
      <c r="N181" s="28">
        <v>1024.5999999999999</v>
      </c>
      <c r="O181" s="39">
        <v>15926400</v>
      </c>
      <c r="P181" s="40">
        <v>1.6531141095523189E-2</v>
      </c>
    </row>
    <row r="182" spans="1:16" ht="12.75" customHeight="1">
      <c r="A182" s="28">
        <v>172</v>
      </c>
      <c r="B182" s="29" t="s">
        <v>178</v>
      </c>
      <c r="C182" s="30" t="s">
        <v>191</v>
      </c>
      <c r="D182" s="31">
        <v>44951</v>
      </c>
      <c r="E182" s="37">
        <v>483.6</v>
      </c>
      <c r="F182" s="37">
        <v>479.86666666666662</v>
      </c>
      <c r="G182" s="38">
        <v>475.23333333333323</v>
      </c>
      <c r="H182" s="38">
        <v>466.86666666666662</v>
      </c>
      <c r="I182" s="38">
        <v>462.23333333333323</v>
      </c>
      <c r="J182" s="38">
        <v>488.23333333333323</v>
      </c>
      <c r="K182" s="38">
        <v>492.86666666666656</v>
      </c>
      <c r="L182" s="38">
        <v>501.23333333333323</v>
      </c>
      <c r="M182" s="28">
        <v>484.5</v>
      </c>
      <c r="N182" s="28">
        <v>471.5</v>
      </c>
      <c r="O182" s="39">
        <v>9964500</v>
      </c>
      <c r="P182" s="40">
        <v>-4.4957290573954742E-3</v>
      </c>
    </row>
    <row r="183" spans="1:16" ht="12.75" customHeight="1">
      <c r="A183" s="28">
        <v>173</v>
      </c>
      <c r="B183" s="29" t="s">
        <v>47</v>
      </c>
      <c r="C183" s="30" t="s">
        <v>272</v>
      </c>
      <c r="D183" s="31">
        <v>44951</v>
      </c>
      <c r="E183" s="37">
        <v>616.9</v>
      </c>
      <c r="F183" s="37">
        <v>613.65</v>
      </c>
      <c r="G183" s="38">
        <v>609.44999999999993</v>
      </c>
      <c r="H183" s="38">
        <v>602</v>
      </c>
      <c r="I183" s="38">
        <v>597.79999999999995</v>
      </c>
      <c r="J183" s="38">
        <v>621.09999999999991</v>
      </c>
      <c r="K183" s="38">
        <v>625.29999999999995</v>
      </c>
      <c r="L183" s="38">
        <v>632.74999999999989</v>
      </c>
      <c r="M183" s="28">
        <v>617.85</v>
      </c>
      <c r="N183" s="28">
        <v>606.20000000000005</v>
      </c>
      <c r="O183" s="39">
        <v>1258000</v>
      </c>
      <c r="P183" s="40">
        <v>4.9207673060884069E-2</v>
      </c>
    </row>
    <row r="184" spans="1:16" ht="12.75" customHeight="1">
      <c r="A184" s="28">
        <v>174</v>
      </c>
      <c r="B184" s="29" t="s">
        <v>38</v>
      </c>
      <c r="C184" s="30" t="s">
        <v>192</v>
      </c>
      <c r="D184" s="31">
        <v>44951</v>
      </c>
      <c r="E184" s="37">
        <v>977.45</v>
      </c>
      <c r="F184" s="37">
        <v>974.7166666666667</v>
      </c>
      <c r="G184" s="38">
        <v>969.58333333333337</v>
      </c>
      <c r="H184" s="38">
        <v>961.7166666666667</v>
      </c>
      <c r="I184" s="38">
        <v>956.58333333333337</v>
      </c>
      <c r="J184" s="38">
        <v>982.58333333333337</v>
      </c>
      <c r="K184" s="38">
        <v>987.71666666666658</v>
      </c>
      <c r="L184" s="38">
        <v>995.58333333333337</v>
      </c>
      <c r="M184" s="28">
        <v>979.85</v>
      </c>
      <c r="N184" s="28">
        <v>966.85</v>
      </c>
      <c r="O184" s="39">
        <v>7014500</v>
      </c>
      <c r="P184" s="40">
        <v>-1.3639879069113408E-2</v>
      </c>
    </row>
    <row r="185" spans="1:16" ht="12.75" customHeight="1">
      <c r="A185" s="28">
        <v>175</v>
      </c>
      <c r="B185" s="29" t="s">
        <v>74</v>
      </c>
      <c r="C185" s="30" t="s">
        <v>488</v>
      </c>
      <c r="D185" s="31">
        <v>44951</v>
      </c>
      <c r="E185" s="37">
        <v>1383.3</v>
      </c>
      <c r="F185" s="37">
        <v>1389.0166666666667</v>
      </c>
      <c r="G185" s="38">
        <v>1371.2833333333333</v>
      </c>
      <c r="H185" s="38">
        <v>1359.2666666666667</v>
      </c>
      <c r="I185" s="38">
        <v>1341.5333333333333</v>
      </c>
      <c r="J185" s="38">
        <v>1401.0333333333333</v>
      </c>
      <c r="K185" s="38">
        <v>1418.7666666666664</v>
      </c>
      <c r="L185" s="38">
        <v>1430.7833333333333</v>
      </c>
      <c r="M185" s="28">
        <v>1406.75</v>
      </c>
      <c r="N185" s="28">
        <v>1377</v>
      </c>
      <c r="O185" s="39">
        <v>2577000</v>
      </c>
      <c r="P185" s="40">
        <v>3.9741779301997175E-2</v>
      </c>
    </row>
    <row r="186" spans="1:16" ht="12.75" customHeight="1">
      <c r="A186" s="28">
        <v>176</v>
      </c>
      <c r="B186" s="29" t="s">
        <v>56</v>
      </c>
      <c r="C186" s="30" t="s">
        <v>193</v>
      </c>
      <c r="D186" s="31">
        <v>44951</v>
      </c>
      <c r="E186" s="37">
        <v>754.7</v>
      </c>
      <c r="F186" s="37">
        <v>755</v>
      </c>
      <c r="G186" s="38">
        <v>750.25</v>
      </c>
      <c r="H186" s="38">
        <v>745.8</v>
      </c>
      <c r="I186" s="38">
        <v>741.05</v>
      </c>
      <c r="J186" s="38">
        <v>759.45</v>
      </c>
      <c r="K186" s="38">
        <v>764.2</v>
      </c>
      <c r="L186" s="38">
        <v>768.65000000000009</v>
      </c>
      <c r="M186" s="28">
        <v>759.75</v>
      </c>
      <c r="N186" s="28">
        <v>750.55</v>
      </c>
      <c r="O186" s="39">
        <v>9560700</v>
      </c>
      <c r="P186" s="40">
        <v>-1.1283497884344146E-3</v>
      </c>
    </row>
    <row r="187" spans="1:16" ht="12.75" customHeight="1">
      <c r="A187" s="28">
        <v>177</v>
      </c>
      <c r="B187" s="29" t="s">
        <v>49</v>
      </c>
      <c r="C187" s="30" t="s">
        <v>194</v>
      </c>
      <c r="D187" s="31">
        <v>44951</v>
      </c>
      <c r="E187" s="37">
        <v>412.85</v>
      </c>
      <c r="F187" s="37">
        <v>412.65000000000003</v>
      </c>
      <c r="G187" s="38">
        <v>408.30000000000007</v>
      </c>
      <c r="H187" s="38">
        <v>403.75000000000006</v>
      </c>
      <c r="I187" s="38">
        <v>399.40000000000009</v>
      </c>
      <c r="J187" s="38">
        <v>417.20000000000005</v>
      </c>
      <c r="K187" s="38">
        <v>421.55000000000007</v>
      </c>
      <c r="L187" s="38">
        <v>426.1</v>
      </c>
      <c r="M187" s="28">
        <v>417</v>
      </c>
      <c r="N187" s="28">
        <v>408.1</v>
      </c>
      <c r="O187" s="39">
        <v>75423825</v>
      </c>
      <c r="P187" s="40">
        <v>4.593163398940915E-3</v>
      </c>
    </row>
    <row r="188" spans="1:16" ht="12.75" customHeight="1">
      <c r="A188" s="28">
        <v>178</v>
      </c>
      <c r="B188" s="29" t="s">
        <v>166</v>
      </c>
      <c r="C188" s="30" t="s">
        <v>195</v>
      </c>
      <c r="D188" s="31">
        <v>44951</v>
      </c>
      <c r="E188" s="37">
        <v>207.15</v>
      </c>
      <c r="F188" s="37">
        <v>206.36666666666667</v>
      </c>
      <c r="G188" s="38">
        <v>205.33333333333334</v>
      </c>
      <c r="H188" s="38">
        <v>203.51666666666668</v>
      </c>
      <c r="I188" s="38">
        <v>202.48333333333335</v>
      </c>
      <c r="J188" s="38">
        <v>208.18333333333334</v>
      </c>
      <c r="K188" s="38">
        <v>209.21666666666664</v>
      </c>
      <c r="L188" s="38">
        <v>211.03333333333333</v>
      </c>
      <c r="M188" s="28">
        <v>207.4</v>
      </c>
      <c r="N188" s="28">
        <v>204.55</v>
      </c>
      <c r="O188" s="39">
        <v>111506625</v>
      </c>
      <c r="P188" s="40">
        <v>2.0016377035756527E-3</v>
      </c>
    </row>
    <row r="189" spans="1:16" ht="12.75" customHeight="1">
      <c r="A189" s="28">
        <v>179</v>
      </c>
      <c r="B189" s="29" t="s">
        <v>119</v>
      </c>
      <c r="C189" s="30" t="s">
        <v>196</v>
      </c>
      <c r="D189" s="31">
        <v>44951</v>
      </c>
      <c r="E189" s="37">
        <v>120.95</v>
      </c>
      <c r="F189" s="37">
        <v>120.46666666666665</v>
      </c>
      <c r="G189" s="38">
        <v>118.88333333333331</v>
      </c>
      <c r="H189" s="38">
        <v>116.81666666666666</v>
      </c>
      <c r="I189" s="38">
        <v>115.23333333333332</v>
      </c>
      <c r="J189" s="38">
        <v>122.5333333333333</v>
      </c>
      <c r="K189" s="38">
        <v>124.11666666666665</v>
      </c>
      <c r="L189" s="38">
        <v>126.18333333333329</v>
      </c>
      <c r="M189" s="28">
        <v>122.05</v>
      </c>
      <c r="N189" s="28">
        <v>118.4</v>
      </c>
      <c r="O189" s="39">
        <v>188677500</v>
      </c>
      <c r="P189" s="40">
        <v>2.5315320700579833E-2</v>
      </c>
    </row>
    <row r="190" spans="1:16" ht="12.75" customHeight="1">
      <c r="A190" s="28">
        <v>180</v>
      </c>
      <c r="B190" s="29" t="s">
        <v>86</v>
      </c>
      <c r="C190" s="30" t="s">
        <v>197</v>
      </c>
      <c r="D190" s="31">
        <v>44951</v>
      </c>
      <c r="E190" s="37">
        <v>3387.85</v>
      </c>
      <c r="F190" s="37">
        <v>3366.75</v>
      </c>
      <c r="G190" s="38">
        <v>3338.8</v>
      </c>
      <c r="H190" s="38">
        <v>3289.75</v>
      </c>
      <c r="I190" s="38">
        <v>3261.8</v>
      </c>
      <c r="J190" s="38">
        <v>3415.8</v>
      </c>
      <c r="K190" s="38">
        <v>3443.75</v>
      </c>
      <c r="L190" s="38">
        <v>3492.8</v>
      </c>
      <c r="M190" s="28">
        <v>3394.7</v>
      </c>
      <c r="N190" s="28">
        <v>3317.7</v>
      </c>
      <c r="O190" s="39">
        <v>10931025</v>
      </c>
      <c r="P190" s="40">
        <v>6.1285170585836615E-2</v>
      </c>
    </row>
    <row r="191" spans="1:16" ht="12.75" customHeight="1">
      <c r="A191" s="28">
        <v>181</v>
      </c>
      <c r="B191" s="29" t="s">
        <v>86</v>
      </c>
      <c r="C191" s="30" t="s">
        <v>198</v>
      </c>
      <c r="D191" s="31">
        <v>44951</v>
      </c>
      <c r="E191" s="37">
        <v>1008.05</v>
      </c>
      <c r="F191" s="37">
        <v>1003.6999999999999</v>
      </c>
      <c r="G191" s="38">
        <v>993.14999999999986</v>
      </c>
      <c r="H191" s="38">
        <v>978.24999999999989</v>
      </c>
      <c r="I191" s="38">
        <v>967.69999999999982</v>
      </c>
      <c r="J191" s="38">
        <v>1018.5999999999999</v>
      </c>
      <c r="K191" s="38">
        <v>1029.1499999999999</v>
      </c>
      <c r="L191" s="38">
        <v>1044.05</v>
      </c>
      <c r="M191" s="28">
        <v>1014.25</v>
      </c>
      <c r="N191" s="28">
        <v>988.8</v>
      </c>
      <c r="O191" s="39">
        <v>13170600</v>
      </c>
      <c r="P191" s="40">
        <v>5.5235073550620135E-2</v>
      </c>
    </row>
    <row r="192" spans="1:16" ht="12.75" customHeight="1">
      <c r="A192" s="28">
        <v>182</v>
      </c>
      <c r="B192" s="29" t="s">
        <v>56</v>
      </c>
      <c r="C192" s="30" t="s">
        <v>199</v>
      </c>
      <c r="D192" s="31">
        <v>44951</v>
      </c>
      <c r="E192" s="37">
        <v>2428.5</v>
      </c>
      <c r="F192" s="37">
        <v>2431.75</v>
      </c>
      <c r="G192" s="38">
        <v>2403.5</v>
      </c>
      <c r="H192" s="38">
        <v>2378.5</v>
      </c>
      <c r="I192" s="38">
        <v>2350.25</v>
      </c>
      <c r="J192" s="38">
        <v>2456.75</v>
      </c>
      <c r="K192" s="38">
        <v>2485</v>
      </c>
      <c r="L192" s="38">
        <v>2510</v>
      </c>
      <c r="M192" s="28">
        <v>2460</v>
      </c>
      <c r="N192" s="28">
        <v>2406.75</v>
      </c>
      <c r="O192" s="39">
        <v>8135625</v>
      </c>
      <c r="P192" s="40">
        <v>2.1229523630201468E-2</v>
      </c>
    </row>
    <row r="193" spans="1:16" ht="12.75" customHeight="1">
      <c r="A193" s="28">
        <v>183</v>
      </c>
      <c r="B193" s="29" t="s">
        <v>47</v>
      </c>
      <c r="C193" s="30" t="s">
        <v>200</v>
      </c>
      <c r="D193" s="31">
        <v>44951</v>
      </c>
      <c r="E193" s="37">
        <v>1556.7</v>
      </c>
      <c r="F193" s="37">
        <v>1552.5833333333333</v>
      </c>
      <c r="G193" s="38">
        <v>1544.3666666666666</v>
      </c>
      <c r="H193" s="38">
        <v>1532.0333333333333</v>
      </c>
      <c r="I193" s="38">
        <v>1523.8166666666666</v>
      </c>
      <c r="J193" s="38">
        <v>1564.9166666666665</v>
      </c>
      <c r="K193" s="38">
        <v>1573.1333333333332</v>
      </c>
      <c r="L193" s="38">
        <v>1585.4666666666665</v>
      </c>
      <c r="M193" s="28">
        <v>1560.8</v>
      </c>
      <c r="N193" s="28">
        <v>1540.25</v>
      </c>
      <c r="O193" s="39">
        <v>1698000</v>
      </c>
      <c r="P193" s="40">
        <v>4.4365572315882874E-3</v>
      </c>
    </row>
    <row r="194" spans="1:16" ht="12.75" customHeight="1">
      <c r="A194" s="28">
        <v>184</v>
      </c>
      <c r="B194" s="29" t="s">
        <v>166</v>
      </c>
      <c r="C194" s="30" t="s">
        <v>201</v>
      </c>
      <c r="D194" s="31">
        <v>44951</v>
      </c>
      <c r="E194" s="37">
        <v>482.5</v>
      </c>
      <c r="F194" s="37">
        <v>483.0333333333333</v>
      </c>
      <c r="G194" s="38">
        <v>478.16666666666663</v>
      </c>
      <c r="H194" s="38">
        <v>473.83333333333331</v>
      </c>
      <c r="I194" s="38">
        <v>468.96666666666664</v>
      </c>
      <c r="J194" s="38">
        <v>487.36666666666662</v>
      </c>
      <c r="K194" s="38">
        <v>492.23333333333329</v>
      </c>
      <c r="L194" s="38">
        <v>496.56666666666661</v>
      </c>
      <c r="M194" s="28">
        <v>487.9</v>
      </c>
      <c r="N194" s="28">
        <v>478.7</v>
      </c>
      <c r="O194" s="39">
        <v>3318000</v>
      </c>
      <c r="P194" s="40">
        <v>3.629764065335753E-3</v>
      </c>
    </row>
    <row r="195" spans="1:16" ht="12.75" customHeight="1">
      <c r="A195" s="28">
        <v>185</v>
      </c>
      <c r="B195" s="29" t="s">
        <v>44</v>
      </c>
      <c r="C195" s="30" t="s">
        <v>202</v>
      </c>
      <c r="D195" s="31">
        <v>44951</v>
      </c>
      <c r="E195" s="37">
        <v>1210.4000000000001</v>
      </c>
      <c r="F195" s="37">
        <v>1207.6666666666667</v>
      </c>
      <c r="G195" s="38">
        <v>1192.3833333333334</v>
      </c>
      <c r="H195" s="38">
        <v>1174.3666666666668</v>
      </c>
      <c r="I195" s="38">
        <v>1159.0833333333335</v>
      </c>
      <c r="J195" s="38">
        <v>1225.6833333333334</v>
      </c>
      <c r="K195" s="38">
        <v>1240.9666666666667</v>
      </c>
      <c r="L195" s="38">
        <v>1258.9833333333333</v>
      </c>
      <c r="M195" s="28">
        <v>1222.95</v>
      </c>
      <c r="N195" s="28">
        <v>1189.6500000000001</v>
      </c>
      <c r="O195" s="39">
        <v>5085200</v>
      </c>
      <c r="P195" s="40">
        <v>2.1534752912816393E-2</v>
      </c>
    </row>
    <row r="196" spans="1:16" ht="12.75" customHeight="1">
      <c r="A196" s="28">
        <v>186</v>
      </c>
      <c r="B196" s="29" t="s">
        <v>49</v>
      </c>
      <c r="C196" s="30" t="s">
        <v>203</v>
      </c>
      <c r="D196" s="31">
        <v>44951</v>
      </c>
      <c r="E196" s="37">
        <v>1006.45</v>
      </c>
      <c r="F196" s="37">
        <v>1003.5333333333333</v>
      </c>
      <c r="G196" s="38">
        <v>994.06666666666661</v>
      </c>
      <c r="H196" s="38">
        <v>981.68333333333328</v>
      </c>
      <c r="I196" s="38">
        <v>972.21666666666658</v>
      </c>
      <c r="J196" s="38">
        <v>1015.9166666666666</v>
      </c>
      <c r="K196" s="38">
        <v>1025.3833333333332</v>
      </c>
      <c r="L196" s="38">
        <v>1037.7666666666667</v>
      </c>
      <c r="M196" s="28">
        <v>1013</v>
      </c>
      <c r="N196" s="28">
        <v>991.15</v>
      </c>
      <c r="O196" s="39">
        <v>7366800</v>
      </c>
      <c r="P196" s="40">
        <v>-3.0403537866224434E-2</v>
      </c>
    </row>
    <row r="197" spans="1:16" ht="12.75" customHeight="1">
      <c r="A197" s="28">
        <v>187</v>
      </c>
      <c r="B197" s="29" t="s">
        <v>56</v>
      </c>
      <c r="C197" s="30" t="s">
        <v>204</v>
      </c>
      <c r="D197" s="31">
        <v>44951</v>
      </c>
      <c r="E197" s="37">
        <v>1623.4</v>
      </c>
      <c r="F197" s="37">
        <v>1627.2333333333333</v>
      </c>
      <c r="G197" s="38">
        <v>1611.1666666666667</v>
      </c>
      <c r="H197" s="38">
        <v>1598.9333333333334</v>
      </c>
      <c r="I197" s="38">
        <v>1582.8666666666668</v>
      </c>
      <c r="J197" s="38">
        <v>1639.4666666666667</v>
      </c>
      <c r="K197" s="38">
        <v>1655.5333333333333</v>
      </c>
      <c r="L197" s="38">
        <v>1667.7666666666667</v>
      </c>
      <c r="M197" s="28">
        <v>1643.3</v>
      </c>
      <c r="N197" s="28">
        <v>1615</v>
      </c>
      <c r="O197" s="39">
        <v>1205600</v>
      </c>
      <c r="P197" s="40">
        <v>3.6451169188445667E-2</v>
      </c>
    </row>
    <row r="198" spans="1:16" ht="12.75" customHeight="1">
      <c r="A198" s="28">
        <v>188</v>
      </c>
      <c r="B198" s="29" t="s">
        <v>42</v>
      </c>
      <c r="C198" s="30" t="s">
        <v>205</v>
      </c>
      <c r="D198" s="31">
        <v>44951</v>
      </c>
      <c r="E198" s="37">
        <v>7263.85</v>
      </c>
      <c r="F198" s="37">
        <v>7228.4833333333336</v>
      </c>
      <c r="G198" s="38">
        <v>7183.416666666667</v>
      </c>
      <c r="H198" s="38">
        <v>7102.9833333333336</v>
      </c>
      <c r="I198" s="38">
        <v>7057.916666666667</v>
      </c>
      <c r="J198" s="38">
        <v>7308.916666666667</v>
      </c>
      <c r="K198" s="38">
        <v>7353.9833333333327</v>
      </c>
      <c r="L198" s="38">
        <v>7434.416666666667</v>
      </c>
      <c r="M198" s="28">
        <v>7273.55</v>
      </c>
      <c r="N198" s="28">
        <v>7148.05</v>
      </c>
      <c r="O198" s="39">
        <v>2088700</v>
      </c>
      <c r="P198" s="40">
        <v>3.4590439586836418E-3</v>
      </c>
    </row>
    <row r="199" spans="1:16" ht="12.75" customHeight="1">
      <c r="A199" s="28">
        <v>189</v>
      </c>
      <c r="B199" s="29" t="s">
        <v>38</v>
      </c>
      <c r="C199" s="30" t="s">
        <v>206</v>
      </c>
      <c r="D199" s="31">
        <v>44951</v>
      </c>
      <c r="E199" s="37">
        <v>721.5</v>
      </c>
      <c r="F199" s="37">
        <v>720.65</v>
      </c>
      <c r="G199" s="38">
        <v>716.44999999999993</v>
      </c>
      <c r="H199" s="38">
        <v>711.4</v>
      </c>
      <c r="I199" s="38">
        <v>707.19999999999993</v>
      </c>
      <c r="J199" s="38">
        <v>725.69999999999993</v>
      </c>
      <c r="K199" s="38">
        <v>729.9</v>
      </c>
      <c r="L199" s="38">
        <v>734.94999999999993</v>
      </c>
      <c r="M199" s="28">
        <v>724.85</v>
      </c>
      <c r="N199" s="28">
        <v>715.6</v>
      </c>
      <c r="O199" s="39">
        <v>19696300</v>
      </c>
      <c r="P199" s="40">
        <v>7.246376811594203E-3</v>
      </c>
    </row>
    <row r="200" spans="1:16" ht="12.75" customHeight="1">
      <c r="A200" s="28">
        <v>190</v>
      </c>
      <c r="B200" s="29" t="s">
        <v>119</v>
      </c>
      <c r="C200" s="30" t="s">
        <v>207</v>
      </c>
      <c r="D200" s="31">
        <v>44951</v>
      </c>
      <c r="E200" s="37">
        <v>320.60000000000002</v>
      </c>
      <c r="F200" s="37">
        <v>320.41666666666669</v>
      </c>
      <c r="G200" s="38">
        <v>317.28333333333336</v>
      </c>
      <c r="H200" s="38">
        <v>313.9666666666667</v>
      </c>
      <c r="I200" s="38">
        <v>310.83333333333337</v>
      </c>
      <c r="J200" s="38">
        <v>323.73333333333335</v>
      </c>
      <c r="K200" s="38">
        <v>326.86666666666667</v>
      </c>
      <c r="L200" s="38">
        <v>330.18333333333334</v>
      </c>
      <c r="M200" s="28">
        <v>323.55</v>
      </c>
      <c r="N200" s="28">
        <v>317.10000000000002</v>
      </c>
      <c r="O200" s="39">
        <v>35694000</v>
      </c>
      <c r="P200" s="40">
        <v>1.5418752844788348E-2</v>
      </c>
    </row>
    <row r="201" spans="1:16" ht="12.75" customHeight="1">
      <c r="A201" s="28">
        <v>191</v>
      </c>
      <c r="B201" s="29" t="s">
        <v>70</v>
      </c>
      <c r="C201" s="30" t="s">
        <v>208</v>
      </c>
      <c r="D201" s="31">
        <v>44951</v>
      </c>
      <c r="E201" s="37">
        <v>808.15</v>
      </c>
      <c r="F201" s="37">
        <v>808.1</v>
      </c>
      <c r="G201" s="38">
        <v>801.05000000000007</v>
      </c>
      <c r="H201" s="38">
        <v>793.95</v>
      </c>
      <c r="I201" s="38">
        <v>786.90000000000009</v>
      </c>
      <c r="J201" s="38">
        <v>815.2</v>
      </c>
      <c r="K201" s="38">
        <v>822.25</v>
      </c>
      <c r="L201" s="38">
        <v>829.35</v>
      </c>
      <c r="M201" s="28">
        <v>815.15</v>
      </c>
      <c r="N201" s="28">
        <v>801</v>
      </c>
      <c r="O201" s="39">
        <v>6509400</v>
      </c>
      <c r="P201" s="40">
        <v>1.9547035053096514E-2</v>
      </c>
    </row>
    <row r="202" spans="1:16" ht="12.75" customHeight="1">
      <c r="A202" s="28">
        <v>192</v>
      </c>
      <c r="B202" s="29" t="s">
        <v>70</v>
      </c>
      <c r="C202" s="30" t="s">
        <v>277</v>
      </c>
      <c r="D202" s="31">
        <v>44951</v>
      </c>
      <c r="E202" s="37">
        <v>1450.65</v>
      </c>
      <c r="F202" s="37">
        <v>1455.0333333333335</v>
      </c>
      <c r="G202" s="38">
        <v>1422.3166666666671</v>
      </c>
      <c r="H202" s="38">
        <v>1393.9833333333336</v>
      </c>
      <c r="I202" s="38">
        <v>1361.2666666666671</v>
      </c>
      <c r="J202" s="38">
        <v>1483.366666666667</v>
      </c>
      <c r="K202" s="38">
        <v>1516.0833333333337</v>
      </c>
      <c r="L202" s="38">
        <v>1544.416666666667</v>
      </c>
      <c r="M202" s="28">
        <v>1487.75</v>
      </c>
      <c r="N202" s="28">
        <v>1426.7</v>
      </c>
      <c r="O202" s="39">
        <v>861000</v>
      </c>
      <c r="P202" s="40">
        <v>0.16422148603880737</v>
      </c>
    </row>
    <row r="203" spans="1:16" ht="12.75" customHeight="1">
      <c r="A203" s="28">
        <v>193</v>
      </c>
      <c r="B203" s="29" t="s">
        <v>86</v>
      </c>
      <c r="C203" s="30" t="s">
        <v>209</v>
      </c>
      <c r="D203" s="31">
        <v>44951</v>
      </c>
      <c r="E203" s="37">
        <v>393.75</v>
      </c>
      <c r="F203" s="37">
        <v>391.98333333333335</v>
      </c>
      <c r="G203" s="38">
        <v>387.36666666666667</v>
      </c>
      <c r="H203" s="38">
        <v>380.98333333333335</v>
      </c>
      <c r="I203" s="38">
        <v>376.36666666666667</v>
      </c>
      <c r="J203" s="38">
        <v>398.36666666666667</v>
      </c>
      <c r="K203" s="38">
        <v>402.98333333333335</v>
      </c>
      <c r="L203" s="38">
        <v>409.36666666666667</v>
      </c>
      <c r="M203" s="28">
        <v>396.6</v>
      </c>
      <c r="N203" s="28">
        <v>385.6</v>
      </c>
      <c r="O203" s="39">
        <v>44176500</v>
      </c>
      <c r="P203" s="40">
        <v>2.3773943757641626E-4</v>
      </c>
    </row>
    <row r="204" spans="1:16" ht="12.75" customHeight="1">
      <c r="A204" s="28">
        <v>194</v>
      </c>
      <c r="B204" s="29" t="s">
        <v>178</v>
      </c>
      <c r="C204" s="30" t="s">
        <v>210</v>
      </c>
      <c r="D204" s="31">
        <v>44951</v>
      </c>
      <c r="E204" s="37">
        <v>231.2</v>
      </c>
      <c r="F204" s="37">
        <v>230.25</v>
      </c>
      <c r="G204" s="38">
        <v>228.6</v>
      </c>
      <c r="H204" s="38">
        <v>226</v>
      </c>
      <c r="I204" s="38">
        <v>224.35</v>
      </c>
      <c r="J204" s="38">
        <v>232.85</v>
      </c>
      <c r="K204" s="38">
        <v>234.49999999999997</v>
      </c>
      <c r="L204" s="38">
        <v>237.1</v>
      </c>
      <c r="M204" s="28">
        <v>231.9</v>
      </c>
      <c r="N204" s="28">
        <v>227.65</v>
      </c>
      <c r="O204" s="39">
        <v>81990000</v>
      </c>
      <c r="P204" s="40">
        <v>5.9999263812713956E-3</v>
      </c>
    </row>
    <row r="205" spans="1:16" ht="12.75" customHeight="1">
      <c r="A205" s="28">
        <v>195</v>
      </c>
      <c r="B205" s="29" t="s">
        <v>47</v>
      </c>
      <c r="C205" s="30" t="s">
        <v>800</v>
      </c>
      <c r="D205" s="31">
        <v>44951</v>
      </c>
      <c r="E205" s="37">
        <v>443.7</v>
      </c>
      <c r="F205" s="37">
        <v>445.23333333333329</v>
      </c>
      <c r="G205" s="38">
        <v>440.06666666666661</v>
      </c>
      <c r="H205" s="38">
        <v>436.43333333333334</v>
      </c>
      <c r="I205" s="38">
        <v>431.26666666666665</v>
      </c>
      <c r="J205" s="38">
        <v>448.86666666666656</v>
      </c>
      <c r="K205" s="38">
        <v>454.03333333333319</v>
      </c>
      <c r="L205" s="38">
        <v>457.66666666666652</v>
      </c>
      <c r="M205" s="28">
        <v>450.4</v>
      </c>
      <c r="N205" s="28">
        <v>441.6</v>
      </c>
      <c r="O205" s="39">
        <v>9883800</v>
      </c>
      <c r="P205" s="40">
        <v>2.5014000373343288E-2</v>
      </c>
    </row>
    <row r="206" spans="1:16" ht="12.75" customHeight="1">
      <c r="A206" s="28"/>
      <c r="B206" s="29"/>
      <c r="C206" s="30"/>
      <c r="D206" s="31"/>
      <c r="E206" s="37"/>
      <c r="F206" s="37"/>
      <c r="G206" s="38"/>
      <c r="H206" s="38"/>
      <c r="I206" s="38"/>
      <c r="J206" s="38"/>
      <c r="K206" s="38"/>
      <c r="L206" s="38"/>
      <c r="M206" s="28"/>
      <c r="N206" s="28"/>
      <c r="O206" s="39"/>
      <c r="P206" s="40"/>
    </row>
    <row r="207" spans="1:16" ht="12.75" customHeight="1">
      <c r="A207" s="28"/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/>
      <c r="B208" s="42"/>
      <c r="C208" s="41"/>
      <c r="D208" s="43"/>
      <c r="E208" s="44"/>
      <c r="F208" s="44"/>
      <c r="G208" s="45"/>
      <c r="H208" s="45"/>
      <c r="I208" s="45"/>
      <c r="J208" s="45"/>
      <c r="K208" s="45"/>
      <c r="L208" s="45"/>
      <c r="M208" s="41"/>
      <c r="N208" s="41"/>
      <c r="O208" s="233"/>
      <c r="P208" s="234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33"/>
      <c r="P209" s="234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215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225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00"/>
  <sheetViews>
    <sheetView zoomScale="85" zoomScaleNormal="85" workbookViewId="0">
      <pane ySplit="9" topLeftCell="A10" activePane="bottomLeft" state="frozen"/>
      <selection pane="bottomLeft" activeCell="J20" sqref="J20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4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44942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66" t="s">
        <v>16</v>
      </c>
      <c r="B8" s="368"/>
      <c r="C8" s="372" t="s">
        <v>20</v>
      </c>
      <c r="D8" s="372" t="s">
        <v>21</v>
      </c>
      <c r="E8" s="363" t="s">
        <v>22</v>
      </c>
      <c r="F8" s="364"/>
      <c r="G8" s="365"/>
      <c r="H8" s="363" t="s">
        <v>23</v>
      </c>
      <c r="I8" s="364"/>
      <c r="J8" s="365"/>
      <c r="K8" s="23"/>
      <c r="L8" s="50"/>
      <c r="M8" s="50"/>
      <c r="N8" s="1"/>
      <c r="O8" s="1"/>
    </row>
    <row r="9" spans="1:15" ht="36" customHeight="1">
      <c r="A9" s="370"/>
      <c r="B9" s="371"/>
      <c r="C9" s="371"/>
      <c r="D9" s="37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4">
        <v>1</v>
      </c>
      <c r="B10" s="259" t="s">
        <v>227</v>
      </c>
      <c r="C10" s="259">
        <v>17956.599999999999</v>
      </c>
      <c r="D10" s="259">
        <v>17910.066666666666</v>
      </c>
      <c r="E10" s="259">
        <v>17820.783333333333</v>
      </c>
      <c r="F10" s="259">
        <v>17684.966666666667</v>
      </c>
      <c r="G10" s="259">
        <v>17595.683333333334</v>
      </c>
      <c r="H10" s="259">
        <v>18045.883333333331</v>
      </c>
      <c r="I10" s="259">
        <v>18135.166666666664</v>
      </c>
      <c r="J10" s="259">
        <v>18270.98333333333</v>
      </c>
      <c r="K10" s="259">
        <v>17999.349999999999</v>
      </c>
      <c r="L10" s="259">
        <v>17774.25</v>
      </c>
      <c r="M10" s="260"/>
      <c r="N10" s="1"/>
      <c r="O10" s="1"/>
    </row>
    <row r="11" spans="1:15" ht="12.75" customHeight="1">
      <c r="A11" s="214">
        <v>2</v>
      </c>
      <c r="B11" s="264" t="s">
        <v>228</v>
      </c>
      <c r="C11" s="259">
        <v>42371.25</v>
      </c>
      <c r="D11" s="259">
        <v>42236.933333333327</v>
      </c>
      <c r="E11" s="259">
        <v>42019.916666666657</v>
      </c>
      <c r="F11" s="259">
        <v>41668.583333333328</v>
      </c>
      <c r="G11" s="259">
        <v>41451.566666666658</v>
      </c>
      <c r="H11" s="259">
        <v>42588.266666666656</v>
      </c>
      <c r="I11" s="259">
        <v>42805.283333333333</v>
      </c>
      <c r="J11" s="259">
        <v>43156.616666666654</v>
      </c>
      <c r="K11" s="259">
        <v>42453.95</v>
      </c>
      <c r="L11" s="259">
        <v>41885.599999999999</v>
      </c>
      <c r="M11" s="260"/>
      <c r="N11" s="1"/>
      <c r="O11" s="1"/>
    </row>
    <row r="12" spans="1:15" ht="12.75" customHeight="1">
      <c r="A12" s="214">
        <v>3</v>
      </c>
      <c r="B12" s="231" t="s">
        <v>229</v>
      </c>
      <c r="C12" s="232">
        <v>2783.85</v>
      </c>
      <c r="D12" s="232">
        <v>2779.1333333333337</v>
      </c>
      <c r="E12" s="232">
        <v>2771.0166666666673</v>
      </c>
      <c r="F12" s="232">
        <v>2758.1833333333338</v>
      </c>
      <c r="G12" s="232">
        <v>2750.0666666666675</v>
      </c>
      <c r="H12" s="232">
        <v>2791.9666666666672</v>
      </c>
      <c r="I12" s="232">
        <v>2800.083333333333</v>
      </c>
      <c r="J12" s="232">
        <v>2812.916666666667</v>
      </c>
      <c r="K12" s="232">
        <v>2787.25</v>
      </c>
      <c r="L12" s="232">
        <v>2766.3</v>
      </c>
      <c r="M12" s="260"/>
      <c r="N12" s="1"/>
      <c r="O12" s="1"/>
    </row>
    <row r="13" spans="1:15" ht="12.75" customHeight="1">
      <c r="A13" s="214">
        <v>4</v>
      </c>
      <c r="B13" s="231" t="s">
        <v>230</v>
      </c>
      <c r="C13" s="232">
        <v>5231.25</v>
      </c>
      <c r="D13" s="232">
        <v>5217.583333333333</v>
      </c>
      <c r="E13" s="232">
        <v>5200.4166666666661</v>
      </c>
      <c r="F13" s="232">
        <v>5169.583333333333</v>
      </c>
      <c r="G13" s="232">
        <v>5152.4166666666661</v>
      </c>
      <c r="H13" s="232">
        <v>5248.4166666666661</v>
      </c>
      <c r="I13" s="232">
        <v>5265.5833333333321</v>
      </c>
      <c r="J13" s="232">
        <v>5296.4166666666661</v>
      </c>
      <c r="K13" s="232">
        <v>5234.75</v>
      </c>
      <c r="L13" s="232">
        <v>5186.75</v>
      </c>
      <c r="M13" s="260"/>
      <c r="N13" s="1"/>
      <c r="O13" s="1"/>
    </row>
    <row r="14" spans="1:15" ht="12.75" customHeight="1">
      <c r="A14" s="214">
        <v>5</v>
      </c>
      <c r="B14" s="231" t="s">
        <v>231</v>
      </c>
      <c r="C14" s="232">
        <v>28933.75</v>
      </c>
      <c r="D14" s="232">
        <v>28762.333333333332</v>
      </c>
      <c r="E14" s="232">
        <v>28463.716666666664</v>
      </c>
      <c r="F14" s="232">
        <v>27993.683333333331</v>
      </c>
      <c r="G14" s="232">
        <v>27695.066666666662</v>
      </c>
      <c r="H14" s="232">
        <v>29232.366666666665</v>
      </c>
      <c r="I14" s="232">
        <v>29530.983333333334</v>
      </c>
      <c r="J14" s="232">
        <v>30001.016666666666</v>
      </c>
      <c r="K14" s="232">
        <v>29060.95</v>
      </c>
      <c r="L14" s="232">
        <v>28292.3</v>
      </c>
      <c r="M14" s="260"/>
      <c r="N14" s="1"/>
      <c r="O14" s="1"/>
    </row>
    <row r="15" spans="1:15" ht="12.75" customHeight="1">
      <c r="A15" s="214">
        <v>6</v>
      </c>
      <c r="B15" s="231" t="s">
        <v>232</v>
      </c>
      <c r="C15" s="232">
        <v>4423.8500000000004</v>
      </c>
      <c r="D15" s="232">
        <v>4413.4833333333336</v>
      </c>
      <c r="E15" s="232">
        <v>4399.2166666666672</v>
      </c>
      <c r="F15" s="232">
        <v>4374.5833333333339</v>
      </c>
      <c r="G15" s="232">
        <v>4360.3166666666675</v>
      </c>
      <c r="H15" s="232">
        <v>4438.1166666666668</v>
      </c>
      <c r="I15" s="232">
        <v>4452.3833333333332</v>
      </c>
      <c r="J15" s="232">
        <v>4477.0166666666664</v>
      </c>
      <c r="K15" s="232">
        <v>4427.75</v>
      </c>
      <c r="L15" s="232">
        <v>4388.8500000000004</v>
      </c>
      <c r="M15" s="260"/>
      <c r="N15" s="1"/>
      <c r="O15" s="1"/>
    </row>
    <row r="16" spans="1:15" ht="12.75" customHeight="1">
      <c r="A16" s="214">
        <v>7</v>
      </c>
      <c r="B16" s="231" t="s">
        <v>233</v>
      </c>
      <c r="C16" s="232">
        <v>8747.4</v>
      </c>
      <c r="D16" s="232">
        <v>8734.65</v>
      </c>
      <c r="E16" s="232">
        <v>8699.8499999999985</v>
      </c>
      <c r="F16" s="232">
        <v>8652.2999999999993</v>
      </c>
      <c r="G16" s="232">
        <v>8617.4999999999982</v>
      </c>
      <c r="H16" s="232">
        <v>8782.1999999999989</v>
      </c>
      <c r="I16" s="232">
        <v>8816.9999999999982</v>
      </c>
      <c r="J16" s="232">
        <v>8864.5499999999993</v>
      </c>
      <c r="K16" s="232">
        <v>8769.4500000000007</v>
      </c>
      <c r="L16" s="232">
        <v>8687.1</v>
      </c>
      <c r="M16" s="260"/>
      <c r="N16" s="1"/>
      <c r="O16" s="1"/>
    </row>
    <row r="17" spans="1:15" ht="12.75" customHeight="1">
      <c r="A17" s="214">
        <v>8</v>
      </c>
      <c r="B17" s="217" t="s">
        <v>285</v>
      </c>
      <c r="C17" s="231">
        <v>2899.95</v>
      </c>
      <c r="D17" s="232">
        <v>2902.3333333333335</v>
      </c>
      <c r="E17" s="232">
        <v>2881.5666666666671</v>
      </c>
      <c r="F17" s="232">
        <v>2863.1833333333334</v>
      </c>
      <c r="G17" s="232">
        <v>2842.416666666667</v>
      </c>
      <c r="H17" s="232">
        <v>2920.7166666666672</v>
      </c>
      <c r="I17" s="232">
        <v>2941.4833333333336</v>
      </c>
      <c r="J17" s="232">
        <v>2959.8666666666672</v>
      </c>
      <c r="K17" s="231">
        <v>2923.1</v>
      </c>
      <c r="L17" s="231">
        <v>2883.95</v>
      </c>
      <c r="M17" s="231">
        <v>1.03382</v>
      </c>
      <c r="N17" s="1"/>
      <c r="O17" s="1"/>
    </row>
    <row r="18" spans="1:15" ht="12.75" customHeight="1">
      <c r="A18" s="214">
        <v>9</v>
      </c>
      <c r="B18" s="217" t="s">
        <v>43</v>
      </c>
      <c r="C18" s="231">
        <v>2367.1999999999998</v>
      </c>
      <c r="D18" s="232">
        <v>2371.7000000000003</v>
      </c>
      <c r="E18" s="232">
        <v>2358.4000000000005</v>
      </c>
      <c r="F18" s="232">
        <v>2349.6000000000004</v>
      </c>
      <c r="G18" s="232">
        <v>2336.3000000000006</v>
      </c>
      <c r="H18" s="232">
        <v>2380.5000000000005</v>
      </c>
      <c r="I18" s="232">
        <v>2393.8000000000006</v>
      </c>
      <c r="J18" s="232">
        <v>2402.6000000000004</v>
      </c>
      <c r="K18" s="231">
        <v>2385</v>
      </c>
      <c r="L18" s="231">
        <v>2362.9</v>
      </c>
      <c r="M18" s="231">
        <v>3.3133900000000001</v>
      </c>
      <c r="N18" s="1"/>
      <c r="O18" s="1"/>
    </row>
    <row r="19" spans="1:15" ht="12.75" customHeight="1">
      <c r="A19" s="214">
        <v>10</v>
      </c>
      <c r="B19" s="217" t="s">
        <v>59</v>
      </c>
      <c r="C19" s="231">
        <v>619.75</v>
      </c>
      <c r="D19" s="232">
        <v>622.51666666666665</v>
      </c>
      <c r="E19" s="232">
        <v>613.5333333333333</v>
      </c>
      <c r="F19" s="232">
        <v>607.31666666666661</v>
      </c>
      <c r="G19" s="232">
        <v>598.33333333333326</v>
      </c>
      <c r="H19" s="232">
        <v>628.73333333333335</v>
      </c>
      <c r="I19" s="232">
        <v>637.7166666666667</v>
      </c>
      <c r="J19" s="232">
        <v>643.93333333333339</v>
      </c>
      <c r="K19" s="231">
        <v>631.5</v>
      </c>
      <c r="L19" s="231">
        <v>616.29999999999995</v>
      </c>
      <c r="M19" s="231">
        <v>13.93324</v>
      </c>
      <c r="N19" s="1"/>
      <c r="O19" s="1"/>
    </row>
    <row r="20" spans="1:15" ht="12.75" customHeight="1">
      <c r="A20" s="214">
        <v>11</v>
      </c>
      <c r="B20" s="217" t="s">
        <v>234</v>
      </c>
      <c r="C20" s="231">
        <v>22282.2</v>
      </c>
      <c r="D20" s="232">
        <v>22217.05</v>
      </c>
      <c r="E20" s="232">
        <v>22096.149999999998</v>
      </c>
      <c r="F20" s="232">
        <v>21910.1</v>
      </c>
      <c r="G20" s="232">
        <v>21789.199999999997</v>
      </c>
      <c r="H20" s="232">
        <v>22403.1</v>
      </c>
      <c r="I20" s="232">
        <v>22524</v>
      </c>
      <c r="J20" s="232">
        <v>22710.05</v>
      </c>
      <c r="K20" s="231">
        <v>22337.95</v>
      </c>
      <c r="L20" s="231">
        <v>22031</v>
      </c>
      <c r="M20" s="231">
        <v>7.2739999999999999E-2</v>
      </c>
      <c r="N20" s="1"/>
      <c r="O20" s="1"/>
    </row>
    <row r="21" spans="1:15" ht="12.75" customHeight="1">
      <c r="A21" s="214">
        <v>12</v>
      </c>
      <c r="B21" s="217" t="s">
        <v>45</v>
      </c>
      <c r="C21" s="231">
        <v>3721.15</v>
      </c>
      <c r="D21" s="232">
        <v>3699.8000000000006</v>
      </c>
      <c r="E21" s="232">
        <v>3663.5500000000011</v>
      </c>
      <c r="F21" s="232">
        <v>3605.9500000000003</v>
      </c>
      <c r="G21" s="232">
        <v>3569.7000000000007</v>
      </c>
      <c r="H21" s="232">
        <v>3757.4000000000015</v>
      </c>
      <c r="I21" s="232">
        <v>3793.6500000000005</v>
      </c>
      <c r="J21" s="232">
        <v>3851.2500000000018</v>
      </c>
      <c r="K21" s="231">
        <v>3736.05</v>
      </c>
      <c r="L21" s="231">
        <v>3642.2</v>
      </c>
      <c r="M21" s="231">
        <v>13.647119999999999</v>
      </c>
      <c r="N21" s="1"/>
      <c r="O21" s="1"/>
    </row>
    <row r="22" spans="1:15" ht="12.75" customHeight="1">
      <c r="A22" s="214">
        <v>13</v>
      </c>
      <c r="B22" s="217" t="s">
        <v>235</v>
      </c>
      <c r="C22" s="231">
        <v>1915.65</v>
      </c>
      <c r="D22" s="232">
        <v>1906.2166666666665</v>
      </c>
      <c r="E22" s="232">
        <v>1889.4333333333329</v>
      </c>
      <c r="F22" s="232">
        <v>1863.2166666666665</v>
      </c>
      <c r="G22" s="232">
        <v>1846.4333333333329</v>
      </c>
      <c r="H22" s="232">
        <v>1932.4333333333329</v>
      </c>
      <c r="I22" s="232">
        <v>1949.2166666666662</v>
      </c>
      <c r="J22" s="232">
        <v>1975.4333333333329</v>
      </c>
      <c r="K22" s="231">
        <v>1923</v>
      </c>
      <c r="L22" s="231">
        <v>1880</v>
      </c>
      <c r="M22" s="231">
        <v>5.0776599999999998</v>
      </c>
      <c r="N22" s="1"/>
      <c r="O22" s="1"/>
    </row>
    <row r="23" spans="1:15" ht="12.75" customHeight="1">
      <c r="A23" s="214">
        <v>14</v>
      </c>
      <c r="B23" s="217" t="s">
        <v>46</v>
      </c>
      <c r="C23" s="231">
        <v>794.65</v>
      </c>
      <c r="D23" s="232">
        <v>793.63333333333333</v>
      </c>
      <c r="E23" s="232">
        <v>787.01666666666665</v>
      </c>
      <c r="F23" s="232">
        <v>779.38333333333333</v>
      </c>
      <c r="G23" s="232">
        <v>772.76666666666665</v>
      </c>
      <c r="H23" s="232">
        <v>801.26666666666665</v>
      </c>
      <c r="I23" s="232">
        <v>807.88333333333321</v>
      </c>
      <c r="J23" s="232">
        <v>815.51666666666665</v>
      </c>
      <c r="K23" s="231">
        <v>800.25</v>
      </c>
      <c r="L23" s="231">
        <v>786</v>
      </c>
      <c r="M23" s="231">
        <v>40.599980000000002</v>
      </c>
      <c r="N23" s="1"/>
      <c r="O23" s="1"/>
    </row>
    <row r="24" spans="1:15" ht="12.75" customHeight="1">
      <c r="A24" s="214">
        <v>15</v>
      </c>
      <c r="B24" s="217" t="s">
        <v>236</v>
      </c>
      <c r="C24" s="231">
        <v>3715.1</v>
      </c>
      <c r="D24" s="232">
        <v>3690.9</v>
      </c>
      <c r="E24" s="232">
        <v>3639.8</v>
      </c>
      <c r="F24" s="232">
        <v>3564.5</v>
      </c>
      <c r="G24" s="232">
        <v>3513.4</v>
      </c>
      <c r="H24" s="232">
        <v>3766.2000000000003</v>
      </c>
      <c r="I24" s="232">
        <v>3817.2999999999997</v>
      </c>
      <c r="J24" s="232">
        <v>3892.6000000000004</v>
      </c>
      <c r="K24" s="231">
        <v>3742</v>
      </c>
      <c r="L24" s="231">
        <v>3615.6</v>
      </c>
      <c r="M24" s="231">
        <v>5.6684400000000004</v>
      </c>
      <c r="N24" s="1"/>
      <c r="O24" s="1"/>
    </row>
    <row r="25" spans="1:15" ht="12.75" customHeight="1">
      <c r="A25" s="214">
        <v>16</v>
      </c>
      <c r="B25" s="217" t="s">
        <v>237</v>
      </c>
      <c r="C25" s="231">
        <v>2689.05</v>
      </c>
      <c r="D25" s="232">
        <v>2661.8833333333332</v>
      </c>
      <c r="E25" s="232">
        <v>2618.7666666666664</v>
      </c>
      <c r="F25" s="232">
        <v>2548.4833333333331</v>
      </c>
      <c r="G25" s="232">
        <v>2505.3666666666663</v>
      </c>
      <c r="H25" s="232">
        <v>2732.1666666666665</v>
      </c>
      <c r="I25" s="232">
        <v>2775.2833333333333</v>
      </c>
      <c r="J25" s="232">
        <v>2845.5666666666666</v>
      </c>
      <c r="K25" s="231">
        <v>2705</v>
      </c>
      <c r="L25" s="231">
        <v>2591.6</v>
      </c>
      <c r="M25" s="231">
        <v>4.6116200000000003</v>
      </c>
      <c r="N25" s="1"/>
      <c r="O25" s="1"/>
    </row>
    <row r="26" spans="1:15" ht="12.75" customHeight="1">
      <c r="A26" s="214">
        <v>17</v>
      </c>
      <c r="B26" s="217" t="s">
        <v>847</v>
      </c>
      <c r="C26" s="231">
        <v>573.29999999999995</v>
      </c>
      <c r="D26" s="232">
        <v>573</v>
      </c>
      <c r="E26" s="232">
        <v>568.5</v>
      </c>
      <c r="F26" s="232">
        <v>563.70000000000005</v>
      </c>
      <c r="G26" s="232">
        <v>559.20000000000005</v>
      </c>
      <c r="H26" s="232">
        <v>577.79999999999995</v>
      </c>
      <c r="I26" s="232">
        <v>582.29999999999995</v>
      </c>
      <c r="J26" s="232">
        <v>587.09999999999991</v>
      </c>
      <c r="K26" s="231">
        <v>577.5</v>
      </c>
      <c r="L26" s="231">
        <v>568.20000000000005</v>
      </c>
      <c r="M26" s="231">
        <v>11.16306</v>
      </c>
      <c r="N26" s="1"/>
      <c r="O26" s="1"/>
    </row>
    <row r="27" spans="1:15" ht="12.75" customHeight="1">
      <c r="A27" s="214">
        <v>18</v>
      </c>
      <c r="B27" s="217" t="s">
        <v>238</v>
      </c>
      <c r="C27" s="231">
        <v>148.94999999999999</v>
      </c>
      <c r="D27" s="232">
        <v>148.18333333333331</v>
      </c>
      <c r="E27" s="232">
        <v>146.76666666666662</v>
      </c>
      <c r="F27" s="232">
        <v>144.58333333333331</v>
      </c>
      <c r="G27" s="232">
        <v>143.16666666666663</v>
      </c>
      <c r="H27" s="232">
        <v>150.36666666666662</v>
      </c>
      <c r="I27" s="232">
        <v>151.7833333333333</v>
      </c>
      <c r="J27" s="232">
        <v>153.96666666666661</v>
      </c>
      <c r="K27" s="231">
        <v>149.6</v>
      </c>
      <c r="L27" s="231">
        <v>146</v>
      </c>
      <c r="M27" s="231">
        <v>18.701029999999999</v>
      </c>
      <c r="N27" s="1"/>
      <c r="O27" s="1"/>
    </row>
    <row r="28" spans="1:15" ht="12.75" customHeight="1">
      <c r="A28" s="214">
        <v>19</v>
      </c>
      <c r="B28" s="217" t="s">
        <v>41</v>
      </c>
      <c r="C28" s="231">
        <v>268.60000000000002</v>
      </c>
      <c r="D28" s="232">
        <v>267.86666666666667</v>
      </c>
      <c r="E28" s="232">
        <v>265.73333333333335</v>
      </c>
      <c r="F28" s="232">
        <v>262.86666666666667</v>
      </c>
      <c r="G28" s="232">
        <v>260.73333333333335</v>
      </c>
      <c r="H28" s="232">
        <v>270.73333333333335</v>
      </c>
      <c r="I28" s="232">
        <v>272.86666666666667</v>
      </c>
      <c r="J28" s="232">
        <v>275.73333333333335</v>
      </c>
      <c r="K28" s="231">
        <v>270</v>
      </c>
      <c r="L28" s="231">
        <v>265</v>
      </c>
      <c r="M28" s="231">
        <v>19.61178</v>
      </c>
      <c r="N28" s="1"/>
      <c r="O28" s="1"/>
    </row>
    <row r="29" spans="1:15" ht="12.75" customHeight="1">
      <c r="A29" s="214">
        <v>20</v>
      </c>
      <c r="B29" s="217" t="s">
        <v>48</v>
      </c>
      <c r="C29" s="231">
        <v>3025.25</v>
      </c>
      <c r="D29" s="232">
        <v>3033.2999999999997</v>
      </c>
      <c r="E29" s="232">
        <v>2990.4499999999994</v>
      </c>
      <c r="F29" s="232">
        <v>2955.6499999999996</v>
      </c>
      <c r="G29" s="232">
        <v>2912.7999999999993</v>
      </c>
      <c r="H29" s="232">
        <v>3068.0999999999995</v>
      </c>
      <c r="I29" s="232">
        <v>3110.95</v>
      </c>
      <c r="J29" s="232">
        <v>3145.7499999999995</v>
      </c>
      <c r="K29" s="231">
        <v>3076.15</v>
      </c>
      <c r="L29" s="231">
        <v>2998.5</v>
      </c>
      <c r="M29" s="231">
        <v>0.65561000000000003</v>
      </c>
      <c r="N29" s="1"/>
      <c r="O29" s="1"/>
    </row>
    <row r="30" spans="1:15" ht="12.75" customHeight="1">
      <c r="A30" s="214">
        <v>21</v>
      </c>
      <c r="B30" s="217" t="s">
        <v>51</v>
      </c>
      <c r="C30" s="231">
        <v>518.65</v>
      </c>
      <c r="D30" s="232">
        <v>516.85</v>
      </c>
      <c r="E30" s="232">
        <v>513.20000000000005</v>
      </c>
      <c r="F30" s="232">
        <v>507.75</v>
      </c>
      <c r="G30" s="232">
        <v>504.1</v>
      </c>
      <c r="H30" s="232">
        <v>522.30000000000007</v>
      </c>
      <c r="I30" s="232">
        <v>525.94999999999993</v>
      </c>
      <c r="J30" s="232">
        <v>531.40000000000009</v>
      </c>
      <c r="K30" s="231">
        <v>520.5</v>
      </c>
      <c r="L30" s="231">
        <v>511.4</v>
      </c>
      <c r="M30" s="231">
        <v>41.957659999999997</v>
      </c>
      <c r="N30" s="1"/>
      <c r="O30" s="1"/>
    </row>
    <row r="31" spans="1:15" ht="12.75" customHeight="1">
      <c r="A31" s="214">
        <v>22</v>
      </c>
      <c r="B31" s="217" t="s">
        <v>53</v>
      </c>
      <c r="C31" s="231">
        <v>4335.55</v>
      </c>
      <c r="D31" s="232">
        <v>4324.5333333333328</v>
      </c>
      <c r="E31" s="232">
        <v>4279.0666666666657</v>
      </c>
      <c r="F31" s="232">
        <v>4222.583333333333</v>
      </c>
      <c r="G31" s="232">
        <v>4177.1166666666659</v>
      </c>
      <c r="H31" s="232">
        <v>4381.0166666666655</v>
      </c>
      <c r="I31" s="232">
        <v>4426.4833333333327</v>
      </c>
      <c r="J31" s="232">
        <v>4482.9666666666653</v>
      </c>
      <c r="K31" s="231">
        <v>4370</v>
      </c>
      <c r="L31" s="231">
        <v>4268.05</v>
      </c>
      <c r="M31" s="231">
        <v>3.6649699999999998</v>
      </c>
      <c r="N31" s="1"/>
      <c r="O31" s="1"/>
    </row>
    <row r="32" spans="1:15" ht="12.75" customHeight="1">
      <c r="A32" s="214">
        <v>23</v>
      </c>
      <c r="B32" s="217" t="s">
        <v>55</v>
      </c>
      <c r="C32" s="231">
        <v>147.05000000000001</v>
      </c>
      <c r="D32" s="232">
        <v>147.16666666666666</v>
      </c>
      <c r="E32" s="232">
        <v>146.23333333333332</v>
      </c>
      <c r="F32" s="232">
        <v>145.41666666666666</v>
      </c>
      <c r="G32" s="232">
        <v>144.48333333333332</v>
      </c>
      <c r="H32" s="232">
        <v>147.98333333333332</v>
      </c>
      <c r="I32" s="232">
        <v>148.91666666666666</v>
      </c>
      <c r="J32" s="232">
        <v>149.73333333333332</v>
      </c>
      <c r="K32" s="231">
        <v>148.1</v>
      </c>
      <c r="L32" s="231">
        <v>146.35</v>
      </c>
      <c r="M32" s="231">
        <v>113.34303</v>
      </c>
      <c r="N32" s="1"/>
      <c r="O32" s="1"/>
    </row>
    <row r="33" spans="1:15" ht="12.75" customHeight="1">
      <c r="A33" s="214">
        <v>24</v>
      </c>
      <c r="B33" s="217" t="s">
        <v>57</v>
      </c>
      <c r="C33" s="231">
        <v>2909.15</v>
      </c>
      <c r="D33" s="232">
        <v>2901.9666666666667</v>
      </c>
      <c r="E33" s="232">
        <v>2878.9333333333334</v>
      </c>
      <c r="F33" s="232">
        <v>2848.7166666666667</v>
      </c>
      <c r="G33" s="232">
        <v>2825.6833333333334</v>
      </c>
      <c r="H33" s="232">
        <v>2932.1833333333334</v>
      </c>
      <c r="I33" s="232">
        <v>2955.2166666666672</v>
      </c>
      <c r="J33" s="232">
        <v>2985.4333333333334</v>
      </c>
      <c r="K33" s="231">
        <v>2925</v>
      </c>
      <c r="L33" s="231">
        <v>2871.75</v>
      </c>
      <c r="M33" s="231">
        <v>15.07864</v>
      </c>
      <c r="N33" s="1"/>
      <c r="O33" s="1"/>
    </row>
    <row r="34" spans="1:15" ht="12.75" customHeight="1">
      <c r="A34" s="214">
        <v>25</v>
      </c>
      <c r="B34" s="217" t="s">
        <v>298</v>
      </c>
      <c r="C34" s="231">
        <v>2047.5</v>
      </c>
      <c r="D34" s="232">
        <v>2045.5166666666667</v>
      </c>
      <c r="E34" s="232">
        <v>2017.0333333333333</v>
      </c>
      <c r="F34" s="232">
        <v>1986.5666666666666</v>
      </c>
      <c r="G34" s="232">
        <v>1958.0833333333333</v>
      </c>
      <c r="H34" s="232">
        <v>2075.9833333333336</v>
      </c>
      <c r="I34" s="232">
        <v>2104.4666666666662</v>
      </c>
      <c r="J34" s="232">
        <v>2134.9333333333334</v>
      </c>
      <c r="K34" s="231">
        <v>2074</v>
      </c>
      <c r="L34" s="231">
        <v>2015.05</v>
      </c>
      <c r="M34" s="231">
        <v>3.1247400000000001</v>
      </c>
      <c r="N34" s="1"/>
      <c r="O34" s="1"/>
    </row>
    <row r="35" spans="1:15" ht="12.75" customHeight="1">
      <c r="A35" s="214">
        <v>26</v>
      </c>
      <c r="B35" s="217" t="s">
        <v>60</v>
      </c>
      <c r="C35" s="231">
        <v>435.15</v>
      </c>
      <c r="D35" s="232">
        <v>437.84999999999997</v>
      </c>
      <c r="E35" s="232">
        <v>427.59999999999991</v>
      </c>
      <c r="F35" s="232">
        <v>420.04999999999995</v>
      </c>
      <c r="G35" s="232">
        <v>409.7999999999999</v>
      </c>
      <c r="H35" s="232">
        <v>445.39999999999992</v>
      </c>
      <c r="I35" s="232">
        <v>455.65000000000003</v>
      </c>
      <c r="J35" s="232">
        <v>463.19999999999993</v>
      </c>
      <c r="K35" s="231">
        <v>448.1</v>
      </c>
      <c r="L35" s="231">
        <v>430.3</v>
      </c>
      <c r="M35" s="231">
        <v>19.545179999999998</v>
      </c>
      <c r="N35" s="1"/>
      <c r="O35" s="1"/>
    </row>
    <row r="36" spans="1:15" ht="12.75" customHeight="1">
      <c r="A36" s="214">
        <v>27</v>
      </c>
      <c r="B36" s="217" t="s">
        <v>240</v>
      </c>
      <c r="C36" s="231">
        <v>3863.7</v>
      </c>
      <c r="D36" s="232">
        <v>3881.15</v>
      </c>
      <c r="E36" s="232">
        <v>3832.65</v>
      </c>
      <c r="F36" s="232">
        <v>3801.6</v>
      </c>
      <c r="G36" s="232">
        <v>3753.1</v>
      </c>
      <c r="H36" s="232">
        <v>3912.2000000000003</v>
      </c>
      <c r="I36" s="232">
        <v>3960.7000000000003</v>
      </c>
      <c r="J36" s="232">
        <v>3991.7500000000005</v>
      </c>
      <c r="K36" s="231">
        <v>3929.65</v>
      </c>
      <c r="L36" s="231">
        <v>3850.1</v>
      </c>
      <c r="M36" s="231">
        <v>2.8328000000000002</v>
      </c>
      <c r="N36" s="1"/>
      <c r="O36" s="1"/>
    </row>
    <row r="37" spans="1:15" ht="12.75" customHeight="1">
      <c r="A37" s="214">
        <v>28</v>
      </c>
      <c r="B37" s="217" t="s">
        <v>61</v>
      </c>
      <c r="C37" s="231">
        <v>934.15</v>
      </c>
      <c r="D37" s="232">
        <v>931.5333333333333</v>
      </c>
      <c r="E37" s="232">
        <v>925.61666666666656</v>
      </c>
      <c r="F37" s="232">
        <v>917.08333333333326</v>
      </c>
      <c r="G37" s="232">
        <v>911.16666666666652</v>
      </c>
      <c r="H37" s="232">
        <v>940.06666666666661</v>
      </c>
      <c r="I37" s="232">
        <v>945.98333333333335</v>
      </c>
      <c r="J37" s="232">
        <v>954.51666666666665</v>
      </c>
      <c r="K37" s="231">
        <v>937.45</v>
      </c>
      <c r="L37" s="231">
        <v>923</v>
      </c>
      <c r="M37" s="231">
        <v>90.836079999999995</v>
      </c>
      <c r="N37" s="1"/>
      <c r="O37" s="1"/>
    </row>
    <row r="38" spans="1:15" ht="12.75" customHeight="1">
      <c r="A38" s="214">
        <v>29</v>
      </c>
      <c r="B38" s="217" t="s">
        <v>62</v>
      </c>
      <c r="C38" s="231">
        <v>3605.3</v>
      </c>
      <c r="D38" s="232">
        <v>3592.7666666666664</v>
      </c>
      <c r="E38" s="232">
        <v>3567.6833333333329</v>
      </c>
      <c r="F38" s="232">
        <v>3530.0666666666666</v>
      </c>
      <c r="G38" s="232">
        <v>3504.9833333333331</v>
      </c>
      <c r="H38" s="232">
        <v>3630.3833333333328</v>
      </c>
      <c r="I38" s="232">
        <v>3655.4666666666667</v>
      </c>
      <c r="J38" s="232">
        <v>3693.0833333333326</v>
      </c>
      <c r="K38" s="231">
        <v>3617.85</v>
      </c>
      <c r="L38" s="231">
        <v>3555.15</v>
      </c>
      <c r="M38" s="231">
        <v>1.8087599999999999</v>
      </c>
      <c r="N38" s="1"/>
      <c r="O38" s="1"/>
    </row>
    <row r="39" spans="1:15" ht="12.75" customHeight="1">
      <c r="A39" s="214">
        <v>30</v>
      </c>
      <c r="B39" s="217" t="s">
        <v>65</v>
      </c>
      <c r="C39" s="231">
        <v>5977.8</v>
      </c>
      <c r="D39" s="232">
        <v>5944.9333333333334</v>
      </c>
      <c r="E39" s="232">
        <v>5904.8666666666668</v>
      </c>
      <c r="F39" s="232">
        <v>5831.9333333333334</v>
      </c>
      <c r="G39" s="232">
        <v>5791.8666666666668</v>
      </c>
      <c r="H39" s="232">
        <v>6017.8666666666668</v>
      </c>
      <c r="I39" s="232">
        <v>6057.9333333333343</v>
      </c>
      <c r="J39" s="232">
        <v>6130.8666666666668</v>
      </c>
      <c r="K39" s="231">
        <v>5985</v>
      </c>
      <c r="L39" s="231">
        <v>5872</v>
      </c>
      <c r="M39" s="231">
        <v>11.084899999999999</v>
      </c>
      <c r="N39" s="1"/>
      <c r="O39" s="1"/>
    </row>
    <row r="40" spans="1:15" ht="12.75" customHeight="1">
      <c r="A40" s="214">
        <v>31</v>
      </c>
      <c r="B40" s="217" t="s">
        <v>64</v>
      </c>
      <c r="C40" s="231">
        <v>1391.15</v>
      </c>
      <c r="D40" s="232">
        <v>1388.45</v>
      </c>
      <c r="E40" s="232">
        <v>1377.0500000000002</v>
      </c>
      <c r="F40" s="232">
        <v>1362.95</v>
      </c>
      <c r="G40" s="232">
        <v>1351.5500000000002</v>
      </c>
      <c r="H40" s="232">
        <v>1402.5500000000002</v>
      </c>
      <c r="I40" s="232">
        <v>1413.9500000000003</v>
      </c>
      <c r="J40" s="232">
        <v>1428.0500000000002</v>
      </c>
      <c r="K40" s="231">
        <v>1399.85</v>
      </c>
      <c r="L40" s="231">
        <v>1374.35</v>
      </c>
      <c r="M40" s="231">
        <v>37.546860000000002</v>
      </c>
      <c r="N40" s="1"/>
      <c r="O40" s="1"/>
    </row>
    <row r="41" spans="1:15" ht="12.75" customHeight="1">
      <c r="A41" s="214">
        <v>32</v>
      </c>
      <c r="B41" s="217" t="s">
        <v>241</v>
      </c>
      <c r="C41" s="231">
        <v>5947.6</v>
      </c>
      <c r="D41" s="232">
        <v>5925.4333333333334</v>
      </c>
      <c r="E41" s="232">
        <v>5852.8666666666668</v>
      </c>
      <c r="F41" s="232">
        <v>5758.1333333333332</v>
      </c>
      <c r="G41" s="232">
        <v>5685.5666666666666</v>
      </c>
      <c r="H41" s="232">
        <v>6020.166666666667</v>
      </c>
      <c r="I41" s="232">
        <v>6092.7333333333345</v>
      </c>
      <c r="J41" s="232">
        <v>6187.4666666666672</v>
      </c>
      <c r="K41" s="231">
        <v>5998</v>
      </c>
      <c r="L41" s="231">
        <v>5830.7</v>
      </c>
      <c r="M41" s="231">
        <v>0.19097</v>
      </c>
      <c r="N41" s="1"/>
      <c r="O41" s="1"/>
    </row>
    <row r="42" spans="1:15" ht="12.75" customHeight="1">
      <c r="A42" s="214">
        <v>33</v>
      </c>
      <c r="B42" s="217" t="s">
        <v>66</v>
      </c>
      <c r="C42" s="231">
        <v>2233.4</v>
      </c>
      <c r="D42" s="232">
        <v>2227.6833333333334</v>
      </c>
      <c r="E42" s="232">
        <v>2202.916666666667</v>
      </c>
      <c r="F42" s="232">
        <v>2172.4333333333334</v>
      </c>
      <c r="G42" s="232">
        <v>2147.666666666667</v>
      </c>
      <c r="H42" s="232">
        <v>2258.166666666667</v>
      </c>
      <c r="I42" s="232">
        <v>2282.9333333333334</v>
      </c>
      <c r="J42" s="232">
        <v>2313.416666666667</v>
      </c>
      <c r="K42" s="231">
        <v>2252.4499999999998</v>
      </c>
      <c r="L42" s="231">
        <v>2197.1999999999998</v>
      </c>
      <c r="M42" s="231">
        <v>3.5286400000000002</v>
      </c>
      <c r="N42" s="1"/>
      <c r="O42" s="1"/>
    </row>
    <row r="43" spans="1:15" ht="12.75" customHeight="1">
      <c r="A43" s="214">
        <v>34</v>
      </c>
      <c r="B43" s="217" t="s">
        <v>67</v>
      </c>
      <c r="C43" s="231">
        <v>238</v>
      </c>
      <c r="D43" s="232">
        <v>237.70000000000002</v>
      </c>
      <c r="E43" s="232">
        <v>234.55000000000004</v>
      </c>
      <c r="F43" s="232">
        <v>231.10000000000002</v>
      </c>
      <c r="G43" s="232">
        <v>227.95000000000005</v>
      </c>
      <c r="H43" s="232">
        <v>241.15000000000003</v>
      </c>
      <c r="I43" s="232">
        <v>244.3</v>
      </c>
      <c r="J43" s="232">
        <v>247.75000000000003</v>
      </c>
      <c r="K43" s="231">
        <v>240.85</v>
      </c>
      <c r="L43" s="231">
        <v>234.25</v>
      </c>
      <c r="M43" s="231">
        <v>59.959539999999997</v>
      </c>
      <c r="N43" s="1"/>
      <c r="O43" s="1"/>
    </row>
    <row r="44" spans="1:15" ht="12.75" customHeight="1">
      <c r="A44" s="214">
        <v>35</v>
      </c>
      <c r="B44" s="217" t="s">
        <v>68</v>
      </c>
      <c r="C44" s="231">
        <v>184.9</v>
      </c>
      <c r="D44" s="232">
        <v>183.79999999999998</v>
      </c>
      <c r="E44" s="232">
        <v>182.34999999999997</v>
      </c>
      <c r="F44" s="232">
        <v>179.79999999999998</v>
      </c>
      <c r="G44" s="232">
        <v>178.34999999999997</v>
      </c>
      <c r="H44" s="232">
        <v>186.34999999999997</v>
      </c>
      <c r="I44" s="232">
        <v>187.79999999999995</v>
      </c>
      <c r="J44" s="232">
        <v>190.34999999999997</v>
      </c>
      <c r="K44" s="231">
        <v>185.25</v>
      </c>
      <c r="L44" s="231">
        <v>181.25</v>
      </c>
      <c r="M44" s="231">
        <v>156.51311000000001</v>
      </c>
      <c r="N44" s="1"/>
      <c r="O44" s="1"/>
    </row>
    <row r="45" spans="1:15" ht="12.75" customHeight="1">
      <c r="A45" s="214">
        <v>36</v>
      </c>
      <c r="B45" s="217" t="s">
        <v>242</v>
      </c>
      <c r="C45" s="231">
        <v>96.4</v>
      </c>
      <c r="D45" s="232">
        <v>95.850000000000009</v>
      </c>
      <c r="E45" s="232">
        <v>94.700000000000017</v>
      </c>
      <c r="F45" s="232">
        <v>93.000000000000014</v>
      </c>
      <c r="G45" s="232">
        <v>91.850000000000023</v>
      </c>
      <c r="H45" s="232">
        <v>97.550000000000011</v>
      </c>
      <c r="I45" s="232">
        <v>98.700000000000017</v>
      </c>
      <c r="J45" s="232">
        <v>100.4</v>
      </c>
      <c r="K45" s="231">
        <v>97</v>
      </c>
      <c r="L45" s="231">
        <v>94.15</v>
      </c>
      <c r="M45" s="231">
        <v>201.95108999999999</v>
      </c>
      <c r="N45" s="1"/>
      <c r="O45" s="1"/>
    </row>
    <row r="46" spans="1:15" ht="12.75" customHeight="1">
      <c r="A46" s="214">
        <v>37</v>
      </c>
      <c r="B46" s="217" t="s">
        <v>69</v>
      </c>
      <c r="C46" s="231">
        <v>1578.9</v>
      </c>
      <c r="D46" s="232">
        <v>1590.5</v>
      </c>
      <c r="E46" s="232">
        <v>1539.5</v>
      </c>
      <c r="F46" s="232">
        <v>1500.1</v>
      </c>
      <c r="G46" s="232">
        <v>1449.1</v>
      </c>
      <c r="H46" s="232">
        <v>1629.9</v>
      </c>
      <c r="I46" s="232">
        <v>1680.9</v>
      </c>
      <c r="J46" s="232">
        <v>1720.3000000000002</v>
      </c>
      <c r="K46" s="231">
        <v>1641.5</v>
      </c>
      <c r="L46" s="231">
        <v>1551.1</v>
      </c>
      <c r="M46" s="231">
        <v>8.9388100000000001</v>
      </c>
      <c r="N46" s="1"/>
      <c r="O46" s="1"/>
    </row>
    <row r="47" spans="1:15" ht="12.75" customHeight="1">
      <c r="A47" s="214">
        <v>38</v>
      </c>
      <c r="B47" s="217" t="s">
        <v>72</v>
      </c>
      <c r="C47" s="231">
        <v>562.15</v>
      </c>
      <c r="D47" s="232">
        <v>561.13333333333333</v>
      </c>
      <c r="E47" s="232">
        <v>557.51666666666665</v>
      </c>
      <c r="F47" s="232">
        <v>552.88333333333333</v>
      </c>
      <c r="G47" s="232">
        <v>549.26666666666665</v>
      </c>
      <c r="H47" s="232">
        <v>565.76666666666665</v>
      </c>
      <c r="I47" s="232">
        <v>569.38333333333321</v>
      </c>
      <c r="J47" s="232">
        <v>574.01666666666665</v>
      </c>
      <c r="K47" s="231">
        <v>564.75</v>
      </c>
      <c r="L47" s="231">
        <v>556.5</v>
      </c>
      <c r="M47" s="231">
        <v>5.0750400000000004</v>
      </c>
      <c r="N47" s="1"/>
      <c r="O47" s="1"/>
    </row>
    <row r="48" spans="1:15" ht="12.75" customHeight="1">
      <c r="A48" s="214">
        <v>39</v>
      </c>
      <c r="B48" s="217" t="s">
        <v>71</v>
      </c>
      <c r="C48" s="231">
        <v>99.95</v>
      </c>
      <c r="D48" s="232">
        <v>99.15000000000002</v>
      </c>
      <c r="E48" s="232">
        <v>98.200000000000045</v>
      </c>
      <c r="F48" s="232">
        <v>96.450000000000031</v>
      </c>
      <c r="G48" s="232">
        <v>95.500000000000057</v>
      </c>
      <c r="H48" s="232">
        <v>100.90000000000003</v>
      </c>
      <c r="I48" s="232">
        <v>101.85</v>
      </c>
      <c r="J48" s="232">
        <v>103.60000000000002</v>
      </c>
      <c r="K48" s="231">
        <v>100.1</v>
      </c>
      <c r="L48" s="231">
        <v>97.4</v>
      </c>
      <c r="M48" s="231">
        <v>116.84608</v>
      </c>
      <c r="N48" s="1"/>
      <c r="O48" s="1"/>
    </row>
    <row r="49" spans="1:15" ht="12.75" customHeight="1">
      <c r="A49" s="214">
        <v>40</v>
      </c>
      <c r="B49" s="217" t="s">
        <v>73</v>
      </c>
      <c r="C49" s="231">
        <v>873.45</v>
      </c>
      <c r="D49" s="232">
        <v>871.91666666666663</v>
      </c>
      <c r="E49" s="232">
        <v>865.83333333333326</v>
      </c>
      <c r="F49" s="232">
        <v>858.21666666666658</v>
      </c>
      <c r="G49" s="232">
        <v>852.13333333333321</v>
      </c>
      <c r="H49" s="232">
        <v>879.5333333333333</v>
      </c>
      <c r="I49" s="232">
        <v>885.61666666666656</v>
      </c>
      <c r="J49" s="232">
        <v>893.23333333333335</v>
      </c>
      <c r="K49" s="231">
        <v>878</v>
      </c>
      <c r="L49" s="231">
        <v>864.3</v>
      </c>
      <c r="M49" s="231">
        <v>5.8157199999999998</v>
      </c>
      <c r="N49" s="1"/>
      <c r="O49" s="1"/>
    </row>
    <row r="50" spans="1:15" ht="12.75" customHeight="1">
      <c r="A50" s="214">
        <v>41</v>
      </c>
      <c r="B50" s="217" t="s">
        <v>76</v>
      </c>
      <c r="C50" s="231">
        <v>80.7</v>
      </c>
      <c r="D50" s="232">
        <v>80.533333333333331</v>
      </c>
      <c r="E50" s="232">
        <v>79.766666666666666</v>
      </c>
      <c r="F50" s="232">
        <v>78.833333333333329</v>
      </c>
      <c r="G50" s="232">
        <v>78.066666666666663</v>
      </c>
      <c r="H50" s="232">
        <v>81.466666666666669</v>
      </c>
      <c r="I50" s="232">
        <v>82.23333333333332</v>
      </c>
      <c r="J50" s="232">
        <v>83.166666666666671</v>
      </c>
      <c r="K50" s="231">
        <v>81.3</v>
      </c>
      <c r="L50" s="231">
        <v>79.599999999999994</v>
      </c>
      <c r="M50" s="231">
        <v>117.20884</v>
      </c>
      <c r="N50" s="1"/>
      <c r="O50" s="1"/>
    </row>
    <row r="51" spans="1:15" ht="12.75" customHeight="1">
      <c r="A51" s="214">
        <v>42</v>
      </c>
      <c r="B51" s="217" t="s">
        <v>80</v>
      </c>
      <c r="C51" s="231">
        <v>350.1</v>
      </c>
      <c r="D51" s="232">
        <v>347.76666666666665</v>
      </c>
      <c r="E51" s="232">
        <v>344.38333333333333</v>
      </c>
      <c r="F51" s="232">
        <v>338.66666666666669</v>
      </c>
      <c r="G51" s="232">
        <v>335.28333333333336</v>
      </c>
      <c r="H51" s="232">
        <v>353.48333333333329</v>
      </c>
      <c r="I51" s="232">
        <v>356.86666666666662</v>
      </c>
      <c r="J51" s="232">
        <v>362.58333333333326</v>
      </c>
      <c r="K51" s="231">
        <v>351.15</v>
      </c>
      <c r="L51" s="231">
        <v>342.05</v>
      </c>
      <c r="M51" s="231">
        <v>27.168500000000002</v>
      </c>
      <c r="N51" s="1"/>
      <c r="O51" s="1"/>
    </row>
    <row r="52" spans="1:15" ht="12.75" customHeight="1">
      <c r="A52" s="214">
        <v>43</v>
      </c>
      <c r="B52" s="217" t="s">
        <v>75</v>
      </c>
      <c r="C52" s="231">
        <v>764.3</v>
      </c>
      <c r="D52" s="232">
        <v>760.75</v>
      </c>
      <c r="E52" s="232">
        <v>755.55</v>
      </c>
      <c r="F52" s="232">
        <v>746.8</v>
      </c>
      <c r="G52" s="232">
        <v>741.59999999999991</v>
      </c>
      <c r="H52" s="232">
        <v>769.5</v>
      </c>
      <c r="I52" s="232">
        <v>774.7</v>
      </c>
      <c r="J52" s="232">
        <v>783.45</v>
      </c>
      <c r="K52" s="231">
        <v>765.95</v>
      </c>
      <c r="L52" s="231">
        <v>752</v>
      </c>
      <c r="M52" s="231">
        <v>122.79288</v>
      </c>
      <c r="N52" s="1"/>
      <c r="O52" s="1"/>
    </row>
    <row r="53" spans="1:15" ht="12.75" customHeight="1">
      <c r="A53" s="214">
        <v>44</v>
      </c>
      <c r="B53" s="217" t="s">
        <v>77</v>
      </c>
      <c r="C53" s="231">
        <v>252.05</v>
      </c>
      <c r="D53" s="232">
        <v>250.43333333333331</v>
      </c>
      <c r="E53" s="232">
        <v>247.86666666666662</v>
      </c>
      <c r="F53" s="232">
        <v>243.68333333333331</v>
      </c>
      <c r="G53" s="232">
        <v>241.11666666666662</v>
      </c>
      <c r="H53" s="232">
        <v>254.61666666666662</v>
      </c>
      <c r="I53" s="232">
        <v>257.18333333333328</v>
      </c>
      <c r="J53" s="232">
        <v>261.36666666666662</v>
      </c>
      <c r="K53" s="231">
        <v>253</v>
      </c>
      <c r="L53" s="231">
        <v>246.25</v>
      </c>
      <c r="M53" s="231">
        <v>20.031700000000001</v>
      </c>
      <c r="N53" s="1"/>
      <c r="O53" s="1"/>
    </row>
    <row r="54" spans="1:15" ht="12.75" customHeight="1">
      <c r="A54" s="214">
        <v>45</v>
      </c>
      <c r="B54" s="217" t="s">
        <v>78</v>
      </c>
      <c r="C54" s="231">
        <v>17332.900000000001</v>
      </c>
      <c r="D54" s="232">
        <v>17304.3</v>
      </c>
      <c r="E54" s="232">
        <v>17208.599999999999</v>
      </c>
      <c r="F54" s="232">
        <v>17084.3</v>
      </c>
      <c r="G54" s="232">
        <v>16988.599999999999</v>
      </c>
      <c r="H54" s="232">
        <v>17428.599999999999</v>
      </c>
      <c r="I54" s="232">
        <v>17524.300000000003</v>
      </c>
      <c r="J54" s="232">
        <v>17648.599999999999</v>
      </c>
      <c r="K54" s="231">
        <v>17400</v>
      </c>
      <c r="L54" s="231">
        <v>17180</v>
      </c>
      <c r="M54" s="231">
        <v>0.1003</v>
      </c>
      <c r="N54" s="1"/>
      <c r="O54" s="1"/>
    </row>
    <row r="55" spans="1:15" ht="12.75" customHeight="1">
      <c r="A55" s="214">
        <v>46</v>
      </c>
      <c r="B55" s="217" t="s">
        <v>81</v>
      </c>
      <c r="C55" s="231">
        <v>4336.1000000000004</v>
      </c>
      <c r="D55" s="232">
        <v>4331.416666666667</v>
      </c>
      <c r="E55" s="232">
        <v>4292.1333333333341</v>
      </c>
      <c r="F55" s="232">
        <v>4248.166666666667</v>
      </c>
      <c r="G55" s="232">
        <v>4208.8833333333341</v>
      </c>
      <c r="H55" s="232">
        <v>4375.3833333333341</v>
      </c>
      <c r="I55" s="232">
        <v>4414.666666666667</v>
      </c>
      <c r="J55" s="232">
        <v>4458.6333333333341</v>
      </c>
      <c r="K55" s="231">
        <v>4370.7</v>
      </c>
      <c r="L55" s="231">
        <v>4287.45</v>
      </c>
      <c r="M55" s="231">
        <v>1.83772</v>
      </c>
      <c r="N55" s="1"/>
      <c r="O55" s="1"/>
    </row>
    <row r="56" spans="1:15" ht="12.75" customHeight="1">
      <c r="A56" s="214">
        <v>47</v>
      </c>
      <c r="B56" s="217" t="s">
        <v>82</v>
      </c>
      <c r="C56" s="231">
        <v>324.60000000000002</v>
      </c>
      <c r="D56" s="232">
        <v>322.13333333333333</v>
      </c>
      <c r="E56" s="232">
        <v>319.06666666666666</v>
      </c>
      <c r="F56" s="232">
        <v>313.53333333333336</v>
      </c>
      <c r="G56" s="232">
        <v>310.4666666666667</v>
      </c>
      <c r="H56" s="232">
        <v>327.66666666666663</v>
      </c>
      <c r="I56" s="232">
        <v>330.73333333333323</v>
      </c>
      <c r="J56" s="232">
        <v>336.26666666666659</v>
      </c>
      <c r="K56" s="231">
        <v>325.2</v>
      </c>
      <c r="L56" s="231">
        <v>316.60000000000002</v>
      </c>
      <c r="M56" s="231">
        <v>107.08251</v>
      </c>
      <c r="N56" s="1"/>
      <c r="O56" s="1"/>
    </row>
    <row r="57" spans="1:15" ht="12.75" customHeight="1">
      <c r="A57" s="214">
        <v>48</v>
      </c>
      <c r="B57" s="217" t="s">
        <v>83</v>
      </c>
      <c r="C57" s="231">
        <v>711.7</v>
      </c>
      <c r="D57" s="232">
        <v>703.91666666666663</v>
      </c>
      <c r="E57" s="232">
        <v>692.88333333333321</v>
      </c>
      <c r="F57" s="232">
        <v>674.06666666666661</v>
      </c>
      <c r="G57" s="232">
        <v>663.03333333333319</v>
      </c>
      <c r="H57" s="232">
        <v>722.73333333333323</v>
      </c>
      <c r="I57" s="232">
        <v>733.76666666666677</v>
      </c>
      <c r="J57" s="232">
        <v>752.58333333333326</v>
      </c>
      <c r="K57" s="231">
        <v>714.95</v>
      </c>
      <c r="L57" s="231">
        <v>685.1</v>
      </c>
      <c r="M57" s="231">
        <v>31.361350000000002</v>
      </c>
      <c r="N57" s="1"/>
      <c r="O57" s="1"/>
    </row>
    <row r="58" spans="1:15" ht="12.75" customHeight="1">
      <c r="A58" s="214">
        <v>49</v>
      </c>
      <c r="B58" s="217" t="s">
        <v>84</v>
      </c>
      <c r="C58" s="231">
        <v>1067.75</v>
      </c>
      <c r="D58" s="232">
        <v>1063.8666666666666</v>
      </c>
      <c r="E58" s="232">
        <v>1057.1333333333332</v>
      </c>
      <c r="F58" s="232">
        <v>1046.5166666666667</v>
      </c>
      <c r="G58" s="232">
        <v>1039.7833333333333</v>
      </c>
      <c r="H58" s="232">
        <v>1074.4833333333331</v>
      </c>
      <c r="I58" s="232">
        <v>1081.2166666666662</v>
      </c>
      <c r="J58" s="232">
        <v>1091.833333333333</v>
      </c>
      <c r="K58" s="231">
        <v>1070.5999999999999</v>
      </c>
      <c r="L58" s="231">
        <v>1053.25</v>
      </c>
      <c r="M58" s="231">
        <v>10.890040000000001</v>
      </c>
      <c r="N58" s="1"/>
      <c r="O58" s="1"/>
    </row>
    <row r="59" spans="1:15" ht="12.75" customHeight="1">
      <c r="A59" s="214">
        <v>50</v>
      </c>
      <c r="B59" s="217" t="s">
        <v>805</v>
      </c>
      <c r="C59" s="231">
        <v>1462.65</v>
      </c>
      <c r="D59" s="232">
        <v>1468.5833333333333</v>
      </c>
      <c r="E59" s="232">
        <v>1454.1666666666665</v>
      </c>
      <c r="F59" s="232">
        <v>1445.6833333333332</v>
      </c>
      <c r="G59" s="232">
        <v>1431.2666666666664</v>
      </c>
      <c r="H59" s="232">
        <v>1477.0666666666666</v>
      </c>
      <c r="I59" s="232">
        <v>1491.4833333333331</v>
      </c>
      <c r="J59" s="232">
        <v>1499.9666666666667</v>
      </c>
      <c r="K59" s="231">
        <v>1483</v>
      </c>
      <c r="L59" s="231">
        <v>1460.1</v>
      </c>
      <c r="M59" s="231">
        <v>0.19636000000000001</v>
      </c>
      <c r="N59" s="1"/>
      <c r="O59" s="1"/>
    </row>
    <row r="60" spans="1:15" ht="12.75" customHeight="1">
      <c r="A60" s="214">
        <v>51</v>
      </c>
      <c r="B60" s="217" t="s">
        <v>85</v>
      </c>
      <c r="C60" s="231">
        <v>215.1</v>
      </c>
      <c r="D60" s="232">
        <v>214.7833333333333</v>
      </c>
      <c r="E60" s="232">
        <v>213.86666666666662</v>
      </c>
      <c r="F60" s="232">
        <v>212.63333333333333</v>
      </c>
      <c r="G60" s="232">
        <v>211.71666666666664</v>
      </c>
      <c r="H60" s="232">
        <v>216.01666666666659</v>
      </c>
      <c r="I60" s="232">
        <v>216.93333333333328</v>
      </c>
      <c r="J60" s="232">
        <v>218.16666666666657</v>
      </c>
      <c r="K60" s="231">
        <v>215.7</v>
      </c>
      <c r="L60" s="231">
        <v>213.55</v>
      </c>
      <c r="M60" s="231">
        <v>36.711930000000002</v>
      </c>
      <c r="N60" s="1"/>
      <c r="O60" s="1"/>
    </row>
    <row r="61" spans="1:15" ht="12.75" customHeight="1">
      <c r="A61" s="214">
        <v>52</v>
      </c>
      <c r="B61" s="217" t="s">
        <v>87</v>
      </c>
      <c r="C61" s="231">
        <v>3884.45</v>
      </c>
      <c r="D61" s="232">
        <v>3867.3166666666671</v>
      </c>
      <c r="E61" s="232">
        <v>3807.6333333333341</v>
      </c>
      <c r="F61" s="232">
        <v>3730.8166666666671</v>
      </c>
      <c r="G61" s="232">
        <v>3671.1333333333341</v>
      </c>
      <c r="H61" s="232">
        <v>3944.1333333333341</v>
      </c>
      <c r="I61" s="232">
        <v>4003.8166666666675</v>
      </c>
      <c r="J61" s="232">
        <v>4080.6333333333341</v>
      </c>
      <c r="K61" s="231">
        <v>3927</v>
      </c>
      <c r="L61" s="231">
        <v>3790.5</v>
      </c>
      <c r="M61" s="231">
        <v>3.5183300000000002</v>
      </c>
      <c r="N61" s="1"/>
      <c r="O61" s="1"/>
    </row>
    <row r="62" spans="1:15" ht="12.75" customHeight="1">
      <c r="A62" s="214">
        <v>53</v>
      </c>
      <c r="B62" s="217" t="s">
        <v>88</v>
      </c>
      <c r="C62" s="231">
        <v>1484.3</v>
      </c>
      <c r="D62" s="232">
        <v>1485.3666666666668</v>
      </c>
      <c r="E62" s="232">
        <v>1476.5333333333335</v>
      </c>
      <c r="F62" s="232">
        <v>1468.7666666666667</v>
      </c>
      <c r="G62" s="232">
        <v>1459.9333333333334</v>
      </c>
      <c r="H62" s="232">
        <v>1493.1333333333337</v>
      </c>
      <c r="I62" s="232">
        <v>1501.9666666666667</v>
      </c>
      <c r="J62" s="232">
        <v>1509.7333333333338</v>
      </c>
      <c r="K62" s="231">
        <v>1494.2</v>
      </c>
      <c r="L62" s="231">
        <v>1477.6</v>
      </c>
      <c r="M62" s="231">
        <v>1.6815</v>
      </c>
      <c r="N62" s="1"/>
      <c r="O62" s="1"/>
    </row>
    <row r="63" spans="1:15" ht="12.75" customHeight="1">
      <c r="A63" s="214">
        <v>54</v>
      </c>
      <c r="B63" s="217" t="s">
        <v>89</v>
      </c>
      <c r="C63" s="231">
        <v>713.05</v>
      </c>
      <c r="D63" s="232">
        <v>713.85</v>
      </c>
      <c r="E63" s="232">
        <v>703.2</v>
      </c>
      <c r="F63" s="232">
        <v>693.35</v>
      </c>
      <c r="G63" s="232">
        <v>682.7</v>
      </c>
      <c r="H63" s="232">
        <v>723.7</v>
      </c>
      <c r="I63" s="232">
        <v>734.34999999999991</v>
      </c>
      <c r="J63" s="232">
        <v>744.2</v>
      </c>
      <c r="K63" s="231">
        <v>724.5</v>
      </c>
      <c r="L63" s="231">
        <v>704</v>
      </c>
      <c r="M63" s="231">
        <v>15.028499999999999</v>
      </c>
      <c r="N63" s="1"/>
      <c r="O63" s="1"/>
    </row>
    <row r="64" spans="1:15" ht="12.75" customHeight="1">
      <c r="A64" s="214">
        <v>55</v>
      </c>
      <c r="B64" s="217" t="s">
        <v>90</v>
      </c>
      <c r="C64" s="231">
        <v>872.9</v>
      </c>
      <c r="D64" s="232">
        <v>876.36666666666679</v>
      </c>
      <c r="E64" s="232">
        <v>866.73333333333358</v>
      </c>
      <c r="F64" s="232">
        <v>860.56666666666683</v>
      </c>
      <c r="G64" s="232">
        <v>850.93333333333362</v>
      </c>
      <c r="H64" s="232">
        <v>882.53333333333353</v>
      </c>
      <c r="I64" s="232">
        <v>892.16666666666674</v>
      </c>
      <c r="J64" s="232">
        <v>898.33333333333348</v>
      </c>
      <c r="K64" s="231">
        <v>886</v>
      </c>
      <c r="L64" s="231">
        <v>870.2</v>
      </c>
      <c r="M64" s="231">
        <v>3.4178199999999999</v>
      </c>
      <c r="N64" s="1"/>
      <c r="O64" s="1"/>
    </row>
    <row r="65" spans="1:15" ht="12.75" customHeight="1">
      <c r="A65" s="214">
        <v>56</v>
      </c>
      <c r="B65" s="217" t="s">
        <v>246</v>
      </c>
      <c r="C65" s="231">
        <v>337.3</v>
      </c>
      <c r="D65" s="232">
        <v>336.88333333333333</v>
      </c>
      <c r="E65" s="232">
        <v>334.56666666666666</v>
      </c>
      <c r="F65" s="232">
        <v>331.83333333333331</v>
      </c>
      <c r="G65" s="232">
        <v>329.51666666666665</v>
      </c>
      <c r="H65" s="232">
        <v>339.61666666666667</v>
      </c>
      <c r="I65" s="232">
        <v>341.93333333333328</v>
      </c>
      <c r="J65" s="232">
        <v>344.66666666666669</v>
      </c>
      <c r="K65" s="231">
        <v>339.2</v>
      </c>
      <c r="L65" s="231">
        <v>334.15</v>
      </c>
      <c r="M65" s="231">
        <v>5.4855400000000003</v>
      </c>
      <c r="N65" s="1"/>
      <c r="O65" s="1"/>
    </row>
    <row r="66" spans="1:15" ht="12.75" customHeight="1">
      <c r="A66" s="214">
        <v>57</v>
      </c>
      <c r="B66" s="217" t="s">
        <v>92</v>
      </c>
      <c r="C66" s="231">
        <v>1462.75</v>
      </c>
      <c r="D66" s="232">
        <v>1470.5833333333333</v>
      </c>
      <c r="E66" s="232">
        <v>1448.8166666666666</v>
      </c>
      <c r="F66" s="232">
        <v>1434.8833333333334</v>
      </c>
      <c r="G66" s="232">
        <v>1413.1166666666668</v>
      </c>
      <c r="H66" s="232">
        <v>1484.5166666666664</v>
      </c>
      <c r="I66" s="232">
        <v>1506.2833333333333</v>
      </c>
      <c r="J66" s="232">
        <v>1520.2166666666662</v>
      </c>
      <c r="K66" s="231">
        <v>1492.35</v>
      </c>
      <c r="L66" s="231">
        <v>1456.65</v>
      </c>
      <c r="M66" s="231">
        <v>3.3167499999999999</v>
      </c>
      <c r="N66" s="1"/>
      <c r="O66" s="1"/>
    </row>
    <row r="67" spans="1:15" ht="12.75" customHeight="1">
      <c r="A67" s="214">
        <v>58</v>
      </c>
      <c r="B67" s="217" t="s">
        <v>97</v>
      </c>
      <c r="C67" s="231">
        <v>377.05</v>
      </c>
      <c r="D67" s="232">
        <v>376.31666666666666</v>
      </c>
      <c r="E67" s="232">
        <v>373.33333333333331</v>
      </c>
      <c r="F67" s="232">
        <v>369.61666666666667</v>
      </c>
      <c r="G67" s="232">
        <v>366.63333333333333</v>
      </c>
      <c r="H67" s="232">
        <v>380.0333333333333</v>
      </c>
      <c r="I67" s="232">
        <v>383.01666666666665</v>
      </c>
      <c r="J67" s="232">
        <v>386.73333333333329</v>
      </c>
      <c r="K67" s="231">
        <v>379.3</v>
      </c>
      <c r="L67" s="231">
        <v>372.6</v>
      </c>
      <c r="M67" s="231">
        <v>27.436160000000001</v>
      </c>
      <c r="N67" s="1"/>
      <c r="O67" s="1"/>
    </row>
    <row r="68" spans="1:15" ht="12.75" customHeight="1">
      <c r="A68" s="214">
        <v>59</v>
      </c>
      <c r="B68" s="217" t="s">
        <v>93</v>
      </c>
      <c r="C68" s="231">
        <v>543.70000000000005</v>
      </c>
      <c r="D68" s="232">
        <v>544.04999999999995</v>
      </c>
      <c r="E68" s="232">
        <v>538.19999999999993</v>
      </c>
      <c r="F68" s="232">
        <v>532.69999999999993</v>
      </c>
      <c r="G68" s="232">
        <v>526.84999999999991</v>
      </c>
      <c r="H68" s="232">
        <v>549.54999999999995</v>
      </c>
      <c r="I68" s="232">
        <v>555.39999999999986</v>
      </c>
      <c r="J68" s="232">
        <v>560.9</v>
      </c>
      <c r="K68" s="231">
        <v>549.9</v>
      </c>
      <c r="L68" s="231">
        <v>538.54999999999995</v>
      </c>
      <c r="M68" s="231">
        <v>31.437619999999999</v>
      </c>
      <c r="N68" s="1"/>
      <c r="O68" s="1"/>
    </row>
    <row r="69" spans="1:15" ht="12.75" customHeight="1">
      <c r="A69" s="214">
        <v>60</v>
      </c>
      <c r="B69" s="217" t="s">
        <v>247</v>
      </c>
      <c r="C69" s="231">
        <v>1899</v>
      </c>
      <c r="D69" s="232">
        <v>1896.7666666666667</v>
      </c>
      <c r="E69" s="232">
        <v>1876.6333333333332</v>
      </c>
      <c r="F69" s="232">
        <v>1854.2666666666667</v>
      </c>
      <c r="G69" s="232">
        <v>1834.1333333333332</v>
      </c>
      <c r="H69" s="232">
        <v>1919.1333333333332</v>
      </c>
      <c r="I69" s="232">
        <v>1939.2666666666669</v>
      </c>
      <c r="J69" s="232">
        <v>1961.6333333333332</v>
      </c>
      <c r="K69" s="231">
        <v>1916.9</v>
      </c>
      <c r="L69" s="231">
        <v>1874.4</v>
      </c>
      <c r="M69" s="231">
        <v>2.31521</v>
      </c>
      <c r="N69" s="1"/>
      <c r="O69" s="1"/>
    </row>
    <row r="70" spans="1:15" ht="12.75" customHeight="1">
      <c r="A70" s="214">
        <v>61</v>
      </c>
      <c r="B70" s="217" t="s">
        <v>94</v>
      </c>
      <c r="C70" s="231">
        <v>1944.2</v>
      </c>
      <c r="D70" s="232">
        <v>1940.0666666666668</v>
      </c>
      <c r="E70" s="232">
        <v>1926.0333333333338</v>
      </c>
      <c r="F70" s="232">
        <v>1907.866666666667</v>
      </c>
      <c r="G70" s="232">
        <v>1893.8333333333339</v>
      </c>
      <c r="H70" s="232">
        <v>1958.2333333333336</v>
      </c>
      <c r="I70" s="232">
        <v>1972.2666666666669</v>
      </c>
      <c r="J70" s="232">
        <v>1990.4333333333334</v>
      </c>
      <c r="K70" s="231">
        <v>1954.1</v>
      </c>
      <c r="L70" s="231">
        <v>1921.9</v>
      </c>
      <c r="M70" s="231">
        <v>1.40899</v>
      </c>
      <c r="N70" s="1"/>
      <c r="O70" s="1"/>
    </row>
    <row r="71" spans="1:15" ht="12.75" customHeight="1">
      <c r="A71" s="214">
        <v>62</v>
      </c>
      <c r="B71" s="217" t="s">
        <v>848</v>
      </c>
      <c r="C71" s="231">
        <v>309.89999999999998</v>
      </c>
      <c r="D71" s="232">
        <v>310.5333333333333</v>
      </c>
      <c r="E71" s="232">
        <v>305.36666666666662</v>
      </c>
      <c r="F71" s="232">
        <v>300.83333333333331</v>
      </c>
      <c r="G71" s="232">
        <v>295.66666666666663</v>
      </c>
      <c r="H71" s="232">
        <v>315.06666666666661</v>
      </c>
      <c r="I71" s="232">
        <v>320.23333333333335</v>
      </c>
      <c r="J71" s="232">
        <v>324.76666666666659</v>
      </c>
      <c r="K71" s="231">
        <v>315.7</v>
      </c>
      <c r="L71" s="231">
        <v>306</v>
      </c>
      <c r="M71" s="231">
        <v>41.784840000000003</v>
      </c>
      <c r="N71" s="1"/>
      <c r="O71" s="1"/>
    </row>
    <row r="72" spans="1:15" ht="12.75" customHeight="1">
      <c r="A72" s="214">
        <v>63</v>
      </c>
      <c r="B72" s="217" t="s">
        <v>95</v>
      </c>
      <c r="C72" s="231">
        <v>3351.7</v>
      </c>
      <c r="D72" s="232">
        <v>3339.5166666666664</v>
      </c>
      <c r="E72" s="232">
        <v>3319.6833333333329</v>
      </c>
      <c r="F72" s="232">
        <v>3287.6666666666665</v>
      </c>
      <c r="G72" s="232">
        <v>3267.833333333333</v>
      </c>
      <c r="H72" s="232">
        <v>3371.5333333333328</v>
      </c>
      <c r="I72" s="232">
        <v>3391.3666666666668</v>
      </c>
      <c r="J72" s="232">
        <v>3423.3833333333328</v>
      </c>
      <c r="K72" s="231">
        <v>3359.35</v>
      </c>
      <c r="L72" s="231">
        <v>3307.5</v>
      </c>
      <c r="M72" s="231">
        <v>2.7326000000000001</v>
      </c>
      <c r="N72" s="1"/>
      <c r="O72" s="1"/>
    </row>
    <row r="73" spans="1:15" ht="12.75" customHeight="1">
      <c r="A73" s="214">
        <v>64</v>
      </c>
      <c r="B73" s="217" t="s">
        <v>249</v>
      </c>
      <c r="C73" s="231">
        <v>3626.55</v>
      </c>
      <c r="D73" s="232">
        <v>3633.5333333333333</v>
      </c>
      <c r="E73" s="232">
        <v>3596.0666666666666</v>
      </c>
      <c r="F73" s="232">
        <v>3565.5833333333335</v>
      </c>
      <c r="G73" s="232">
        <v>3528.1166666666668</v>
      </c>
      <c r="H73" s="232">
        <v>3664.0166666666664</v>
      </c>
      <c r="I73" s="232">
        <v>3701.4833333333327</v>
      </c>
      <c r="J73" s="232">
        <v>3731.9666666666662</v>
      </c>
      <c r="K73" s="231">
        <v>3671</v>
      </c>
      <c r="L73" s="231">
        <v>3603.05</v>
      </c>
      <c r="M73" s="231">
        <v>1.34883</v>
      </c>
      <c r="N73" s="1"/>
      <c r="O73" s="1"/>
    </row>
    <row r="74" spans="1:15" ht="12.75" customHeight="1">
      <c r="A74" s="214">
        <v>65</v>
      </c>
      <c r="B74" s="217" t="s">
        <v>143</v>
      </c>
      <c r="C74" s="231">
        <v>2172.25</v>
      </c>
      <c r="D74" s="232">
        <v>2168.5166666666669</v>
      </c>
      <c r="E74" s="232">
        <v>2153.7833333333338</v>
      </c>
      <c r="F74" s="232">
        <v>2135.3166666666671</v>
      </c>
      <c r="G74" s="232">
        <v>2120.5833333333339</v>
      </c>
      <c r="H74" s="232">
        <v>2186.9833333333336</v>
      </c>
      <c r="I74" s="232">
        <v>2201.7166666666662</v>
      </c>
      <c r="J74" s="232">
        <v>2220.1833333333334</v>
      </c>
      <c r="K74" s="231">
        <v>2183.25</v>
      </c>
      <c r="L74" s="231">
        <v>2150.0500000000002</v>
      </c>
      <c r="M74" s="231">
        <v>1.12104</v>
      </c>
      <c r="N74" s="1"/>
      <c r="O74" s="1"/>
    </row>
    <row r="75" spans="1:15" ht="12.75" customHeight="1">
      <c r="A75" s="214">
        <v>66</v>
      </c>
      <c r="B75" s="217" t="s">
        <v>98</v>
      </c>
      <c r="C75" s="231">
        <v>4320.3999999999996</v>
      </c>
      <c r="D75" s="232">
        <v>4317.3666666666659</v>
      </c>
      <c r="E75" s="232">
        <v>4293.0333333333319</v>
      </c>
      <c r="F75" s="232">
        <v>4265.6666666666661</v>
      </c>
      <c r="G75" s="232">
        <v>4241.3333333333321</v>
      </c>
      <c r="H75" s="232">
        <v>4344.7333333333318</v>
      </c>
      <c r="I75" s="232">
        <v>4369.0666666666657</v>
      </c>
      <c r="J75" s="232">
        <v>4396.4333333333316</v>
      </c>
      <c r="K75" s="231">
        <v>4341.7</v>
      </c>
      <c r="L75" s="231">
        <v>4290</v>
      </c>
      <c r="M75" s="231">
        <v>2.4692599999999998</v>
      </c>
      <c r="N75" s="1"/>
      <c r="O75" s="1"/>
    </row>
    <row r="76" spans="1:15" ht="12.75" customHeight="1">
      <c r="A76" s="214">
        <v>67</v>
      </c>
      <c r="B76" s="217" t="s">
        <v>99</v>
      </c>
      <c r="C76" s="231">
        <v>3162.05</v>
      </c>
      <c r="D76" s="232">
        <v>3139.35</v>
      </c>
      <c r="E76" s="232">
        <v>3082.7</v>
      </c>
      <c r="F76" s="232">
        <v>3003.35</v>
      </c>
      <c r="G76" s="232">
        <v>2946.7</v>
      </c>
      <c r="H76" s="232">
        <v>3218.7</v>
      </c>
      <c r="I76" s="232">
        <v>3275.3500000000004</v>
      </c>
      <c r="J76" s="232">
        <v>3354.7</v>
      </c>
      <c r="K76" s="231">
        <v>3196</v>
      </c>
      <c r="L76" s="231">
        <v>3060</v>
      </c>
      <c r="M76" s="231">
        <v>9.6465599999999991</v>
      </c>
      <c r="N76" s="1"/>
      <c r="O76" s="1"/>
    </row>
    <row r="77" spans="1:15" ht="12.75" customHeight="1">
      <c r="A77" s="214">
        <v>68</v>
      </c>
      <c r="B77" s="217" t="s">
        <v>250</v>
      </c>
      <c r="C77" s="231">
        <v>428.6</v>
      </c>
      <c r="D77" s="232">
        <v>428.40000000000003</v>
      </c>
      <c r="E77" s="232">
        <v>425.30000000000007</v>
      </c>
      <c r="F77" s="232">
        <v>422.00000000000006</v>
      </c>
      <c r="G77" s="232">
        <v>418.90000000000009</v>
      </c>
      <c r="H77" s="232">
        <v>431.70000000000005</v>
      </c>
      <c r="I77" s="232">
        <v>434.80000000000007</v>
      </c>
      <c r="J77" s="232">
        <v>438.1</v>
      </c>
      <c r="K77" s="231">
        <v>431.5</v>
      </c>
      <c r="L77" s="231">
        <v>425.1</v>
      </c>
      <c r="M77" s="231">
        <v>0.54425000000000001</v>
      </c>
      <c r="N77" s="1"/>
      <c r="O77" s="1"/>
    </row>
    <row r="78" spans="1:15" ht="12.75" customHeight="1">
      <c r="A78" s="214">
        <v>69</v>
      </c>
      <c r="B78" s="217" t="s">
        <v>100</v>
      </c>
      <c r="C78" s="231">
        <v>2117.9499999999998</v>
      </c>
      <c r="D78" s="232">
        <v>2114.65</v>
      </c>
      <c r="E78" s="232">
        <v>2098.3000000000002</v>
      </c>
      <c r="F78" s="232">
        <v>2078.65</v>
      </c>
      <c r="G78" s="232">
        <v>2062.3000000000002</v>
      </c>
      <c r="H78" s="232">
        <v>2134.3000000000002</v>
      </c>
      <c r="I78" s="232">
        <v>2150.6499999999996</v>
      </c>
      <c r="J78" s="232">
        <v>2170.3000000000002</v>
      </c>
      <c r="K78" s="231">
        <v>2131</v>
      </c>
      <c r="L78" s="231">
        <v>2095</v>
      </c>
      <c r="M78" s="231">
        <v>1.0172099999999999</v>
      </c>
      <c r="N78" s="1"/>
      <c r="O78" s="1"/>
    </row>
    <row r="79" spans="1:15" ht="12.75" customHeight="1">
      <c r="A79" s="214">
        <v>70</v>
      </c>
      <c r="B79" s="217" t="s">
        <v>806</v>
      </c>
      <c r="C79" s="231">
        <v>147.6</v>
      </c>
      <c r="D79" s="232">
        <v>148.01666666666665</v>
      </c>
      <c r="E79" s="232">
        <v>145.83333333333331</v>
      </c>
      <c r="F79" s="232">
        <v>144.06666666666666</v>
      </c>
      <c r="G79" s="232">
        <v>141.88333333333333</v>
      </c>
      <c r="H79" s="232">
        <v>149.7833333333333</v>
      </c>
      <c r="I79" s="232">
        <v>151.96666666666664</v>
      </c>
      <c r="J79" s="232">
        <v>153.73333333333329</v>
      </c>
      <c r="K79" s="231">
        <v>150.19999999999999</v>
      </c>
      <c r="L79" s="231">
        <v>146.25</v>
      </c>
      <c r="M79" s="231">
        <v>58.534100000000002</v>
      </c>
      <c r="N79" s="1"/>
      <c r="O79" s="1"/>
    </row>
    <row r="80" spans="1:15" ht="12.75" customHeight="1">
      <c r="A80" s="214">
        <v>71</v>
      </c>
      <c r="B80" s="217" t="s">
        <v>102</v>
      </c>
      <c r="C80" s="231">
        <v>138.44999999999999</v>
      </c>
      <c r="D80" s="232">
        <v>137.1</v>
      </c>
      <c r="E80" s="232">
        <v>135.39999999999998</v>
      </c>
      <c r="F80" s="232">
        <v>132.35</v>
      </c>
      <c r="G80" s="232">
        <v>130.64999999999998</v>
      </c>
      <c r="H80" s="232">
        <v>140.14999999999998</v>
      </c>
      <c r="I80" s="232">
        <v>141.84999999999997</v>
      </c>
      <c r="J80" s="232">
        <v>144.89999999999998</v>
      </c>
      <c r="K80" s="231">
        <v>138.80000000000001</v>
      </c>
      <c r="L80" s="231">
        <v>134.05000000000001</v>
      </c>
      <c r="M80" s="231">
        <v>223.95779999999999</v>
      </c>
      <c r="N80" s="1"/>
      <c r="O80" s="1"/>
    </row>
    <row r="81" spans="1:15" ht="12.75" customHeight="1">
      <c r="A81" s="214">
        <v>72</v>
      </c>
      <c r="B81" s="217" t="s">
        <v>252</v>
      </c>
      <c r="C81" s="231">
        <v>287.64999999999998</v>
      </c>
      <c r="D81" s="232">
        <v>285.83333333333331</v>
      </c>
      <c r="E81" s="232">
        <v>282.81666666666661</v>
      </c>
      <c r="F81" s="232">
        <v>277.98333333333329</v>
      </c>
      <c r="G81" s="232">
        <v>274.96666666666658</v>
      </c>
      <c r="H81" s="232">
        <v>290.66666666666663</v>
      </c>
      <c r="I81" s="232">
        <v>293.68333333333339</v>
      </c>
      <c r="J81" s="232">
        <v>298.51666666666665</v>
      </c>
      <c r="K81" s="231">
        <v>288.85000000000002</v>
      </c>
      <c r="L81" s="231">
        <v>281</v>
      </c>
      <c r="M81" s="231">
        <v>4.6052200000000001</v>
      </c>
      <c r="N81" s="1"/>
      <c r="O81" s="1"/>
    </row>
    <row r="82" spans="1:15" ht="12.75" customHeight="1">
      <c r="A82" s="214">
        <v>73</v>
      </c>
      <c r="B82" s="217" t="s">
        <v>103</v>
      </c>
      <c r="C82" s="231">
        <v>96.1</v>
      </c>
      <c r="D82" s="232">
        <v>96.216666666666654</v>
      </c>
      <c r="E82" s="232">
        <v>95.133333333333312</v>
      </c>
      <c r="F82" s="232">
        <v>94.166666666666657</v>
      </c>
      <c r="G82" s="232">
        <v>93.083333333333314</v>
      </c>
      <c r="H82" s="232">
        <v>97.183333333333309</v>
      </c>
      <c r="I82" s="232">
        <v>98.266666666666652</v>
      </c>
      <c r="J82" s="232">
        <v>99.233333333333306</v>
      </c>
      <c r="K82" s="231">
        <v>97.3</v>
      </c>
      <c r="L82" s="231">
        <v>95.25</v>
      </c>
      <c r="M82" s="231">
        <v>96.413160000000005</v>
      </c>
      <c r="N82" s="1"/>
      <c r="O82" s="1"/>
    </row>
    <row r="83" spans="1:15" ht="12.75" customHeight="1">
      <c r="A83" s="214">
        <v>74</v>
      </c>
      <c r="B83" s="217" t="s">
        <v>253</v>
      </c>
      <c r="C83" s="231">
        <v>1454.7</v>
      </c>
      <c r="D83" s="232">
        <v>1471.3166666666666</v>
      </c>
      <c r="E83" s="232">
        <v>1432.3833333333332</v>
      </c>
      <c r="F83" s="232">
        <v>1410.0666666666666</v>
      </c>
      <c r="G83" s="232">
        <v>1371.1333333333332</v>
      </c>
      <c r="H83" s="232">
        <v>1493.6333333333332</v>
      </c>
      <c r="I83" s="232">
        <v>1532.5666666666666</v>
      </c>
      <c r="J83" s="232">
        <v>1554.8833333333332</v>
      </c>
      <c r="K83" s="231">
        <v>1510.25</v>
      </c>
      <c r="L83" s="231">
        <v>1449</v>
      </c>
      <c r="M83" s="231">
        <v>7.6644199999999998</v>
      </c>
      <c r="N83" s="1"/>
      <c r="O83" s="1"/>
    </row>
    <row r="84" spans="1:15" ht="12.75" customHeight="1">
      <c r="A84" s="214">
        <v>75</v>
      </c>
      <c r="B84" s="217" t="s">
        <v>107</v>
      </c>
      <c r="C84" s="231">
        <v>917.2</v>
      </c>
      <c r="D84" s="232">
        <v>918.26666666666677</v>
      </c>
      <c r="E84" s="232">
        <v>911.23333333333358</v>
      </c>
      <c r="F84" s="232">
        <v>905.26666666666677</v>
      </c>
      <c r="G84" s="232">
        <v>898.23333333333358</v>
      </c>
      <c r="H84" s="232">
        <v>924.23333333333358</v>
      </c>
      <c r="I84" s="232">
        <v>931.26666666666665</v>
      </c>
      <c r="J84" s="232">
        <v>937.23333333333358</v>
      </c>
      <c r="K84" s="231">
        <v>925.3</v>
      </c>
      <c r="L84" s="231">
        <v>912.3</v>
      </c>
      <c r="M84" s="231">
        <v>12.06142</v>
      </c>
      <c r="N84" s="1"/>
      <c r="O84" s="1"/>
    </row>
    <row r="85" spans="1:15" ht="12.75" customHeight="1">
      <c r="A85" s="214">
        <v>76</v>
      </c>
      <c r="B85" s="217" t="s">
        <v>108</v>
      </c>
      <c r="C85" s="231">
        <v>1243.75</v>
      </c>
      <c r="D85" s="232">
        <v>1241.7333333333333</v>
      </c>
      <c r="E85" s="232">
        <v>1233.5666666666666</v>
      </c>
      <c r="F85" s="232">
        <v>1223.3833333333332</v>
      </c>
      <c r="G85" s="232">
        <v>1215.2166666666665</v>
      </c>
      <c r="H85" s="232">
        <v>1251.9166666666667</v>
      </c>
      <c r="I85" s="232">
        <v>1260.0833333333333</v>
      </c>
      <c r="J85" s="232">
        <v>1270.2666666666669</v>
      </c>
      <c r="K85" s="231">
        <v>1249.9000000000001</v>
      </c>
      <c r="L85" s="231">
        <v>1231.55</v>
      </c>
      <c r="M85" s="231">
        <v>2.5055900000000002</v>
      </c>
      <c r="N85" s="1"/>
      <c r="O85" s="1"/>
    </row>
    <row r="86" spans="1:15" ht="12.75" customHeight="1">
      <c r="A86" s="214">
        <v>77</v>
      </c>
      <c r="B86" s="217" t="s">
        <v>110</v>
      </c>
      <c r="C86" s="231">
        <v>1655.1</v>
      </c>
      <c r="D86" s="232">
        <v>1655.9000000000003</v>
      </c>
      <c r="E86" s="232">
        <v>1640.3500000000006</v>
      </c>
      <c r="F86" s="232">
        <v>1625.6000000000004</v>
      </c>
      <c r="G86" s="232">
        <v>1610.0500000000006</v>
      </c>
      <c r="H86" s="232">
        <v>1670.6500000000005</v>
      </c>
      <c r="I86" s="232">
        <v>1686.2000000000003</v>
      </c>
      <c r="J86" s="232">
        <v>1700.9500000000005</v>
      </c>
      <c r="K86" s="231">
        <v>1671.45</v>
      </c>
      <c r="L86" s="231">
        <v>1641.15</v>
      </c>
      <c r="M86" s="231">
        <v>6.3535599999999999</v>
      </c>
      <c r="N86" s="1"/>
      <c r="O86" s="1"/>
    </row>
    <row r="87" spans="1:15" ht="12.75" customHeight="1">
      <c r="A87" s="214">
        <v>78</v>
      </c>
      <c r="B87" s="217" t="s">
        <v>111</v>
      </c>
      <c r="C87" s="231">
        <v>450.3</v>
      </c>
      <c r="D87" s="232">
        <v>450.26666666666665</v>
      </c>
      <c r="E87" s="232">
        <v>442.0333333333333</v>
      </c>
      <c r="F87" s="232">
        <v>433.76666666666665</v>
      </c>
      <c r="G87" s="232">
        <v>425.5333333333333</v>
      </c>
      <c r="H87" s="232">
        <v>458.5333333333333</v>
      </c>
      <c r="I87" s="232">
        <v>466.76666666666665</v>
      </c>
      <c r="J87" s="232">
        <v>475.0333333333333</v>
      </c>
      <c r="K87" s="231">
        <v>458.5</v>
      </c>
      <c r="L87" s="231">
        <v>442</v>
      </c>
      <c r="M87" s="231">
        <v>32.660209999999999</v>
      </c>
      <c r="N87" s="1"/>
      <c r="O87" s="1"/>
    </row>
    <row r="88" spans="1:15" ht="12.75" customHeight="1">
      <c r="A88" s="214">
        <v>79</v>
      </c>
      <c r="B88" s="217" t="s">
        <v>256</v>
      </c>
      <c r="C88" s="231">
        <v>269.89999999999998</v>
      </c>
      <c r="D88" s="232">
        <v>272.91666666666669</v>
      </c>
      <c r="E88" s="232">
        <v>266.08333333333337</v>
      </c>
      <c r="F88" s="232">
        <v>262.26666666666671</v>
      </c>
      <c r="G88" s="232">
        <v>255.43333333333339</v>
      </c>
      <c r="H88" s="232">
        <v>276.73333333333335</v>
      </c>
      <c r="I88" s="232">
        <v>283.56666666666672</v>
      </c>
      <c r="J88" s="232">
        <v>287.38333333333333</v>
      </c>
      <c r="K88" s="231">
        <v>279.75</v>
      </c>
      <c r="L88" s="231">
        <v>269.10000000000002</v>
      </c>
      <c r="M88" s="231">
        <v>4.9342600000000001</v>
      </c>
      <c r="N88" s="1"/>
      <c r="O88" s="1"/>
    </row>
    <row r="89" spans="1:15" ht="12.75" customHeight="1">
      <c r="A89" s="214">
        <v>80</v>
      </c>
      <c r="B89" s="217" t="s">
        <v>113</v>
      </c>
      <c r="C89" s="231">
        <v>1077.8</v>
      </c>
      <c r="D89" s="232">
        <v>1067.6000000000001</v>
      </c>
      <c r="E89" s="232">
        <v>1051.2000000000003</v>
      </c>
      <c r="F89" s="232">
        <v>1024.6000000000001</v>
      </c>
      <c r="G89" s="232">
        <v>1008.2000000000003</v>
      </c>
      <c r="H89" s="232">
        <v>1094.2000000000003</v>
      </c>
      <c r="I89" s="232">
        <v>1110.6000000000004</v>
      </c>
      <c r="J89" s="232">
        <v>1137.2000000000003</v>
      </c>
      <c r="K89" s="231">
        <v>1084</v>
      </c>
      <c r="L89" s="231">
        <v>1041</v>
      </c>
      <c r="M89" s="231">
        <v>82.537649999999999</v>
      </c>
      <c r="N89" s="1"/>
      <c r="O89" s="1"/>
    </row>
    <row r="90" spans="1:15" ht="12.75" customHeight="1">
      <c r="A90" s="214">
        <v>81</v>
      </c>
      <c r="B90" s="217" t="s">
        <v>115</v>
      </c>
      <c r="C90" s="231">
        <v>2152.65</v>
      </c>
      <c r="D90" s="232">
        <v>2149.2166666666667</v>
      </c>
      <c r="E90" s="232">
        <v>2133.4333333333334</v>
      </c>
      <c r="F90" s="232">
        <v>2114.2166666666667</v>
      </c>
      <c r="G90" s="232">
        <v>2098.4333333333334</v>
      </c>
      <c r="H90" s="232">
        <v>2168.4333333333334</v>
      </c>
      <c r="I90" s="232">
        <v>2184.2166666666672</v>
      </c>
      <c r="J90" s="232">
        <v>2203.4333333333334</v>
      </c>
      <c r="K90" s="231">
        <v>2165</v>
      </c>
      <c r="L90" s="231">
        <v>2130</v>
      </c>
      <c r="M90" s="231">
        <v>0.79757999999999996</v>
      </c>
      <c r="N90" s="1"/>
      <c r="O90" s="1"/>
    </row>
    <row r="91" spans="1:15" ht="12.75" customHeight="1">
      <c r="A91" s="214">
        <v>82</v>
      </c>
      <c r="B91" s="217" t="s">
        <v>116</v>
      </c>
      <c r="C91" s="231">
        <v>1600.65</v>
      </c>
      <c r="D91" s="232">
        <v>1598.8500000000001</v>
      </c>
      <c r="E91" s="232">
        <v>1587.8000000000002</v>
      </c>
      <c r="F91" s="232">
        <v>1574.95</v>
      </c>
      <c r="G91" s="232">
        <v>1563.9</v>
      </c>
      <c r="H91" s="232">
        <v>1611.7000000000003</v>
      </c>
      <c r="I91" s="232">
        <v>1622.75</v>
      </c>
      <c r="J91" s="232">
        <v>1635.6000000000004</v>
      </c>
      <c r="K91" s="231">
        <v>1609.9</v>
      </c>
      <c r="L91" s="231">
        <v>1586</v>
      </c>
      <c r="M91" s="231">
        <v>46.222729999999999</v>
      </c>
      <c r="N91" s="1"/>
      <c r="O91" s="1"/>
    </row>
    <row r="92" spans="1:15" ht="12.75" customHeight="1">
      <c r="A92" s="214">
        <v>83</v>
      </c>
      <c r="B92" s="217" t="s">
        <v>117</v>
      </c>
      <c r="C92" s="231">
        <v>604.5</v>
      </c>
      <c r="D92" s="232">
        <v>602.81666666666661</v>
      </c>
      <c r="E92" s="232">
        <v>598.03333333333319</v>
      </c>
      <c r="F92" s="232">
        <v>591.56666666666661</v>
      </c>
      <c r="G92" s="232">
        <v>586.78333333333319</v>
      </c>
      <c r="H92" s="232">
        <v>609.28333333333319</v>
      </c>
      <c r="I92" s="232">
        <v>614.06666666666649</v>
      </c>
      <c r="J92" s="232">
        <v>620.53333333333319</v>
      </c>
      <c r="K92" s="231">
        <v>607.6</v>
      </c>
      <c r="L92" s="231">
        <v>596.35</v>
      </c>
      <c r="M92" s="231">
        <v>32.722850000000001</v>
      </c>
      <c r="N92" s="1"/>
      <c r="O92" s="1"/>
    </row>
    <row r="93" spans="1:15" ht="12.75" customHeight="1">
      <c r="A93" s="214">
        <v>84</v>
      </c>
      <c r="B93" s="217" t="s">
        <v>112</v>
      </c>
      <c r="C93" s="231">
        <v>1172.5999999999999</v>
      </c>
      <c r="D93" s="232">
        <v>1179.4333333333334</v>
      </c>
      <c r="E93" s="232">
        <v>1156.1666666666667</v>
      </c>
      <c r="F93" s="232">
        <v>1139.7333333333333</v>
      </c>
      <c r="G93" s="232">
        <v>1116.4666666666667</v>
      </c>
      <c r="H93" s="232">
        <v>1195.8666666666668</v>
      </c>
      <c r="I93" s="232">
        <v>1219.1333333333332</v>
      </c>
      <c r="J93" s="232">
        <v>1235.5666666666668</v>
      </c>
      <c r="K93" s="231">
        <v>1202.7</v>
      </c>
      <c r="L93" s="231">
        <v>1163</v>
      </c>
      <c r="M93" s="231">
        <v>9.6249599999999997</v>
      </c>
      <c r="N93" s="1"/>
      <c r="O93" s="1"/>
    </row>
    <row r="94" spans="1:15" ht="12.75" customHeight="1">
      <c r="A94" s="214">
        <v>85</v>
      </c>
      <c r="B94" s="217" t="s">
        <v>118</v>
      </c>
      <c r="C94" s="231">
        <v>2728.45</v>
      </c>
      <c r="D94" s="232">
        <v>2718.8833333333337</v>
      </c>
      <c r="E94" s="232">
        <v>2692.8666666666672</v>
      </c>
      <c r="F94" s="232">
        <v>2657.2833333333338</v>
      </c>
      <c r="G94" s="232">
        <v>2631.2666666666673</v>
      </c>
      <c r="H94" s="232">
        <v>2754.4666666666672</v>
      </c>
      <c r="I94" s="232">
        <v>2780.4833333333336</v>
      </c>
      <c r="J94" s="232">
        <v>2816.0666666666671</v>
      </c>
      <c r="K94" s="231">
        <v>2744.9</v>
      </c>
      <c r="L94" s="231">
        <v>2683.3</v>
      </c>
      <c r="M94" s="231">
        <v>1.9643999999999999</v>
      </c>
      <c r="N94" s="1"/>
      <c r="O94" s="1"/>
    </row>
    <row r="95" spans="1:15" ht="12.75" customHeight="1">
      <c r="A95" s="214">
        <v>86</v>
      </c>
      <c r="B95" s="217" t="s">
        <v>120</v>
      </c>
      <c r="C95" s="231">
        <v>488.5</v>
      </c>
      <c r="D95" s="232">
        <v>487.05</v>
      </c>
      <c r="E95" s="232">
        <v>484.1</v>
      </c>
      <c r="F95" s="232">
        <v>479.7</v>
      </c>
      <c r="G95" s="232">
        <v>476.75</v>
      </c>
      <c r="H95" s="232">
        <v>491.45000000000005</v>
      </c>
      <c r="I95" s="232">
        <v>494.4</v>
      </c>
      <c r="J95" s="232">
        <v>498.80000000000007</v>
      </c>
      <c r="K95" s="231">
        <v>490</v>
      </c>
      <c r="L95" s="231">
        <v>482.65</v>
      </c>
      <c r="M95" s="231">
        <v>74.451620000000005</v>
      </c>
      <c r="N95" s="1"/>
      <c r="O95" s="1"/>
    </row>
    <row r="96" spans="1:15" ht="12.75" customHeight="1">
      <c r="A96" s="214">
        <v>87</v>
      </c>
      <c r="B96" s="217" t="s">
        <v>257</v>
      </c>
      <c r="C96" s="231">
        <v>2462.75</v>
      </c>
      <c r="D96" s="232">
        <v>2456.85</v>
      </c>
      <c r="E96" s="232">
        <v>2441.4499999999998</v>
      </c>
      <c r="F96" s="232">
        <v>2420.15</v>
      </c>
      <c r="G96" s="232">
        <v>2404.75</v>
      </c>
      <c r="H96" s="232">
        <v>2478.1499999999996</v>
      </c>
      <c r="I96" s="232">
        <v>2493.5500000000002</v>
      </c>
      <c r="J96" s="232">
        <v>2514.8499999999995</v>
      </c>
      <c r="K96" s="231">
        <v>2472.25</v>
      </c>
      <c r="L96" s="231">
        <v>2435.5500000000002</v>
      </c>
      <c r="M96" s="231">
        <v>5.2731199999999996</v>
      </c>
      <c r="N96" s="1"/>
      <c r="O96" s="1"/>
    </row>
    <row r="97" spans="1:15" ht="12.75" customHeight="1">
      <c r="A97" s="214">
        <v>88</v>
      </c>
      <c r="B97" s="217" t="s">
        <v>121</v>
      </c>
      <c r="C97" s="231">
        <v>251.2</v>
      </c>
      <c r="D97" s="232">
        <v>250.1</v>
      </c>
      <c r="E97" s="232">
        <v>247.29999999999998</v>
      </c>
      <c r="F97" s="232">
        <v>243.39999999999998</v>
      </c>
      <c r="G97" s="232">
        <v>240.59999999999997</v>
      </c>
      <c r="H97" s="232">
        <v>254</v>
      </c>
      <c r="I97" s="232">
        <v>256.8</v>
      </c>
      <c r="J97" s="232">
        <v>260.70000000000005</v>
      </c>
      <c r="K97" s="231">
        <v>252.9</v>
      </c>
      <c r="L97" s="231">
        <v>246.2</v>
      </c>
      <c r="M97" s="231">
        <v>43.471269999999997</v>
      </c>
      <c r="N97" s="1"/>
      <c r="O97" s="1"/>
    </row>
    <row r="98" spans="1:15" ht="12.75" customHeight="1">
      <c r="A98" s="214">
        <v>89</v>
      </c>
      <c r="B98" s="217" t="s">
        <v>122</v>
      </c>
      <c r="C98" s="231">
        <v>2624</v>
      </c>
      <c r="D98" s="232">
        <v>2609.9666666666667</v>
      </c>
      <c r="E98" s="232">
        <v>2580.6833333333334</v>
      </c>
      <c r="F98" s="232">
        <v>2537.3666666666668</v>
      </c>
      <c r="G98" s="232">
        <v>2508.0833333333335</v>
      </c>
      <c r="H98" s="232">
        <v>2653.2833333333333</v>
      </c>
      <c r="I98" s="232">
        <v>2682.5666666666671</v>
      </c>
      <c r="J98" s="232">
        <v>2725.8833333333332</v>
      </c>
      <c r="K98" s="231">
        <v>2639.25</v>
      </c>
      <c r="L98" s="231">
        <v>2566.65</v>
      </c>
      <c r="M98" s="231">
        <v>13.48015</v>
      </c>
      <c r="N98" s="1"/>
      <c r="O98" s="1"/>
    </row>
    <row r="99" spans="1:15" ht="12.75" customHeight="1">
      <c r="A99" s="214">
        <v>90</v>
      </c>
      <c r="B99" s="217" t="s">
        <v>258</v>
      </c>
      <c r="C99" s="231">
        <v>349.7</v>
      </c>
      <c r="D99" s="232">
        <v>348.26666666666671</v>
      </c>
      <c r="E99" s="232">
        <v>346.53333333333342</v>
      </c>
      <c r="F99" s="232">
        <v>343.36666666666673</v>
      </c>
      <c r="G99" s="232">
        <v>341.63333333333344</v>
      </c>
      <c r="H99" s="232">
        <v>351.43333333333339</v>
      </c>
      <c r="I99" s="232">
        <v>353.16666666666663</v>
      </c>
      <c r="J99" s="232">
        <v>356.33333333333337</v>
      </c>
      <c r="K99" s="231">
        <v>350</v>
      </c>
      <c r="L99" s="231">
        <v>345.1</v>
      </c>
      <c r="M99" s="231">
        <v>6.4705899999999996</v>
      </c>
      <c r="N99" s="1"/>
      <c r="O99" s="1"/>
    </row>
    <row r="100" spans="1:15" ht="12.75" customHeight="1">
      <c r="A100" s="214">
        <v>91</v>
      </c>
      <c r="B100" s="217" t="s">
        <v>373</v>
      </c>
      <c r="C100" s="231">
        <v>39634.25</v>
      </c>
      <c r="D100" s="232">
        <v>39696.200000000004</v>
      </c>
      <c r="E100" s="232">
        <v>39410.700000000012</v>
      </c>
      <c r="F100" s="232">
        <v>39187.150000000009</v>
      </c>
      <c r="G100" s="232">
        <v>38901.650000000016</v>
      </c>
      <c r="H100" s="232">
        <v>39919.750000000007</v>
      </c>
      <c r="I100" s="232">
        <v>40205.249999999993</v>
      </c>
      <c r="J100" s="232">
        <v>40428.800000000003</v>
      </c>
      <c r="K100" s="231">
        <v>39981.699999999997</v>
      </c>
      <c r="L100" s="231">
        <v>39472.65</v>
      </c>
      <c r="M100" s="231">
        <v>2.7130000000000001E-2</v>
      </c>
      <c r="N100" s="1"/>
      <c r="O100" s="1"/>
    </row>
    <row r="101" spans="1:15" ht="12.75" customHeight="1">
      <c r="A101" s="214">
        <v>92</v>
      </c>
      <c r="B101" s="217" t="s">
        <v>114</v>
      </c>
      <c r="C101" s="231">
        <v>2621.65</v>
      </c>
      <c r="D101" s="232">
        <v>2614.4500000000003</v>
      </c>
      <c r="E101" s="232">
        <v>2597.8000000000006</v>
      </c>
      <c r="F101" s="232">
        <v>2573.9500000000003</v>
      </c>
      <c r="G101" s="232">
        <v>2557.3000000000006</v>
      </c>
      <c r="H101" s="232">
        <v>2638.3000000000006</v>
      </c>
      <c r="I101" s="232">
        <v>2654.9500000000003</v>
      </c>
      <c r="J101" s="232">
        <v>2678.8000000000006</v>
      </c>
      <c r="K101" s="231">
        <v>2631.1</v>
      </c>
      <c r="L101" s="231">
        <v>2590.6</v>
      </c>
      <c r="M101" s="231">
        <v>33.786769999999997</v>
      </c>
      <c r="N101" s="1"/>
      <c r="O101" s="1"/>
    </row>
    <row r="102" spans="1:15" ht="12.75" customHeight="1">
      <c r="A102" s="214">
        <v>93</v>
      </c>
      <c r="B102" s="217" t="s">
        <v>124</v>
      </c>
      <c r="C102" s="231">
        <v>873.45</v>
      </c>
      <c r="D102" s="232">
        <v>868.88333333333321</v>
      </c>
      <c r="E102" s="232">
        <v>862.86666666666645</v>
      </c>
      <c r="F102" s="232">
        <v>852.28333333333319</v>
      </c>
      <c r="G102" s="232">
        <v>846.26666666666642</v>
      </c>
      <c r="H102" s="232">
        <v>879.46666666666647</v>
      </c>
      <c r="I102" s="232">
        <v>885.48333333333335</v>
      </c>
      <c r="J102" s="232">
        <v>896.06666666666649</v>
      </c>
      <c r="K102" s="231">
        <v>874.9</v>
      </c>
      <c r="L102" s="231">
        <v>858.3</v>
      </c>
      <c r="M102" s="231">
        <v>112.23103</v>
      </c>
      <c r="N102" s="1"/>
      <c r="O102" s="1"/>
    </row>
    <row r="103" spans="1:15" ht="12.75" customHeight="1">
      <c r="A103" s="214">
        <v>94</v>
      </c>
      <c r="B103" s="217" t="s">
        <v>125</v>
      </c>
      <c r="C103" s="231">
        <v>1255.1500000000001</v>
      </c>
      <c r="D103" s="232">
        <v>1250</v>
      </c>
      <c r="E103" s="232">
        <v>1242.4000000000001</v>
      </c>
      <c r="F103" s="232">
        <v>1229.6500000000001</v>
      </c>
      <c r="G103" s="232">
        <v>1222.0500000000002</v>
      </c>
      <c r="H103" s="232">
        <v>1262.75</v>
      </c>
      <c r="I103" s="232">
        <v>1270.3499999999999</v>
      </c>
      <c r="J103" s="232">
        <v>1283.0999999999999</v>
      </c>
      <c r="K103" s="231">
        <v>1257.5999999999999</v>
      </c>
      <c r="L103" s="231">
        <v>1237.25</v>
      </c>
      <c r="M103" s="231">
        <v>4.26159</v>
      </c>
      <c r="N103" s="1"/>
      <c r="O103" s="1"/>
    </row>
    <row r="104" spans="1:15" ht="12.75" customHeight="1">
      <c r="A104" s="214">
        <v>95</v>
      </c>
      <c r="B104" s="217" t="s">
        <v>126</v>
      </c>
      <c r="C104" s="231">
        <v>469.55</v>
      </c>
      <c r="D104" s="232">
        <v>471.09999999999997</v>
      </c>
      <c r="E104" s="232">
        <v>466.44999999999993</v>
      </c>
      <c r="F104" s="232">
        <v>463.34999999999997</v>
      </c>
      <c r="G104" s="232">
        <v>458.69999999999993</v>
      </c>
      <c r="H104" s="232">
        <v>474.19999999999993</v>
      </c>
      <c r="I104" s="232">
        <v>478.84999999999991</v>
      </c>
      <c r="J104" s="232">
        <v>481.94999999999993</v>
      </c>
      <c r="K104" s="231">
        <v>475.75</v>
      </c>
      <c r="L104" s="231">
        <v>468</v>
      </c>
      <c r="M104" s="231">
        <v>31.531369999999999</v>
      </c>
      <c r="N104" s="1"/>
      <c r="O104" s="1"/>
    </row>
    <row r="105" spans="1:15" ht="12.75" customHeight="1">
      <c r="A105" s="214">
        <v>96</v>
      </c>
      <c r="B105" s="217" t="s">
        <v>259</v>
      </c>
      <c r="C105" s="231">
        <v>501.6</v>
      </c>
      <c r="D105" s="232">
        <v>501.5333333333333</v>
      </c>
      <c r="E105" s="232">
        <v>495.06666666666661</v>
      </c>
      <c r="F105" s="232">
        <v>488.5333333333333</v>
      </c>
      <c r="G105" s="232">
        <v>482.06666666666661</v>
      </c>
      <c r="H105" s="232">
        <v>508.06666666666661</v>
      </c>
      <c r="I105" s="232">
        <v>514.5333333333333</v>
      </c>
      <c r="J105" s="232">
        <v>521.06666666666661</v>
      </c>
      <c r="K105" s="231">
        <v>508</v>
      </c>
      <c r="L105" s="231">
        <v>495</v>
      </c>
      <c r="M105" s="231">
        <v>1.8506400000000001</v>
      </c>
      <c r="N105" s="1"/>
      <c r="O105" s="1"/>
    </row>
    <row r="106" spans="1:15" ht="12.75" customHeight="1">
      <c r="A106" s="214">
        <v>97</v>
      </c>
      <c r="B106" s="217" t="s">
        <v>128</v>
      </c>
      <c r="C106" s="231">
        <v>60.2</v>
      </c>
      <c r="D106" s="232">
        <v>60.033333333333339</v>
      </c>
      <c r="E106" s="232">
        <v>59.616666666666674</v>
      </c>
      <c r="F106" s="232">
        <v>59.033333333333339</v>
      </c>
      <c r="G106" s="232">
        <v>58.616666666666674</v>
      </c>
      <c r="H106" s="232">
        <v>60.616666666666674</v>
      </c>
      <c r="I106" s="232">
        <v>61.033333333333346</v>
      </c>
      <c r="J106" s="232">
        <v>61.616666666666674</v>
      </c>
      <c r="K106" s="231">
        <v>60.45</v>
      </c>
      <c r="L106" s="231">
        <v>59.45</v>
      </c>
      <c r="M106" s="231">
        <v>222.66548</v>
      </c>
      <c r="N106" s="1"/>
      <c r="O106" s="1"/>
    </row>
    <row r="107" spans="1:15" ht="12.75" customHeight="1">
      <c r="A107" s="214">
        <v>98</v>
      </c>
      <c r="B107" s="217" t="s">
        <v>137</v>
      </c>
      <c r="C107" s="231">
        <v>328.75</v>
      </c>
      <c r="D107" s="232">
        <v>329.13333333333333</v>
      </c>
      <c r="E107" s="232">
        <v>326.01666666666665</v>
      </c>
      <c r="F107" s="232">
        <v>323.2833333333333</v>
      </c>
      <c r="G107" s="232">
        <v>320.16666666666663</v>
      </c>
      <c r="H107" s="232">
        <v>331.86666666666667</v>
      </c>
      <c r="I107" s="232">
        <v>334.98333333333335</v>
      </c>
      <c r="J107" s="232">
        <v>337.7166666666667</v>
      </c>
      <c r="K107" s="231">
        <v>332.25</v>
      </c>
      <c r="L107" s="231">
        <v>326.39999999999998</v>
      </c>
      <c r="M107" s="231">
        <v>144.12671</v>
      </c>
      <c r="N107" s="1"/>
      <c r="O107" s="1"/>
    </row>
    <row r="108" spans="1:15" ht="12.75" customHeight="1">
      <c r="A108" s="214">
        <v>99</v>
      </c>
      <c r="B108" s="217" t="s">
        <v>260</v>
      </c>
      <c r="C108" s="231">
        <v>4460.55</v>
      </c>
      <c r="D108" s="232">
        <v>4446.25</v>
      </c>
      <c r="E108" s="232">
        <v>4413.3</v>
      </c>
      <c r="F108" s="232">
        <v>4366.05</v>
      </c>
      <c r="G108" s="232">
        <v>4333.1000000000004</v>
      </c>
      <c r="H108" s="232">
        <v>4493.5</v>
      </c>
      <c r="I108" s="232">
        <v>4526.4500000000007</v>
      </c>
      <c r="J108" s="232">
        <v>4573.7</v>
      </c>
      <c r="K108" s="231">
        <v>4479.2</v>
      </c>
      <c r="L108" s="231">
        <v>4399</v>
      </c>
      <c r="M108" s="231">
        <v>0.34233000000000002</v>
      </c>
      <c r="N108" s="1"/>
      <c r="O108" s="1"/>
    </row>
    <row r="109" spans="1:15" ht="12.75" customHeight="1">
      <c r="A109" s="214">
        <v>100</v>
      </c>
      <c r="B109" s="217" t="s">
        <v>386</v>
      </c>
      <c r="C109" s="231">
        <v>285.35000000000002</v>
      </c>
      <c r="D109" s="232">
        <v>285.41666666666669</v>
      </c>
      <c r="E109" s="232">
        <v>281.58333333333337</v>
      </c>
      <c r="F109" s="232">
        <v>277.81666666666666</v>
      </c>
      <c r="G109" s="232">
        <v>273.98333333333335</v>
      </c>
      <c r="H109" s="232">
        <v>289.18333333333339</v>
      </c>
      <c r="I109" s="232">
        <v>293.01666666666677</v>
      </c>
      <c r="J109" s="232">
        <v>296.78333333333342</v>
      </c>
      <c r="K109" s="231">
        <v>289.25</v>
      </c>
      <c r="L109" s="231">
        <v>281.64999999999998</v>
      </c>
      <c r="M109" s="231">
        <v>10.501569999999999</v>
      </c>
      <c r="N109" s="1"/>
      <c r="O109" s="1"/>
    </row>
    <row r="110" spans="1:15" ht="12.75" customHeight="1">
      <c r="A110" s="214">
        <v>101</v>
      </c>
      <c r="B110" s="217" t="s">
        <v>387</v>
      </c>
      <c r="C110" s="231">
        <v>141.65</v>
      </c>
      <c r="D110" s="232">
        <v>141.5</v>
      </c>
      <c r="E110" s="232">
        <v>140.75</v>
      </c>
      <c r="F110" s="232">
        <v>139.85</v>
      </c>
      <c r="G110" s="232">
        <v>139.1</v>
      </c>
      <c r="H110" s="232">
        <v>142.4</v>
      </c>
      <c r="I110" s="232">
        <v>143.15</v>
      </c>
      <c r="J110" s="232">
        <v>144.05000000000001</v>
      </c>
      <c r="K110" s="231">
        <v>142.25</v>
      </c>
      <c r="L110" s="231">
        <v>140.6</v>
      </c>
      <c r="M110" s="231">
        <v>21.060870000000001</v>
      </c>
      <c r="N110" s="1"/>
      <c r="O110" s="1"/>
    </row>
    <row r="111" spans="1:15" ht="12.75" customHeight="1">
      <c r="A111" s="214">
        <v>102</v>
      </c>
      <c r="B111" s="217" t="s">
        <v>130</v>
      </c>
      <c r="C111" s="231">
        <v>309.35000000000002</v>
      </c>
      <c r="D111" s="232">
        <v>309.7</v>
      </c>
      <c r="E111" s="232">
        <v>306.95</v>
      </c>
      <c r="F111" s="232">
        <v>304.55</v>
      </c>
      <c r="G111" s="232">
        <v>301.8</v>
      </c>
      <c r="H111" s="232">
        <v>312.09999999999997</v>
      </c>
      <c r="I111" s="232">
        <v>314.84999999999997</v>
      </c>
      <c r="J111" s="232">
        <v>317.24999999999994</v>
      </c>
      <c r="K111" s="231">
        <v>312.45</v>
      </c>
      <c r="L111" s="231">
        <v>307.3</v>
      </c>
      <c r="M111" s="231">
        <v>44.758890000000001</v>
      </c>
      <c r="N111" s="1"/>
      <c r="O111" s="1"/>
    </row>
    <row r="112" spans="1:15" ht="12.75" customHeight="1">
      <c r="A112" s="214">
        <v>103</v>
      </c>
      <c r="B112" s="217" t="s">
        <v>135</v>
      </c>
      <c r="C112" s="231">
        <v>82.3</v>
      </c>
      <c r="D112" s="232">
        <v>81.95</v>
      </c>
      <c r="E112" s="232">
        <v>81.45</v>
      </c>
      <c r="F112" s="232">
        <v>80.599999999999994</v>
      </c>
      <c r="G112" s="232">
        <v>80.099999999999994</v>
      </c>
      <c r="H112" s="232">
        <v>82.800000000000011</v>
      </c>
      <c r="I112" s="232">
        <v>83.300000000000011</v>
      </c>
      <c r="J112" s="232">
        <v>84.15000000000002</v>
      </c>
      <c r="K112" s="231">
        <v>82.45</v>
      </c>
      <c r="L112" s="231">
        <v>81.099999999999994</v>
      </c>
      <c r="M112" s="231">
        <v>80.180700000000002</v>
      </c>
      <c r="N112" s="1"/>
      <c r="O112" s="1"/>
    </row>
    <row r="113" spans="1:15" ht="12.75" customHeight="1">
      <c r="A113" s="214">
        <v>104</v>
      </c>
      <c r="B113" s="217" t="s">
        <v>136</v>
      </c>
      <c r="C113" s="231">
        <v>641.5</v>
      </c>
      <c r="D113" s="232">
        <v>640.68333333333328</v>
      </c>
      <c r="E113" s="232">
        <v>637.86666666666656</v>
      </c>
      <c r="F113" s="232">
        <v>634.23333333333323</v>
      </c>
      <c r="G113" s="232">
        <v>631.41666666666652</v>
      </c>
      <c r="H113" s="232">
        <v>644.31666666666661</v>
      </c>
      <c r="I113" s="232">
        <v>647.13333333333344</v>
      </c>
      <c r="J113" s="232">
        <v>650.76666666666665</v>
      </c>
      <c r="K113" s="231">
        <v>643.5</v>
      </c>
      <c r="L113" s="231">
        <v>637.04999999999995</v>
      </c>
      <c r="M113" s="231">
        <v>6.9797399999999996</v>
      </c>
      <c r="N113" s="1"/>
      <c r="O113" s="1"/>
    </row>
    <row r="114" spans="1:15" ht="12.75" customHeight="1">
      <c r="A114" s="214">
        <v>105</v>
      </c>
      <c r="B114" s="217" t="s">
        <v>129</v>
      </c>
      <c r="C114" s="231">
        <v>416.6</v>
      </c>
      <c r="D114" s="232">
        <v>417.65000000000003</v>
      </c>
      <c r="E114" s="232">
        <v>413.30000000000007</v>
      </c>
      <c r="F114" s="232">
        <v>410.00000000000006</v>
      </c>
      <c r="G114" s="232">
        <v>405.65000000000009</v>
      </c>
      <c r="H114" s="232">
        <v>420.95000000000005</v>
      </c>
      <c r="I114" s="232">
        <v>425.30000000000007</v>
      </c>
      <c r="J114" s="232">
        <v>428.6</v>
      </c>
      <c r="K114" s="231">
        <v>422</v>
      </c>
      <c r="L114" s="231">
        <v>414.35</v>
      </c>
      <c r="M114" s="231">
        <v>9.6884599999999992</v>
      </c>
      <c r="N114" s="1"/>
      <c r="O114" s="1"/>
    </row>
    <row r="115" spans="1:15" ht="12.75" customHeight="1">
      <c r="A115" s="214">
        <v>106</v>
      </c>
      <c r="B115" s="217" t="s">
        <v>133</v>
      </c>
      <c r="C115" s="231">
        <v>184.6</v>
      </c>
      <c r="D115" s="232">
        <v>184.38333333333333</v>
      </c>
      <c r="E115" s="232">
        <v>183.11666666666665</v>
      </c>
      <c r="F115" s="232">
        <v>181.63333333333333</v>
      </c>
      <c r="G115" s="232">
        <v>180.36666666666665</v>
      </c>
      <c r="H115" s="232">
        <v>185.86666666666665</v>
      </c>
      <c r="I115" s="232">
        <v>187.1333333333333</v>
      </c>
      <c r="J115" s="232">
        <v>188.61666666666665</v>
      </c>
      <c r="K115" s="231">
        <v>185.65</v>
      </c>
      <c r="L115" s="231">
        <v>182.9</v>
      </c>
      <c r="M115" s="231">
        <v>21.142720000000001</v>
      </c>
      <c r="N115" s="1"/>
      <c r="O115" s="1"/>
    </row>
    <row r="116" spans="1:15" ht="12.75" customHeight="1">
      <c r="A116" s="214">
        <v>107</v>
      </c>
      <c r="B116" s="217" t="s">
        <v>132</v>
      </c>
      <c r="C116" s="231">
        <v>1234.4000000000001</v>
      </c>
      <c r="D116" s="232">
        <v>1227.2666666666667</v>
      </c>
      <c r="E116" s="232">
        <v>1217.2333333333333</v>
      </c>
      <c r="F116" s="232">
        <v>1200.0666666666666</v>
      </c>
      <c r="G116" s="232">
        <v>1190.0333333333333</v>
      </c>
      <c r="H116" s="232">
        <v>1244.4333333333334</v>
      </c>
      <c r="I116" s="232">
        <v>1254.4666666666667</v>
      </c>
      <c r="J116" s="232">
        <v>1271.6333333333334</v>
      </c>
      <c r="K116" s="231">
        <v>1237.3</v>
      </c>
      <c r="L116" s="231">
        <v>1210.0999999999999</v>
      </c>
      <c r="M116" s="231">
        <v>21.84432</v>
      </c>
      <c r="N116" s="1"/>
      <c r="O116" s="1"/>
    </row>
    <row r="117" spans="1:15" ht="12.75" customHeight="1">
      <c r="A117" s="214">
        <v>108</v>
      </c>
      <c r="B117" s="217" t="s">
        <v>162</v>
      </c>
      <c r="C117" s="231">
        <v>3732.3</v>
      </c>
      <c r="D117" s="232">
        <v>3708.5833333333335</v>
      </c>
      <c r="E117" s="232">
        <v>3675.7166666666672</v>
      </c>
      <c r="F117" s="232">
        <v>3619.1333333333337</v>
      </c>
      <c r="G117" s="232">
        <v>3586.2666666666673</v>
      </c>
      <c r="H117" s="232">
        <v>3765.166666666667</v>
      </c>
      <c r="I117" s="232">
        <v>3798.0333333333328</v>
      </c>
      <c r="J117" s="232">
        <v>3854.6166666666668</v>
      </c>
      <c r="K117" s="231">
        <v>3741.45</v>
      </c>
      <c r="L117" s="231">
        <v>3652</v>
      </c>
      <c r="M117" s="231">
        <v>2.1835900000000001</v>
      </c>
      <c r="N117" s="1"/>
      <c r="O117" s="1"/>
    </row>
    <row r="118" spans="1:15" ht="12.75" customHeight="1">
      <c r="A118" s="214">
        <v>109</v>
      </c>
      <c r="B118" s="217" t="s">
        <v>134</v>
      </c>
      <c r="C118" s="231">
        <v>1503.65</v>
      </c>
      <c r="D118" s="232">
        <v>1497.0166666666667</v>
      </c>
      <c r="E118" s="232">
        <v>1474.6333333333332</v>
      </c>
      <c r="F118" s="232">
        <v>1445.6166666666666</v>
      </c>
      <c r="G118" s="232">
        <v>1423.2333333333331</v>
      </c>
      <c r="H118" s="232">
        <v>1526.0333333333333</v>
      </c>
      <c r="I118" s="232">
        <v>1548.416666666667</v>
      </c>
      <c r="J118" s="232">
        <v>1577.4333333333334</v>
      </c>
      <c r="K118" s="231">
        <v>1519.4</v>
      </c>
      <c r="L118" s="231">
        <v>1468</v>
      </c>
      <c r="M118" s="231">
        <v>116.10426</v>
      </c>
      <c r="N118" s="1"/>
      <c r="O118" s="1"/>
    </row>
    <row r="119" spans="1:15" ht="12.75" customHeight="1">
      <c r="A119" s="214">
        <v>110</v>
      </c>
      <c r="B119" s="217" t="s">
        <v>131</v>
      </c>
      <c r="C119" s="231">
        <v>2117.4</v>
      </c>
      <c r="D119" s="232">
        <v>2111.9333333333334</v>
      </c>
      <c r="E119" s="232">
        <v>2103.0166666666669</v>
      </c>
      <c r="F119" s="232">
        <v>2088.6333333333337</v>
      </c>
      <c r="G119" s="232">
        <v>2079.7166666666672</v>
      </c>
      <c r="H119" s="232">
        <v>2126.3166666666666</v>
      </c>
      <c r="I119" s="232">
        <v>2135.2333333333327</v>
      </c>
      <c r="J119" s="232">
        <v>2149.6166666666663</v>
      </c>
      <c r="K119" s="231">
        <v>2120.85</v>
      </c>
      <c r="L119" s="231">
        <v>2097.5500000000002</v>
      </c>
      <c r="M119" s="231">
        <v>3.4958100000000001</v>
      </c>
      <c r="N119" s="1"/>
      <c r="O119" s="1"/>
    </row>
    <row r="120" spans="1:15" ht="12.75" customHeight="1">
      <c r="A120" s="214">
        <v>111</v>
      </c>
      <c r="B120" s="217" t="s">
        <v>261</v>
      </c>
      <c r="C120" s="231">
        <v>870.7</v>
      </c>
      <c r="D120" s="232">
        <v>868.98333333333346</v>
      </c>
      <c r="E120" s="232">
        <v>865.1166666666669</v>
      </c>
      <c r="F120" s="232">
        <v>859.53333333333342</v>
      </c>
      <c r="G120" s="232">
        <v>855.66666666666686</v>
      </c>
      <c r="H120" s="232">
        <v>874.56666666666695</v>
      </c>
      <c r="I120" s="232">
        <v>878.43333333333351</v>
      </c>
      <c r="J120" s="232">
        <v>884.01666666666699</v>
      </c>
      <c r="K120" s="231">
        <v>872.85</v>
      </c>
      <c r="L120" s="231">
        <v>863.4</v>
      </c>
      <c r="M120" s="231">
        <v>0.70613000000000004</v>
      </c>
      <c r="N120" s="1"/>
      <c r="O120" s="1"/>
    </row>
    <row r="121" spans="1:15" ht="12.75" customHeight="1">
      <c r="A121" s="214">
        <v>112</v>
      </c>
      <c r="B121" s="217" t="s">
        <v>262</v>
      </c>
      <c r="C121" s="231">
        <v>267.89999999999998</v>
      </c>
      <c r="D121" s="232">
        <v>269.95</v>
      </c>
      <c r="E121" s="232">
        <v>263.89999999999998</v>
      </c>
      <c r="F121" s="232">
        <v>259.89999999999998</v>
      </c>
      <c r="G121" s="232">
        <v>253.84999999999997</v>
      </c>
      <c r="H121" s="232">
        <v>273.95</v>
      </c>
      <c r="I121" s="232">
        <v>280.00000000000006</v>
      </c>
      <c r="J121" s="232">
        <v>284</v>
      </c>
      <c r="K121" s="231">
        <v>276</v>
      </c>
      <c r="L121" s="231">
        <v>265.95</v>
      </c>
      <c r="M121" s="231">
        <v>5.7906399999999998</v>
      </c>
      <c r="N121" s="1"/>
      <c r="O121" s="1"/>
    </row>
    <row r="122" spans="1:15" ht="12.75" customHeight="1">
      <c r="A122" s="214">
        <v>113</v>
      </c>
      <c r="B122" s="217" t="s">
        <v>139</v>
      </c>
      <c r="C122" s="231">
        <v>768.5</v>
      </c>
      <c r="D122" s="232">
        <v>767.38333333333333</v>
      </c>
      <c r="E122" s="232">
        <v>762.81666666666661</v>
      </c>
      <c r="F122" s="232">
        <v>757.13333333333333</v>
      </c>
      <c r="G122" s="232">
        <v>752.56666666666661</v>
      </c>
      <c r="H122" s="232">
        <v>773.06666666666661</v>
      </c>
      <c r="I122" s="232">
        <v>777.63333333333344</v>
      </c>
      <c r="J122" s="232">
        <v>783.31666666666661</v>
      </c>
      <c r="K122" s="231">
        <v>771.95</v>
      </c>
      <c r="L122" s="231">
        <v>761.7</v>
      </c>
      <c r="M122" s="231">
        <v>18.160060000000001</v>
      </c>
      <c r="N122" s="1"/>
      <c r="O122" s="1"/>
    </row>
    <row r="123" spans="1:15" ht="12.75" customHeight="1">
      <c r="A123" s="214">
        <v>114</v>
      </c>
      <c r="B123" s="217" t="s">
        <v>138</v>
      </c>
      <c r="C123" s="231">
        <v>610</v>
      </c>
      <c r="D123" s="232">
        <v>608.48333333333323</v>
      </c>
      <c r="E123" s="232">
        <v>604.16666666666652</v>
      </c>
      <c r="F123" s="232">
        <v>598.33333333333326</v>
      </c>
      <c r="G123" s="232">
        <v>594.01666666666654</v>
      </c>
      <c r="H123" s="232">
        <v>614.31666666666649</v>
      </c>
      <c r="I123" s="232">
        <v>618.63333333333333</v>
      </c>
      <c r="J123" s="232">
        <v>624.46666666666647</v>
      </c>
      <c r="K123" s="231">
        <v>612.79999999999995</v>
      </c>
      <c r="L123" s="231">
        <v>602.65</v>
      </c>
      <c r="M123" s="231">
        <v>22.078869999999998</v>
      </c>
      <c r="N123" s="1"/>
      <c r="O123" s="1"/>
    </row>
    <row r="124" spans="1:15" ht="12.75" customHeight="1">
      <c r="A124" s="214">
        <v>115</v>
      </c>
      <c r="B124" s="217" t="s">
        <v>140</v>
      </c>
      <c r="C124" s="231">
        <v>497.65</v>
      </c>
      <c r="D124" s="232">
        <v>494.68333333333334</v>
      </c>
      <c r="E124" s="232">
        <v>490.7166666666667</v>
      </c>
      <c r="F124" s="232">
        <v>483.78333333333336</v>
      </c>
      <c r="G124" s="232">
        <v>479.81666666666672</v>
      </c>
      <c r="H124" s="232">
        <v>501.61666666666667</v>
      </c>
      <c r="I124" s="232">
        <v>505.58333333333326</v>
      </c>
      <c r="J124" s="232">
        <v>512.51666666666665</v>
      </c>
      <c r="K124" s="231">
        <v>498.65</v>
      </c>
      <c r="L124" s="231">
        <v>487.75</v>
      </c>
      <c r="M124" s="231">
        <v>20.429839999999999</v>
      </c>
      <c r="N124" s="1"/>
      <c r="O124" s="1"/>
    </row>
    <row r="125" spans="1:15" ht="12.75" customHeight="1">
      <c r="A125" s="214">
        <v>116</v>
      </c>
      <c r="B125" s="217" t="s">
        <v>141</v>
      </c>
      <c r="C125" s="231">
        <v>1780.3</v>
      </c>
      <c r="D125" s="232">
        <v>1775.5333333333335</v>
      </c>
      <c r="E125" s="232">
        <v>1763.7666666666671</v>
      </c>
      <c r="F125" s="232">
        <v>1747.2333333333336</v>
      </c>
      <c r="G125" s="232">
        <v>1735.4666666666672</v>
      </c>
      <c r="H125" s="232">
        <v>1792.0666666666671</v>
      </c>
      <c r="I125" s="232">
        <v>1803.8333333333335</v>
      </c>
      <c r="J125" s="232">
        <v>1820.366666666667</v>
      </c>
      <c r="K125" s="231">
        <v>1787.3</v>
      </c>
      <c r="L125" s="231">
        <v>1759</v>
      </c>
      <c r="M125" s="231">
        <v>39.831969999999998</v>
      </c>
      <c r="N125" s="1"/>
      <c r="O125" s="1"/>
    </row>
    <row r="126" spans="1:15" ht="12.75" customHeight="1">
      <c r="A126" s="214">
        <v>117</v>
      </c>
      <c r="B126" s="217" t="s">
        <v>142</v>
      </c>
      <c r="C126" s="231">
        <v>92.45</v>
      </c>
      <c r="D126" s="232">
        <v>91.983333333333348</v>
      </c>
      <c r="E126" s="232">
        <v>91.066666666666691</v>
      </c>
      <c r="F126" s="232">
        <v>89.683333333333337</v>
      </c>
      <c r="G126" s="232">
        <v>88.76666666666668</v>
      </c>
      <c r="H126" s="232">
        <v>93.366666666666703</v>
      </c>
      <c r="I126" s="232">
        <v>94.28333333333336</v>
      </c>
      <c r="J126" s="232">
        <v>95.666666666666714</v>
      </c>
      <c r="K126" s="231">
        <v>92.9</v>
      </c>
      <c r="L126" s="231">
        <v>90.6</v>
      </c>
      <c r="M126" s="231">
        <v>68.226070000000007</v>
      </c>
      <c r="N126" s="1"/>
      <c r="O126" s="1"/>
    </row>
    <row r="127" spans="1:15" ht="12.75" customHeight="1">
      <c r="A127" s="214">
        <v>118</v>
      </c>
      <c r="B127" s="217" t="s">
        <v>146</v>
      </c>
      <c r="C127" s="231">
        <v>3448.75</v>
      </c>
      <c r="D127" s="232">
        <v>3477.65</v>
      </c>
      <c r="E127" s="232">
        <v>3375.3</v>
      </c>
      <c r="F127" s="232">
        <v>3301.85</v>
      </c>
      <c r="G127" s="232">
        <v>3199.5</v>
      </c>
      <c r="H127" s="232">
        <v>3551.1000000000004</v>
      </c>
      <c r="I127" s="232">
        <v>3653.45</v>
      </c>
      <c r="J127" s="232">
        <v>3726.9000000000005</v>
      </c>
      <c r="K127" s="231">
        <v>3580</v>
      </c>
      <c r="L127" s="231">
        <v>3404.2</v>
      </c>
      <c r="M127" s="231">
        <v>13.027900000000001</v>
      </c>
      <c r="N127" s="1"/>
      <c r="O127" s="1"/>
    </row>
    <row r="128" spans="1:15" ht="12.75" customHeight="1">
      <c r="A128" s="214">
        <v>119</v>
      </c>
      <c r="B128" s="217" t="s">
        <v>144</v>
      </c>
      <c r="C128" s="231">
        <v>402.9</v>
      </c>
      <c r="D128" s="232">
        <v>402.06666666666666</v>
      </c>
      <c r="E128" s="232">
        <v>399.5333333333333</v>
      </c>
      <c r="F128" s="232">
        <v>396.16666666666663</v>
      </c>
      <c r="G128" s="232">
        <v>393.63333333333327</v>
      </c>
      <c r="H128" s="232">
        <v>405.43333333333334</v>
      </c>
      <c r="I128" s="232">
        <v>407.96666666666675</v>
      </c>
      <c r="J128" s="232">
        <v>411.33333333333337</v>
      </c>
      <c r="K128" s="231">
        <v>404.6</v>
      </c>
      <c r="L128" s="231">
        <v>398.7</v>
      </c>
      <c r="M128" s="231">
        <v>10.12622</v>
      </c>
      <c r="N128" s="1"/>
      <c r="O128" s="1"/>
    </row>
    <row r="129" spans="1:15" ht="12.75" customHeight="1">
      <c r="A129" s="214">
        <v>120</v>
      </c>
      <c r="B129" s="217" t="s">
        <v>880</v>
      </c>
      <c r="C129" s="231">
        <v>4287.45</v>
      </c>
      <c r="D129" s="232">
        <v>4242.4666666666662</v>
      </c>
      <c r="E129" s="232">
        <v>4191.4833333333327</v>
      </c>
      <c r="F129" s="232">
        <v>4095.5166666666664</v>
      </c>
      <c r="G129" s="232">
        <v>4044.5333333333328</v>
      </c>
      <c r="H129" s="232">
        <v>4338.4333333333325</v>
      </c>
      <c r="I129" s="232">
        <v>4389.4166666666661</v>
      </c>
      <c r="J129" s="232">
        <v>4485.3833333333323</v>
      </c>
      <c r="K129" s="231">
        <v>4293.45</v>
      </c>
      <c r="L129" s="231">
        <v>4146.5</v>
      </c>
      <c r="M129" s="231">
        <v>4.3734000000000002</v>
      </c>
      <c r="N129" s="1"/>
      <c r="O129" s="1"/>
    </row>
    <row r="130" spans="1:15" ht="12.75" customHeight="1">
      <c r="A130" s="214">
        <v>121</v>
      </c>
      <c r="B130" s="217" t="s">
        <v>145</v>
      </c>
      <c r="C130" s="231">
        <v>2153.4</v>
      </c>
      <c r="D130" s="232">
        <v>2145.15</v>
      </c>
      <c r="E130" s="232">
        <v>2125.4500000000003</v>
      </c>
      <c r="F130" s="232">
        <v>2097.5</v>
      </c>
      <c r="G130" s="232">
        <v>2077.8000000000002</v>
      </c>
      <c r="H130" s="232">
        <v>2173.1000000000004</v>
      </c>
      <c r="I130" s="232">
        <v>2192.8000000000002</v>
      </c>
      <c r="J130" s="232">
        <v>2220.7500000000005</v>
      </c>
      <c r="K130" s="231">
        <v>2164.85</v>
      </c>
      <c r="L130" s="231">
        <v>2117.1999999999998</v>
      </c>
      <c r="M130" s="231">
        <v>21.802099999999999</v>
      </c>
      <c r="N130" s="1"/>
      <c r="O130" s="1"/>
    </row>
    <row r="131" spans="1:15" ht="12.75" customHeight="1">
      <c r="A131" s="214">
        <v>122</v>
      </c>
      <c r="B131" s="217" t="s">
        <v>263</v>
      </c>
      <c r="C131" s="231">
        <v>357.2</v>
      </c>
      <c r="D131" s="232">
        <v>357.81666666666666</v>
      </c>
      <c r="E131" s="232">
        <v>353.38333333333333</v>
      </c>
      <c r="F131" s="232">
        <v>349.56666666666666</v>
      </c>
      <c r="G131" s="232">
        <v>345.13333333333333</v>
      </c>
      <c r="H131" s="232">
        <v>361.63333333333333</v>
      </c>
      <c r="I131" s="232">
        <v>366.06666666666661</v>
      </c>
      <c r="J131" s="232">
        <v>369.88333333333333</v>
      </c>
      <c r="K131" s="231">
        <v>362.25</v>
      </c>
      <c r="L131" s="231">
        <v>354</v>
      </c>
      <c r="M131" s="231">
        <v>16.144659999999998</v>
      </c>
      <c r="N131" s="1"/>
      <c r="O131" s="1"/>
    </row>
    <row r="132" spans="1:15" ht="12.75" customHeight="1">
      <c r="A132" s="214">
        <v>123</v>
      </c>
      <c r="B132" s="217" t="s">
        <v>849</v>
      </c>
      <c r="C132" s="231">
        <v>712.8</v>
      </c>
      <c r="D132" s="232">
        <v>711.41666666666663</v>
      </c>
      <c r="E132" s="232">
        <v>706.63333333333321</v>
      </c>
      <c r="F132" s="232">
        <v>700.46666666666658</v>
      </c>
      <c r="G132" s="232">
        <v>695.68333333333317</v>
      </c>
      <c r="H132" s="232">
        <v>717.58333333333326</v>
      </c>
      <c r="I132" s="232">
        <v>722.36666666666679</v>
      </c>
      <c r="J132" s="232">
        <v>728.5333333333333</v>
      </c>
      <c r="K132" s="231">
        <v>716.2</v>
      </c>
      <c r="L132" s="231">
        <v>705.25</v>
      </c>
      <c r="M132" s="231">
        <v>12.419510000000001</v>
      </c>
      <c r="N132" s="1"/>
      <c r="O132" s="1"/>
    </row>
    <row r="133" spans="1:15" ht="12.75" customHeight="1">
      <c r="A133" s="214">
        <v>124</v>
      </c>
      <c r="B133" s="217" t="s">
        <v>413</v>
      </c>
      <c r="C133" s="231">
        <v>3421.85</v>
      </c>
      <c r="D133" s="232">
        <v>3430.9500000000003</v>
      </c>
      <c r="E133" s="232">
        <v>3401.9000000000005</v>
      </c>
      <c r="F133" s="232">
        <v>3381.9500000000003</v>
      </c>
      <c r="G133" s="232">
        <v>3352.9000000000005</v>
      </c>
      <c r="H133" s="232">
        <v>3450.9000000000005</v>
      </c>
      <c r="I133" s="232">
        <v>3479.9500000000007</v>
      </c>
      <c r="J133" s="232">
        <v>3499.9000000000005</v>
      </c>
      <c r="K133" s="231">
        <v>3460</v>
      </c>
      <c r="L133" s="231">
        <v>3411</v>
      </c>
      <c r="M133" s="231">
        <v>0.27629999999999999</v>
      </c>
      <c r="N133" s="1"/>
      <c r="O133" s="1"/>
    </row>
    <row r="134" spans="1:15" ht="12.75" customHeight="1">
      <c r="A134" s="214">
        <v>125</v>
      </c>
      <c r="B134" s="217" t="s">
        <v>147</v>
      </c>
      <c r="C134" s="231">
        <v>755.75</v>
      </c>
      <c r="D134" s="232">
        <v>754.56666666666661</v>
      </c>
      <c r="E134" s="232">
        <v>750.33333333333326</v>
      </c>
      <c r="F134" s="232">
        <v>744.91666666666663</v>
      </c>
      <c r="G134" s="232">
        <v>740.68333333333328</v>
      </c>
      <c r="H134" s="232">
        <v>759.98333333333323</v>
      </c>
      <c r="I134" s="232">
        <v>764.21666666666658</v>
      </c>
      <c r="J134" s="232">
        <v>769.63333333333321</v>
      </c>
      <c r="K134" s="231">
        <v>758.8</v>
      </c>
      <c r="L134" s="231">
        <v>749.15</v>
      </c>
      <c r="M134" s="231">
        <v>4.3429099999999998</v>
      </c>
      <c r="N134" s="1"/>
      <c r="O134" s="1"/>
    </row>
    <row r="135" spans="1:15" ht="12.75" customHeight="1">
      <c r="A135" s="214">
        <v>126</v>
      </c>
      <c r="B135" s="217" t="s">
        <v>158</v>
      </c>
      <c r="C135" s="231">
        <v>89712.95</v>
      </c>
      <c r="D135" s="232">
        <v>89839.75</v>
      </c>
      <c r="E135" s="232">
        <v>89029.5</v>
      </c>
      <c r="F135" s="232">
        <v>88346.05</v>
      </c>
      <c r="G135" s="232">
        <v>87535.8</v>
      </c>
      <c r="H135" s="232">
        <v>90523.199999999997</v>
      </c>
      <c r="I135" s="232">
        <v>91333.45</v>
      </c>
      <c r="J135" s="232">
        <v>92016.9</v>
      </c>
      <c r="K135" s="231">
        <v>90650</v>
      </c>
      <c r="L135" s="231">
        <v>89156.3</v>
      </c>
      <c r="M135" s="231">
        <v>0.13691999999999999</v>
      </c>
      <c r="N135" s="1"/>
      <c r="O135" s="1"/>
    </row>
    <row r="136" spans="1:15" ht="12.75" customHeight="1">
      <c r="A136" s="214">
        <v>127</v>
      </c>
      <c r="B136" s="217" t="s">
        <v>149</v>
      </c>
      <c r="C136" s="231">
        <v>235.05</v>
      </c>
      <c r="D136" s="232">
        <v>234.25</v>
      </c>
      <c r="E136" s="232">
        <v>232.65</v>
      </c>
      <c r="F136" s="232">
        <v>230.25</v>
      </c>
      <c r="G136" s="232">
        <v>228.65</v>
      </c>
      <c r="H136" s="232">
        <v>236.65</v>
      </c>
      <c r="I136" s="232">
        <v>238.25000000000003</v>
      </c>
      <c r="J136" s="232">
        <v>240.65</v>
      </c>
      <c r="K136" s="231">
        <v>235.85</v>
      </c>
      <c r="L136" s="231">
        <v>231.85</v>
      </c>
      <c r="M136" s="231">
        <v>20.936730000000001</v>
      </c>
      <c r="N136" s="1"/>
      <c r="O136" s="1"/>
    </row>
    <row r="137" spans="1:15" ht="12.75" customHeight="1">
      <c r="A137" s="214">
        <v>128</v>
      </c>
      <c r="B137" s="217" t="s">
        <v>148</v>
      </c>
      <c r="C137" s="231">
        <v>1328.15</v>
      </c>
      <c r="D137" s="232">
        <v>1325.5833333333333</v>
      </c>
      <c r="E137" s="232">
        <v>1314.1666666666665</v>
      </c>
      <c r="F137" s="232">
        <v>1300.1833333333332</v>
      </c>
      <c r="G137" s="232">
        <v>1288.7666666666664</v>
      </c>
      <c r="H137" s="232">
        <v>1339.5666666666666</v>
      </c>
      <c r="I137" s="232">
        <v>1350.9833333333331</v>
      </c>
      <c r="J137" s="232">
        <v>1364.9666666666667</v>
      </c>
      <c r="K137" s="231">
        <v>1337</v>
      </c>
      <c r="L137" s="231">
        <v>1311.6</v>
      </c>
      <c r="M137" s="231">
        <v>26.001390000000001</v>
      </c>
      <c r="N137" s="1"/>
      <c r="O137" s="1"/>
    </row>
    <row r="138" spans="1:15" ht="12.75" customHeight="1">
      <c r="A138" s="214">
        <v>129</v>
      </c>
      <c r="B138" s="217" t="s">
        <v>151</v>
      </c>
      <c r="C138" s="231">
        <v>496.55</v>
      </c>
      <c r="D138" s="232">
        <v>498.56666666666666</v>
      </c>
      <c r="E138" s="232">
        <v>492.2833333333333</v>
      </c>
      <c r="F138" s="232">
        <v>488.01666666666665</v>
      </c>
      <c r="G138" s="232">
        <v>481.73333333333329</v>
      </c>
      <c r="H138" s="232">
        <v>502.83333333333331</v>
      </c>
      <c r="I138" s="232">
        <v>509.11666666666673</v>
      </c>
      <c r="J138" s="232">
        <v>513.38333333333333</v>
      </c>
      <c r="K138" s="231">
        <v>504.85</v>
      </c>
      <c r="L138" s="231">
        <v>494.3</v>
      </c>
      <c r="M138" s="231">
        <v>7.8768599999999998</v>
      </c>
      <c r="N138" s="1"/>
      <c r="O138" s="1"/>
    </row>
    <row r="139" spans="1:15" ht="12.75" customHeight="1">
      <c r="A139" s="214">
        <v>130</v>
      </c>
      <c r="B139" s="217" t="s">
        <v>152</v>
      </c>
      <c r="C139" s="231">
        <v>8453.4</v>
      </c>
      <c r="D139" s="232">
        <v>8434.8166666666657</v>
      </c>
      <c r="E139" s="232">
        <v>8369.5833333333321</v>
      </c>
      <c r="F139" s="232">
        <v>8285.7666666666664</v>
      </c>
      <c r="G139" s="232">
        <v>8220.5333333333328</v>
      </c>
      <c r="H139" s="232">
        <v>8518.6333333333314</v>
      </c>
      <c r="I139" s="232">
        <v>8583.866666666665</v>
      </c>
      <c r="J139" s="232">
        <v>8667.6833333333307</v>
      </c>
      <c r="K139" s="231">
        <v>8500.0499999999993</v>
      </c>
      <c r="L139" s="231">
        <v>8351</v>
      </c>
      <c r="M139" s="231">
        <v>7.0522</v>
      </c>
      <c r="N139" s="1"/>
      <c r="O139" s="1"/>
    </row>
    <row r="140" spans="1:15" ht="12.75" customHeight="1">
      <c r="A140" s="214">
        <v>131</v>
      </c>
      <c r="B140" s="217" t="s">
        <v>155</v>
      </c>
      <c r="C140" s="231">
        <v>799.55</v>
      </c>
      <c r="D140" s="232">
        <v>796.75</v>
      </c>
      <c r="E140" s="232">
        <v>790.6</v>
      </c>
      <c r="F140" s="232">
        <v>781.65</v>
      </c>
      <c r="G140" s="232">
        <v>775.5</v>
      </c>
      <c r="H140" s="232">
        <v>805.7</v>
      </c>
      <c r="I140" s="232">
        <v>811.85000000000014</v>
      </c>
      <c r="J140" s="232">
        <v>820.80000000000007</v>
      </c>
      <c r="K140" s="231">
        <v>802.9</v>
      </c>
      <c r="L140" s="231">
        <v>787.8</v>
      </c>
      <c r="M140" s="231">
        <v>8.9969800000000006</v>
      </c>
      <c r="N140" s="1"/>
      <c r="O140" s="1"/>
    </row>
    <row r="141" spans="1:15" ht="12.75" customHeight="1">
      <c r="A141" s="214">
        <v>132</v>
      </c>
      <c r="B141" s="217" t="s">
        <v>421</v>
      </c>
      <c r="C141" s="231">
        <v>453</v>
      </c>
      <c r="D141" s="232">
        <v>452.34999999999997</v>
      </c>
      <c r="E141" s="232">
        <v>447.89999999999992</v>
      </c>
      <c r="F141" s="232">
        <v>442.79999999999995</v>
      </c>
      <c r="G141" s="232">
        <v>438.34999999999991</v>
      </c>
      <c r="H141" s="232">
        <v>457.44999999999993</v>
      </c>
      <c r="I141" s="232">
        <v>461.9</v>
      </c>
      <c r="J141" s="232">
        <v>466.99999999999994</v>
      </c>
      <c r="K141" s="231">
        <v>456.8</v>
      </c>
      <c r="L141" s="231">
        <v>447.25</v>
      </c>
      <c r="M141" s="231">
        <v>11.93182</v>
      </c>
      <c r="N141" s="1"/>
      <c r="O141" s="1"/>
    </row>
    <row r="142" spans="1:15" ht="12.75" customHeight="1">
      <c r="A142" s="214">
        <v>133</v>
      </c>
      <c r="B142" s="217" t="s">
        <v>850</v>
      </c>
      <c r="C142" s="231">
        <v>52</v>
      </c>
      <c r="D142" s="232">
        <v>51.516666666666673</v>
      </c>
      <c r="E142" s="232">
        <v>50.233333333333348</v>
      </c>
      <c r="F142" s="232">
        <v>48.466666666666676</v>
      </c>
      <c r="G142" s="232">
        <v>47.183333333333351</v>
      </c>
      <c r="H142" s="232">
        <v>53.283333333333346</v>
      </c>
      <c r="I142" s="232">
        <v>54.566666666666663</v>
      </c>
      <c r="J142" s="232">
        <v>56.333333333333343</v>
      </c>
      <c r="K142" s="231">
        <v>52.8</v>
      </c>
      <c r="L142" s="231">
        <v>49.75</v>
      </c>
      <c r="M142" s="231">
        <v>277.57956999999999</v>
      </c>
      <c r="N142" s="1"/>
      <c r="O142" s="1"/>
    </row>
    <row r="143" spans="1:15" ht="12.75" customHeight="1">
      <c r="A143" s="214">
        <v>134</v>
      </c>
      <c r="B143" s="217" t="s">
        <v>157</v>
      </c>
      <c r="C143" s="231">
        <v>2035.25</v>
      </c>
      <c r="D143" s="232">
        <v>2013.3333333333333</v>
      </c>
      <c r="E143" s="232">
        <v>1984.0166666666664</v>
      </c>
      <c r="F143" s="232">
        <v>1932.7833333333331</v>
      </c>
      <c r="G143" s="232">
        <v>1903.4666666666662</v>
      </c>
      <c r="H143" s="232">
        <v>2064.5666666666666</v>
      </c>
      <c r="I143" s="232">
        <v>2093.8833333333337</v>
      </c>
      <c r="J143" s="232">
        <v>2145.1166666666668</v>
      </c>
      <c r="K143" s="231">
        <v>2042.65</v>
      </c>
      <c r="L143" s="231">
        <v>1962.1</v>
      </c>
      <c r="M143" s="231">
        <v>6.2498899999999997</v>
      </c>
      <c r="N143" s="1"/>
      <c r="O143" s="1"/>
    </row>
    <row r="144" spans="1:15" ht="12.75" customHeight="1">
      <c r="A144" s="214">
        <v>135</v>
      </c>
      <c r="B144" s="217" t="s">
        <v>159</v>
      </c>
      <c r="C144" s="231">
        <v>1062.6500000000001</v>
      </c>
      <c r="D144" s="232">
        <v>1059.05</v>
      </c>
      <c r="E144" s="232">
        <v>1049.1999999999998</v>
      </c>
      <c r="F144" s="232">
        <v>1035.7499999999998</v>
      </c>
      <c r="G144" s="232">
        <v>1025.8999999999996</v>
      </c>
      <c r="H144" s="232">
        <v>1072.5</v>
      </c>
      <c r="I144" s="232">
        <v>1082.3499999999999</v>
      </c>
      <c r="J144" s="232">
        <v>1095.8000000000002</v>
      </c>
      <c r="K144" s="231">
        <v>1068.9000000000001</v>
      </c>
      <c r="L144" s="231">
        <v>1045.5999999999999</v>
      </c>
      <c r="M144" s="231">
        <v>3.3074699999999999</v>
      </c>
      <c r="N144" s="1"/>
      <c r="O144" s="1"/>
    </row>
    <row r="145" spans="1:15" ht="12.75" customHeight="1">
      <c r="A145" s="214">
        <v>136</v>
      </c>
      <c r="B145" s="217" t="s">
        <v>167</v>
      </c>
      <c r="C145" s="231">
        <v>167.8</v>
      </c>
      <c r="D145" s="232">
        <v>167.15</v>
      </c>
      <c r="E145" s="232">
        <v>166.15</v>
      </c>
      <c r="F145" s="232">
        <v>164.5</v>
      </c>
      <c r="G145" s="232">
        <v>163.5</v>
      </c>
      <c r="H145" s="232">
        <v>168.8</v>
      </c>
      <c r="I145" s="232">
        <v>169.8</v>
      </c>
      <c r="J145" s="232">
        <v>171.45000000000002</v>
      </c>
      <c r="K145" s="231">
        <v>168.15</v>
      </c>
      <c r="L145" s="231">
        <v>165.5</v>
      </c>
      <c r="M145" s="231">
        <v>50.903930000000003</v>
      </c>
      <c r="N145" s="1"/>
      <c r="O145" s="1"/>
    </row>
    <row r="146" spans="1:15" ht="12.75" customHeight="1">
      <c r="A146" s="214">
        <v>137</v>
      </c>
      <c r="B146" s="217" t="s">
        <v>161</v>
      </c>
      <c r="C146" s="231">
        <v>83.2</v>
      </c>
      <c r="D146" s="232">
        <v>83.35</v>
      </c>
      <c r="E146" s="232">
        <v>82.699999999999989</v>
      </c>
      <c r="F146" s="232">
        <v>82.199999999999989</v>
      </c>
      <c r="G146" s="232">
        <v>81.549999999999983</v>
      </c>
      <c r="H146" s="232">
        <v>83.85</v>
      </c>
      <c r="I146" s="232">
        <v>84.5</v>
      </c>
      <c r="J146" s="232">
        <v>85</v>
      </c>
      <c r="K146" s="231">
        <v>84</v>
      </c>
      <c r="L146" s="231">
        <v>82.85</v>
      </c>
      <c r="M146" s="231">
        <v>103.41625999999999</v>
      </c>
      <c r="N146" s="1"/>
      <c r="O146" s="1"/>
    </row>
    <row r="147" spans="1:15" ht="12.75" customHeight="1">
      <c r="A147" s="214">
        <v>138</v>
      </c>
      <c r="B147" s="217" t="s">
        <v>163</v>
      </c>
      <c r="C147" s="231">
        <v>4082.3</v>
      </c>
      <c r="D147" s="232">
        <v>4086</v>
      </c>
      <c r="E147" s="232">
        <v>4056.3</v>
      </c>
      <c r="F147" s="232">
        <v>4030.3</v>
      </c>
      <c r="G147" s="232">
        <v>4000.6000000000004</v>
      </c>
      <c r="H147" s="232">
        <v>4112</v>
      </c>
      <c r="I147" s="232">
        <v>4141.7000000000007</v>
      </c>
      <c r="J147" s="232">
        <v>4167.7</v>
      </c>
      <c r="K147" s="231">
        <v>4115.7</v>
      </c>
      <c r="L147" s="231">
        <v>4060</v>
      </c>
      <c r="M147" s="231">
        <v>1.4096599999999999</v>
      </c>
      <c r="N147" s="1"/>
      <c r="O147" s="1"/>
    </row>
    <row r="148" spans="1:15" ht="12.75" customHeight="1">
      <c r="A148" s="214">
        <v>139</v>
      </c>
      <c r="B148" s="217" t="s">
        <v>164</v>
      </c>
      <c r="C148" s="231">
        <v>19784.349999999999</v>
      </c>
      <c r="D148" s="232">
        <v>19819.8</v>
      </c>
      <c r="E148" s="232">
        <v>19689.599999999999</v>
      </c>
      <c r="F148" s="232">
        <v>19594.849999999999</v>
      </c>
      <c r="G148" s="232">
        <v>19464.649999999998</v>
      </c>
      <c r="H148" s="232">
        <v>19914.55</v>
      </c>
      <c r="I148" s="232">
        <v>20044.750000000004</v>
      </c>
      <c r="J148" s="232">
        <v>20139.5</v>
      </c>
      <c r="K148" s="231">
        <v>19950</v>
      </c>
      <c r="L148" s="231">
        <v>19725.05</v>
      </c>
      <c r="M148" s="231">
        <v>0.34771000000000002</v>
      </c>
      <c r="N148" s="1"/>
      <c r="O148" s="1"/>
    </row>
    <row r="149" spans="1:15" ht="12.75" customHeight="1">
      <c r="A149" s="214">
        <v>140</v>
      </c>
      <c r="B149" s="217" t="s">
        <v>160</v>
      </c>
      <c r="C149" s="231">
        <v>253.1</v>
      </c>
      <c r="D149" s="232">
        <v>252.75</v>
      </c>
      <c r="E149" s="232">
        <v>251.35</v>
      </c>
      <c r="F149" s="232">
        <v>249.6</v>
      </c>
      <c r="G149" s="232">
        <v>248.2</v>
      </c>
      <c r="H149" s="232">
        <v>254.5</v>
      </c>
      <c r="I149" s="232">
        <v>255.89999999999998</v>
      </c>
      <c r="J149" s="232">
        <v>257.64999999999998</v>
      </c>
      <c r="K149" s="231">
        <v>254.15</v>
      </c>
      <c r="L149" s="231">
        <v>251</v>
      </c>
      <c r="M149" s="231">
        <v>4.7602500000000001</v>
      </c>
      <c r="N149" s="1"/>
      <c r="O149" s="1"/>
    </row>
    <row r="150" spans="1:15" ht="12.75" customHeight="1">
      <c r="A150" s="214">
        <v>141</v>
      </c>
      <c r="B150" s="217" t="s">
        <v>265</v>
      </c>
      <c r="C150" s="231">
        <v>850.6</v>
      </c>
      <c r="D150" s="232">
        <v>850.69999999999993</v>
      </c>
      <c r="E150" s="232">
        <v>838.89999999999986</v>
      </c>
      <c r="F150" s="232">
        <v>827.19999999999993</v>
      </c>
      <c r="G150" s="232">
        <v>815.39999999999986</v>
      </c>
      <c r="H150" s="232">
        <v>862.39999999999986</v>
      </c>
      <c r="I150" s="232">
        <v>874.19999999999982</v>
      </c>
      <c r="J150" s="232">
        <v>885.89999999999986</v>
      </c>
      <c r="K150" s="231">
        <v>862.5</v>
      </c>
      <c r="L150" s="231">
        <v>839</v>
      </c>
      <c r="M150" s="231">
        <v>3.0954100000000002</v>
      </c>
      <c r="N150" s="1"/>
      <c r="O150" s="1"/>
    </row>
    <row r="151" spans="1:15" ht="12.75" customHeight="1">
      <c r="A151" s="214">
        <v>142</v>
      </c>
      <c r="B151" s="217" t="s">
        <v>168</v>
      </c>
      <c r="C151" s="231">
        <v>146.94999999999999</v>
      </c>
      <c r="D151" s="232">
        <v>146.78333333333333</v>
      </c>
      <c r="E151" s="232">
        <v>146.06666666666666</v>
      </c>
      <c r="F151" s="232">
        <v>145.18333333333334</v>
      </c>
      <c r="G151" s="232">
        <v>144.46666666666667</v>
      </c>
      <c r="H151" s="232">
        <v>147.66666666666666</v>
      </c>
      <c r="I151" s="232">
        <v>148.3833333333333</v>
      </c>
      <c r="J151" s="232">
        <v>149.26666666666665</v>
      </c>
      <c r="K151" s="231">
        <v>147.5</v>
      </c>
      <c r="L151" s="231">
        <v>145.9</v>
      </c>
      <c r="M151" s="231">
        <v>88.544839999999994</v>
      </c>
      <c r="N151" s="1"/>
      <c r="O151" s="1"/>
    </row>
    <row r="152" spans="1:15" ht="12.75" customHeight="1">
      <c r="A152" s="214">
        <v>143</v>
      </c>
      <c r="B152" s="217" t="s">
        <v>266</v>
      </c>
      <c r="C152" s="231">
        <v>223.35</v>
      </c>
      <c r="D152" s="232">
        <v>224.14999999999998</v>
      </c>
      <c r="E152" s="232">
        <v>220.84999999999997</v>
      </c>
      <c r="F152" s="232">
        <v>218.35</v>
      </c>
      <c r="G152" s="232">
        <v>215.04999999999998</v>
      </c>
      <c r="H152" s="232">
        <v>226.64999999999995</v>
      </c>
      <c r="I152" s="232">
        <v>229.94999999999996</v>
      </c>
      <c r="J152" s="232">
        <v>232.44999999999993</v>
      </c>
      <c r="K152" s="231">
        <v>227.45</v>
      </c>
      <c r="L152" s="231">
        <v>221.65</v>
      </c>
      <c r="M152" s="231">
        <v>13.42089</v>
      </c>
      <c r="N152" s="1"/>
      <c r="O152" s="1"/>
    </row>
    <row r="153" spans="1:15" ht="12.75" customHeight="1">
      <c r="A153" s="214">
        <v>144</v>
      </c>
      <c r="B153" s="217" t="s">
        <v>807</v>
      </c>
      <c r="C153" s="231">
        <v>560.1</v>
      </c>
      <c r="D153" s="232">
        <v>552.7833333333333</v>
      </c>
      <c r="E153" s="232">
        <v>540.66666666666663</v>
      </c>
      <c r="F153" s="232">
        <v>521.23333333333335</v>
      </c>
      <c r="G153" s="232">
        <v>509.11666666666667</v>
      </c>
      <c r="H153" s="232">
        <v>572.21666666666658</v>
      </c>
      <c r="I153" s="232">
        <v>584.33333333333337</v>
      </c>
      <c r="J153" s="232">
        <v>603.76666666666654</v>
      </c>
      <c r="K153" s="231">
        <v>564.9</v>
      </c>
      <c r="L153" s="231">
        <v>533.35</v>
      </c>
      <c r="M153" s="231">
        <v>94.740099999999998</v>
      </c>
      <c r="N153" s="1"/>
      <c r="O153" s="1"/>
    </row>
    <row r="154" spans="1:15" ht="12.75" customHeight="1">
      <c r="A154" s="214">
        <v>145</v>
      </c>
      <c r="B154" s="217" t="s">
        <v>433</v>
      </c>
      <c r="C154" s="231">
        <v>3083.6</v>
      </c>
      <c r="D154" s="232">
        <v>3079.5500000000006</v>
      </c>
      <c r="E154" s="232">
        <v>3049.1000000000013</v>
      </c>
      <c r="F154" s="232">
        <v>3014.6000000000008</v>
      </c>
      <c r="G154" s="232">
        <v>2984.1500000000015</v>
      </c>
      <c r="H154" s="232">
        <v>3114.0500000000011</v>
      </c>
      <c r="I154" s="232">
        <v>3144.5000000000009</v>
      </c>
      <c r="J154" s="232">
        <v>3179.0000000000009</v>
      </c>
      <c r="K154" s="231">
        <v>3110</v>
      </c>
      <c r="L154" s="231">
        <v>3045.05</v>
      </c>
      <c r="M154" s="231">
        <v>0.84765999999999997</v>
      </c>
      <c r="N154" s="1"/>
      <c r="O154" s="1"/>
    </row>
    <row r="155" spans="1:15" ht="12.75" customHeight="1">
      <c r="A155" s="214">
        <v>146</v>
      </c>
      <c r="B155" s="217" t="s">
        <v>808</v>
      </c>
      <c r="C155" s="231">
        <v>464.3</v>
      </c>
      <c r="D155" s="232">
        <v>464.5</v>
      </c>
      <c r="E155" s="232">
        <v>460.8</v>
      </c>
      <c r="F155" s="232">
        <v>457.3</v>
      </c>
      <c r="G155" s="232">
        <v>453.6</v>
      </c>
      <c r="H155" s="232">
        <v>468</v>
      </c>
      <c r="I155" s="232">
        <v>471.70000000000005</v>
      </c>
      <c r="J155" s="232">
        <v>475.2</v>
      </c>
      <c r="K155" s="231">
        <v>468.2</v>
      </c>
      <c r="L155" s="231">
        <v>461</v>
      </c>
      <c r="M155" s="231">
        <v>3.5177</v>
      </c>
      <c r="N155" s="1"/>
      <c r="O155" s="1"/>
    </row>
    <row r="156" spans="1:15" ht="12.75" customHeight="1">
      <c r="A156" s="214">
        <v>147</v>
      </c>
      <c r="B156" s="217" t="s">
        <v>175</v>
      </c>
      <c r="C156" s="231">
        <v>3262.1</v>
      </c>
      <c r="D156" s="232">
        <v>3272.3166666666671</v>
      </c>
      <c r="E156" s="232">
        <v>3235.2833333333342</v>
      </c>
      <c r="F156" s="232">
        <v>3208.4666666666672</v>
      </c>
      <c r="G156" s="232">
        <v>3171.4333333333343</v>
      </c>
      <c r="H156" s="232">
        <v>3299.1333333333341</v>
      </c>
      <c r="I156" s="232">
        <v>3336.166666666667</v>
      </c>
      <c r="J156" s="232">
        <v>3362.983333333334</v>
      </c>
      <c r="K156" s="231">
        <v>3309.35</v>
      </c>
      <c r="L156" s="231">
        <v>3245.5</v>
      </c>
      <c r="M156" s="231">
        <v>1.68346</v>
      </c>
      <c r="N156" s="1"/>
      <c r="O156" s="1"/>
    </row>
    <row r="157" spans="1:15" ht="12.75" customHeight="1">
      <c r="A157" s="214">
        <v>148</v>
      </c>
      <c r="B157" s="217" t="s">
        <v>169</v>
      </c>
      <c r="C157" s="231">
        <v>40250.25</v>
      </c>
      <c r="D157" s="232">
        <v>40367.416666666664</v>
      </c>
      <c r="E157" s="232">
        <v>39934.833333333328</v>
      </c>
      <c r="F157" s="232">
        <v>39619.416666666664</v>
      </c>
      <c r="G157" s="232">
        <v>39186.833333333328</v>
      </c>
      <c r="H157" s="232">
        <v>40682.833333333328</v>
      </c>
      <c r="I157" s="232">
        <v>41115.416666666657</v>
      </c>
      <c r="J157" s="232">
        <v>41430.833333333328</v>
      </c>
      <c r="K157" s="231">
        <v>40800</v>
      </c>
      <c r="L157" s="231">
        <v>40052</v>
      </c>
      <c r="M157" s="231">
        <v>0.16098999999999999</v>
      </c>
      <c r="N157" s="1"/>
      <c r="O157" s="1"/>
    </row>
    <row r="158" spans="1:15" ht="12.75" customHeight="1">
      <c r="A158" s="214">
        <v>149</v>
      </c>
      <c r="B158" s="217" t="s">
        <v>851</v>
      </c>
      <c r="C158" s="231">
        <v>1171.45</v>
      </c>
      <c r="D158" s="232">
        <v>1170.3</v>
      </c>
      <c r="E158" s="232">
        <v>1161.1499999999999</v>
      </c>
      <c r="F158" s="232">
        <v>1150.8499999999999</v>
      </c>
      <c r="G158" s="232">
        <v>1141.6999999999998</v>
      </c>
      <c r="H158" s="232">
        <v>1180.5999999999999</v>
      </c>
      <c r="I158" s="232">
        <v>1189.75</v>
      </c>
      <c r="J158" s="232">
        <v>1200.05</v>
      </c>
      <c r="K158" s="231">
        <v>1179.45</v>
      </c>
      <c r="L158" s="231">
        <v>1160</v>
      </c>
      <c r="M158" s="231">
        <v>0.63378999999999996</v>
      </c>
      <c r="N158" s="1"/>
      <c r="O158" s="1"/>
    </row>
    <row r="159" spans="1:15" ht="12.75" customHeight="1">
      <c r="A159" s="214">
        <v>150</v>
      </c>
      <c r="B159" s="217" t="s">
        <v>438</v>
      </c>
      <c r="C159" s="231">
        <v>4005.9</v>
      </c>
      <c r="D159" s="232">
        <v>3998.4666666666667</v>
      </c>
      <c r="E159" s="232">
        <v>3912.4333333333334</v>
      </c>
      <c r="F159" s="232">
        <v>3818.9666666666667</v>
      </c>
      <c r="G159" s="232">
        <v>3732.9333333333334</v>
      </c>
      <c r="H159" s="232">
        <v>4091.9333333333334</v>
      </c>
      <c r="I159" s="232">
        <v>4177.9666666666672</v>
      </c>
      <c r="J159" s="232">
        <v>4271.4333333333334</v>
      </c>
      <c r="K159" s="231">
        <v>4084.5</v>
      </c>
      <c r="L159" s="231">
        <v>3905</v>
      </c>
      <c r="M159" s="231">
        <v>5.9642200000000001</v>
      </c>
      <c r="N159" s="1"/>
      <c r="O159" s="1"/>
    </row>
    <row r="160" spans="1:15" ht="12.75" customHeight="1">
      <c r="A160" s="214">
        <v>151</v>
      </c>
      <c r="B160" s="217" t="s">
        <v>171</v>
      </c>
      <c r="C160" s="231">
        <v>221.05</v>
      </c>
      <c r="D160" s="232">
        <v>220.81666666666669</v>
      </c>
      <c r="E160" s="232">
        <v>219.23333333333338</v>
      </c>
      <c r="F160" s="232">
        <v>217.41666666666669</v>
      </c>
      <c r="G160" s="232">
        <v>215.83333333333337</v>
      </c>
      <c r="H160" s="232">
        <v>222.63333333333338</v>
      </c>
      <c r="I160" s="232">
        <v>224.2166666666667</v>
      </c>
      <c r="J160" s="232">
        <v>226.03333333333339</v>
      </c>
      <c r="K160" s="231">
        <v>222.4</v>
      </c>
      <c r="L160" s="231">
        <v>219</v>
      </c>
      <c r="M160" s="231">
        <v>15.76515</v>
      </c>
      <c r="N160" s="1"/>
      <c r="O160" s="1"/>
    </row>
    <row r="161" spans="1:15" ht="12.75" customHeight="1">
      <c r="A161" s="214">
        <v>152</v>
      </c>
      <c r="B161" s="217" t="s">
        <v>174</v>
      </c>
      <c r="C161" s="231">
        <v>2505.15</v>
      </c>
      <c r="D161" s="232">
        <v>2497.2666666666669</v>
      </c>
      <c r="E161" s="232">
        <v>2480.4833333333336</v>
      </c>
      <c r="F161" s="232">
        <v>2455.8166666666666</v>
      </c>
      <c r="G161" s="232">
        <v>2439.0333333333333</v>
      </c>
      <c r="H161" s="232">
        <v>2521.9333333333338</v>
      </c>
      <c r="I161" s="232">
        <v>2538.7166666666676</v>
      </c>
      <c r="J161" s="232">
        <v>2563.3833333333341</v>
      </c>
      <c r="K161" s="231">
        <v>2514.0500000000002</v>
      </c>
      <c r="L161" s="231">
        <v>2472.6</v>
      </c>
      <c r="M161" s="231">
        <v>1.8565100000000001</v>
      </c>
      <c r="N161" s="1"/>
      <c r="O161" s="1"/>
    </row>
    <row r="162" spans="1:15" ht="12.75" customHeight="1">
      <c r="A162" s="214">
        <v>153</v>
      </c>
      <c r="B162" s="217" t="s">
        <v>267</v>
      </c>
      <c r="C162" s="231">
        <v>2663.7</v>
      </c>
      <c r="D162" s="232">
        <v>2669.55</v>
      </c>
      <c r="E162" s="232">
        <v>2645.7000000000003</v>
      </c>
      <c r="F162" s="232">
        <v>2627.7000000000003</v>
      </c>
      <c r="G162" s="232">
        <v>2603.8500000000004</v>
      </c>
      <c r="H162" s="232">
        <v>2687.55</v>
      </c>
      <c r="I162" s="232">
        <v>2711.4000000000005</v>
      </c>
      <c r="J162" s="232">
        <v>2729.4</v>
      </c>
      <c r="K162" s="231">
        <v>2693.4</v>
      </c>
      <c r="L162" s="231">
        <v>2651.55</v>
      </c>
      <c r="M162" s="231">
        <v>1.1504799999999999</v>
      </c>
      <c r="N162" s="1"/>
      <c r="O162" s="1"/>
    </row>
    <row r="163" spans="1:15" ht="12.75" customHeight="1">
      <c r="A163" s="214">
        <v>154</v>
      </c>
      <c r="B163" s="217" t="s">
        <v>785</v>
      </c>
      <c r="C163" s="231">
        <v>288.05</v>
      </c>
      <c r="D163" s="232">
        <v>288.68333333333334</v>
      </c>
      <c r="E163" s="232">
        <v>286.01666666666665</v>
      </c>
      <c r="F163" s="232">
        <v>283.98333333333329</v>
      </c>
      <c r="G163" s="232">
        <v>281.31666666666661</v>
      </c>
      <c r="H163" s="232">
        <v>290.7166666666667</v>
      </c>
      <c r="I163" s="232">
        <v>293.38333333333333</v>
      </c>
      <c r="J163" s="232">
        <v>295.41666666666674</v>
      </c>
      <c r="K163" s="231">
        <v>291.35000000000002</v>
      </c>
      <c r="L163" s="231">
        <v>286.64999999999998</v>
      </c>
      <c r="M163" s="231">
        <v>13.08342</v>
      </c>
      <c r="N163" s="1"/>
      <c r="O163" s="1"/>
    </row>
    <row r="164" spans="1:15" ht="12.75" customHeight="1">
      <c r="A164" s="214">
        <v>155</v>
      </c>
      <c r="B164" s="217" t="s">
        <v>172</v>
      </c>
      <c r="C164" s="231">
        <v>152.75</v>
      </c>
      <c r="D164" s="232">
        <v>151.33333333333334</v>
      </c>
      <c r="E164" s="232">
        <v>148.91666666666669</v>
      </c>
      <c r="F164" s="232">
        <v>145.08333333333334</v>
      </c>
      <c r="G164" s="232">
        <v>142.66666666666669</v>
      </c>
      <c r="H164" s="232">
        <v>155.16666666666669</v>
      </c>
      <c r="I164" s="232">
        <v>157.58333333333337</v>
      </c>
      <c r="J164" s="232">
        <v>161.41666666666669</v>
      </c>
      <c r="K164" s="231">
        <v>153.75</v>
      </c>
      <c r="L164" s="231">
        <v>147.5</v>
      </c>
      <c r="M164" s="231">
        <v>103.35562</v>
      </c>
      <c r="N164" s="1"/>
      <c r="O164" s="1"/>
    </row>
    <row r="165" spans="1:15" ht="12.75" customHeight="1">
      <c r="A165" s="214">
        <v>156</v>
      </c>
      <c r="B165" s="217" t="s">
        <v>177</v>
      </c>
      <c r="C165" s="231">
        <v>214</v>
      </c>
      <c r="D165" s="232">
        <v>214.2166666666667</v>
      </c>
      <c r="E165" s="232">
        <v>213.0833333333334</v>
      </c>
      <c r="F165" s="232">
        <v>212.16666666666671</v>
      </c>
      <c r="G165" s="232">
        <v>211.03333333333342</v>
      </c>
      <c r="H165" s="232">
        <v>215.13333333333338</v>
      </c>
      <c r="I165" s="232">
        <v>216.26666666666671</v>
      </c>
      <c r="J165" s="232">
        <v>217.18333333333337</v>
      </c>
      <c r="K165" s="231">
        <v>215.35</v>
      </c>
      <c r="L165" s="231">
        <v>213.3</v>
      </c>
      <c r="M165" s="231">
        <v>49.201839999999997</v>
      </c>
      <c r="N165" s="1"/>
      <c r="O165" s="1"/>
    </row>
    <row r="166" spans="1:15" ht="12.75" customHeight="1">
      <c r="A166" s="214">
        <v>157</v>
      </c>
      <c r="B166" s="217" t="s">
        <v>268</v>
      </c>
      <c r="C166" s="231">
        <v>443.45</v>
      </c>
      <c r="D166" s="232">
        <v>444.8</v>
      </c>
      <c r="E166" s="232">
        <v>435.65000000000003</v>
      </c>
      <c r="F166" s="232">
        <v>427.85</v>
      </c>
      <c r="G166" s="232">
        <v>418.70000000000005</v>
      </c>
      <c r="H166" s="232">
        <v>452.6</v>
      </c>
      <c r="I166" s="232">
        <v>461.75</v>
      </c>
      <c r="J166" s="232">
        <v>469.55</v>
      </c>
      <c r="K166" s="231">
        <v>453.95</v>
      </c>
      <c r="L166" s="231">
        <v>437</v>
      </c>
      <c r="M166" s="231">
        <v>3.1795399999999998</v>
      </c>
      <c r="N166" s="1"/>
      <c r="O166" s="1"/>
    </row>
    <row r="167" spans="1:15" ht="12.75" customHeight="1">
      <c r="A167" s="214">
        <v>158</v>
      </c>
      <c r="B167" s="217" t="s">
        <v>269</v>
      </c>
      <c r="C167" s="231">
        <v>13916.85</v>
      </c>
      <c r="D167" s="232">
        <v>13933.15</v>
      </c>
      <c r="E167" s="232">
        <v>13844.699999999999</v>
      </c>
      <c r="F167" s="232">
        <v>13772.55</v>
      </c>
      <c r="G167" s="232">
        <v>13684.099999999999</v>
      </c>
      <c r="H167" s="232">
        <v>14005.3</v>
      </c>
      <c r="I167" s="232">
        <v>14093.75</v>
      </c>
      <c r="J167" s="232">
        <v>14165.9</v>
      </c>
      <c r="K167" s="231">
        <v>14021.6</v>
      </c>
      <c r="L167" s="231">
        <v>13861</v>
      </c>
      <c r="M167" s="231">
        <v>1.677E-2</v>
      </c>
      <c r="N167" s="1"/>
      <c r="O167" s="1"/>
    </row>
    <row r="168" spans="1:15" ht="12.75" customHeight="1">
      <c r="A168" s="214">
        <v>159</v>
      </c>
      <c r="B168" s="217" t="s">
        <v>176</v>
      </c>
      <c r="C168" s="231">
        <v>56.8</v>
      </c>
      <c r="D168" s="232">
        <v>56.633333333333326</v>
      </c>
      <c r="E168" s="232">
        <v>55.866666666666653</v>
      </c>
      <c r="F168" s="232">
        <v>54.93333333333333</v>
      </c>
      <c r="G168" s="232">
        <v>54.166666666666657</v>
      </c>
      <c r="H168" s="232">
        <v>57.566666666666649</v>
      </c>
      <c r="I168" s="232">
        <v>58.333333333333329</v>
      </c>
      <c r="J168" s="232">
        <v>59.266666666666644</v>
      </c>
      <c r="K168" s="231">
        <v>57.4</v>
      </c>
      <c r="L168" s="231">
        <v>55.7</v>
      </c>
      <c r="M168" s="231">
        <v>988.64358000000004</v>
      </c>
      <c r="N168" s="1"/>
      <c r="O168" s="1"/>
    </row>
    <row r="169" spans="1:15" ht="12.75" customHeight="1">
      <c r="A169" s="214">
        <v>160</v>
      </c>
      <c r="B169" s="217" t="s">
        <v>182</v>
      </c>
      <c r="C169" s="231">
        <v>122.8</v>
      </c>
      <c r="D169" s="232">
        <v>122.18333333333334</v>
      </c>
      <c r="E169" s="232">
        <v>120.91666666666667</v>
      </c>
      <c r="F169" s="232">
        <v>119.03333333333333</v>
      </c>
      <c r="G169" s="232">
        <v>117.76666666666667</v>
      </c>
      <c r="H169" s="232">
        <v>124.06666666666668</v>
      </c>
      <c r="I169" s="232">
        <v>125.33333333333333</v>
      </c>
      <c r="J169" s="232">
        <v>127.21666666666668</v>
      </c>
      <c r="K169" s="231">
        <v>123.45</v>
      </c>
      <c r="L169" s="231">
        <v>120.3</v>
      </c>
      <c r="M169" s="231">
        <v>59.022620000000003</v>
      </c>
      <c r="N169" s="1"/>
      <c r="O169" s="1"/>
    </row>
    <row r="170" spans="1:15" ht="12.75" customHeight="1">
      <c r="A170" s="214">
        <v>161</v>
      </c>
      <c r="B170" s="217" t="s">
        <v>183</v>
      </c>
      <c r="C170" s="231">
        <v>2467.6</v>
      </c>
      <c r="D170" s="232">
        <v>2458.3666666666668</v>
      </c>
      <c r="E170" s="232">
        <v>2443.8333333333335</v>
      </c>
      <c r="F170" s="232">
        <v>2420.0666666666666</v>
      </c>
      <c r="G170" s="232">
        <v>2405.5333333333333</v>
      </c>
      <c r="H170" s="232">
        <v>2482.1333333333337</v>
      </c>
      <c r="I170" s="232">
        <v>2496.6666666666665</v>
      </c>
      <c r="J170" s="232">
        <v>2520.4333333333338</v>
      </c>
      <c r="K170" s="231">
        <v>2472.9</v>
      </c>
      <c r="L170" s="231">
        <v>2434.6</v>
      </c>
      <c r="M170" s="231">
        <v>95.154730000000001</v>
      </c>
      <c r="N170" s="1"/>
      <c r="O170" s="1"/>
    </row>
    <row r="171" spans="1:15" ht="12.75" customHeight="1">
      <c r="A171" s="214">
        <v>162</v>
      </c>
      <c r="B171" s="217" t="s">
        <v>270</v>
      </c>
      <c r="C171" s="231">
        <v>787.35</v>
      </c>
      <c r="D171" s="232">
        <v>785.5333333333333</v>
      </c>
      <c r="E171" s="232">
        <v>782.06666666666661</v>
      </c>
      <c r="F171" s="232">
        <v>776.7833333333333</v>
      </c>
      <c r="G171" s="232">
        <v>773.31666666666661</v>
      </c>
      <c r="H171" s="232">
        <v>790.81666666666661</v>
      </c>
      <c r="I171" s="232">
        <v>794.2833333333333</v>
      </c>
      <c r="J171" s="232">
        <v>799.56666666666661</v>
      </c>
      <c r="K171" s="231">
        <v>789</v>
      </c>
      <c r="L171" s="231">
        <v>780.25</v>
      </c>
      <c r="M171" s="231">
        <v>3.3961600000000001</v>
      </c>
      <c r="N171" s="1"/>
      <c r="O171" s="1"/>
    </row>
    <row r="172" spans="1:15" ht="12.75" customHeight="1">
      <c r="A172" s="214">
        <v>163</v>
      </c>
      <c r="B172" s="217" t="s">
        <v>185</v>
      </c>
      <c r="C172" s="231">
        <v>1312.95</v>
      </c>
      <c r="D172" s="232">
        <v>1314.9833333333333</v>
      </c>
      <c r="E172" s="232">
        <v>1303.9666666666667</v>
      </c>
      <c r="F172" s="232">
        <v>1294.9833333333333</v>
      </c>
      <c r="G172" s="232">
        <v>1283.9666666666667</v>
      </c>
      <c r="H172" s="232">
        <v>1323.9666666666667</v>
      </c>
      <c r="I172" s="232">
        <v>1334.9833333333336</v>
      </c>
      <c r="J172" s="232">
        <v>1343.9666666666667</v>
      </c>
      <c r="K172" s="231">
        <v>1326</v>
      </c>
      <c r="L172" s="231">
        <v>1306</v>
      </c>
      <c r="M172" s="231">
        <v>12.14977</v>
      </c>
      <c r="N172" s="1"/>
      <c r="O172" s="1"/>
    </row>
    <row r="173" spans="1:15" ht="12.75" customHeight="1">
      <c r="A173" s="214">
        <v>164</v>
      </c>
      <c r="B173" s="217" t="s">
        <v>189</v>
      </c>
      <c r="C173" s="231">
        <v>2198.75</v>
      </c>
      <c r="D173" s="232">
        <v>2201.0166666666664</v>
      </c>
      <c r="E173" s="232">
        <v>2177.833333333333</v>
      </c>
      <c r="F173" s="232">
        <v>2156.9166666666665</v>
      </c>
      <c r="G173" s="232">
        <v>2133.7333333333331</v>
      </c>
      <c r="H173" s="232">
        <v>2221.9333333333329</v>
      </c>
      <c r="I173" s="232">
        <v>2245.1166666666663</v>
      </c>
      <c r="J173" s="232">
        <v>2266.0333333333328</v>
      </c>
      <c r="K173" s="231">
        <v>2224.1999999999998</v>
      </c>
      <c r="L173" s="231">
        <v>2180.1</v>
      </c>
      <c r="M173" s="231">
        <v>3.3983699999999999</v>
      </c>
      <c r="N173" s="1"/>
      <c r="O173" s="1"/>
    </row>
    <row r="174" spans="1:15" ht="12.75" customHeight="1">
      <c r="A174" s="214">
        <v>165</v>
      </c>
      <c r="B174" s="217" t="s">
        <v>804</v>
      </c>
      <c r="C174" s="231">
        <v>77.25</v>
      </c>
      <c r="D174" s="232">
        <v>76.3</v>
      </c>
      <c r="E174" s="232">
        <v>74.649999999999991</v>
      </c>
      <c r="F174" s="232">
        <v>72.05</v>
      </c>
      <c r="G174" s="232">
        <v>70.399999999999991</v>
      </c>
      <c r="H174" s="232">
        <v>78.899999999999991</v>
      </c>
      <c r="I174" s="232">
        <v>80.55</v>
      </c>
      <c r="J174" s="232">
        <v>83.149999999999991</v>
      </c>
      <c r="K174" s="231">
        <v>77.95</v>
      </c>
      <c r="L174" s="231">
        <v>73.7</v>
      </c>
      <c r="M174" s="231">
        <v>277.35386999999997</v>
      </c>
      <c r="N174" s="1"/>
      <c r="O174" s="1"/>
    </row>
    <row r="175" spans="1:15" ht="12.75" customHeight="1">
      <c r="A175" s="214">
        <v>166</v>
      </c>
      <c r="B175" s="217" t="s">
        <v>187</v>
      </c>
      <c r="C175" s="231">
        <v>24139.75</v>
      </c>
      <c r="D175" s="232">
        <v>24060</v>
      </c>
      <c r="E175" s="232">
        <v>23829.75</v>
      </c>
      <c r="F175" s="232">
        <v>23519.75</v>
      </c>
      <c r="G175" s="232">
        <v>23289.5</v>
      </c>
      <c r="H175" s="232">
        <v>24370</v>
      </c>
      <c r="I175" s="232">
        <v>24600.25</v>
      </c>
      <c r="J175" s="232">
        <v>24910.25</v>
      </c>
      <c r="K175" s="231">
        <v>24290.25</v>
      </c>
      <c r="L175" s="231">
        <v>23750</v>
      </c>
      <c r="M175" s="231">
        <v>0.42213000000000001</v>
      </c>
      <c r="N175" s="1"/>
      <c r="O175" s="1"/>
    </row>
    <row r="176" spans="1:15" ht="12.75" customHeight="1">
      <c r="A176" s="214">
        <v>167</v>
      </c>
      <c r="B176" t="s">
        <v>967</v>
      </c>
      <c r="C176" s="341" t="e">
        <v>#N/A</v>
      </c>
      <c r="D176" s="342" t="e">
        <v>#N/A</v>
      </c>
      <c r="E176" s="342" t="e">
        <v>#N/A</v>
      </c>
      <c r="F176" s="342" t="e">
        <v>#N/A</v>
      </c>
      <c r="G176" s="342" t="e">
        <v>#N/A</v>
      </c>
      <c r="H176" s="342" t="e">
        <v>#N/A</v>
      </c>
      <c r="I176" s="342" t="e">
        <v>#N/A</v>
      </c>
      <c r="J176" s="342" t="e">
        <v>#N/A</v>
      </c>
      <c r="K176" s="341" t="e">
        <v>#N/A</v>
      </c>
      <c r="L176" s="341" t="e">
        <v>#N/A</v>
      </c>
      <c r="M176" s="341" t="e">
        <v>#N/A</v>
      </c>
      <c r="N176" s="1"/>
      <c r="O176" s="1"/>
    </row>
    <row r="177" spans="1:15" ht="12.75" customHeight="1">
      <c r="A177" s="214">
        <v>168</v>
      </c>
      <c r="B177" s="217" t="s">
        <v>188</v>
      </c>
      <c r="C177" s="231">
        <v>2966.6</v>
      </c>
      <c r="D177" s="232">
        <v>2958.4666666666667</v>
      </c>
      <c r="E177" s="232">
        <v>2937.1333333333332</v>
      </c>
      <c r="F177" s="232">
        <v>2907.6666666666665</v>
      </c>
      <c r="G177" s="232">
        <v>2886.333333333333</v>
      </c>
      <c r="H177" s="232">
        <v>2987.9333333333334</v>
      </c>
      <c r="I177" s="232">
        <v>3009.2666666666664</v>
      </c>
      <c r="J177" s="232">
        <v>3038.7333333333336</v>
      </c>
      <c r="K177" s="231">
        <v>2979.8</v>
      </c>
      <c r="L177" s="231">
        <v>2929</v>
      </c>
      <c r="M177" s="231">
        <v>2.18153</v>
      </c>
      <c r="N177" s="1"/>
      <c r="O177" s="1"/>
    </row>
    <row r="178" spans="1:15" ht="12.75" customHeight="1">
      <c r="A178" s="214">
        <v>169</v>
      </c>
      <c r="B178" s="217" t="s">
        <v>799</v>
      </c>
      <c r="C178" s="231">
        <v>425.65</v>
      </c>
      <c r="D178" s="232">
        <v>424.25</v>
      </c>
      <c r="E178" s="232">
        <v>418.6</v>
      </c>
      <c r="F178" s="232">
        <v>411.55</v>
      </c>
      <c r="G178" s="232">
        <v>405.90000000000003</v>
      </c>
      <c r="H178" s="232">
        <v>431.3</v>
      </c>
      <c r="I178" s="232">
        <v>436.95</v>
      </c>
      <c r="J178" s="232">
        <v>444</v>
      </c>
      <c r="K178" s="231">
        <v>429.9</v>
      </c>
      <c r="L178" s="231">
        <v>417.2</v>
      </c>
      <c r="M178" s="231">
        <v>12.78612</v>
      </c>
      <c r="N178" s="1"/>
      <c r="O178" s="1"/>
    </row>
    <row r="179" spans="1:15" ht="12.75" customHeight="1">
      <c r="A179" s="214">
        <v>170</v>
      </c>
      <c r="B179" s="217" t="s">
        <v>186</v>
      </c>
      <c r="C179" s="231">
        <v>600.1</v>
      </c>
      <c r="D179" s="232">
        <v>598.88333333333333</v>
      </c>
      <c r="E179" s="232">
        <v>594.86666666666667</v>
      </c>
      <c r="F179" s="232">
        <v>589.63333333333333</v>
      </c>
      <c r="G179" s="232">
        <v>585.61666666666667</v>
      </c>
      <c r="H179" s="232">
        <v>604.11666666666667</v>
      </c>
      <c r="I179" s="232">
        <v>608.13333333333333</v>
      </c>
      <c r="J179" s="232">
        <v>613.36666666666667</v>
      </c>
      <c r="K179" s="231">
        <v>602.9</v>
      </c>
      <c r="L179" s="231">
        <v>593.65</v>
      </c>
      <c r="M179" s="231">
        <v>78.7761</v>
      </c>
      <c r="N179" s="1"/>
      <c r="O179" s="1"/>
    </row>
    <row r="180" spans="1:15" ht="12.75" customHeight="1">
      <c r="A180" s="214">
        <v>171</v>
      </c>
      <c r="B180" s="217" t="s">
        <v>184</v>
      </c>
      <c r="C180" s="231">
        <v>88.85</v>
      </c>
      <c r="D180" s="232">
        <v>88.8</v>
      </c>
      <c r="E180" s="232">
        <v>88</v>
      </c>
      <c r="F180" s="232">
        <v>87.15</v>
      </c>
      <c r="G180" s="232">
        <v>86.350000000000009</v>
      </c>
      <c r="H180" s="232">
        <v>89.649999999999991</v>
      </c>
      <c r="I180" s="232">
        <v>90.449999999999974</v>
      </c>
      <c r="J180" s="232">
        <v>91.299999999999983</v>
      </c>
      <c r="K180" s="231">
        <v>89.6</v>
      </c>
      <c r="L180" s="231">
        <v>87.95</v>
      </c>
      <c r="M180" s="231">
        <v>183.50692000000001</v>
      </c>
      <c r="N180" s="1"/>
      <c r="O180" s="1"/>
    </row>
    <row r="181" spans="1:15" ht="12.75" customHeight="1">
      <c r="A181" s="214">
        <v>172</v>
      </c>
      <c r="B181" s="217" t="s">
        <v>190</v>
      </c>
      <c r="C181" s="231">
        <v>1031.5999999999999</v>
      </c>
      <c r="D181" s="232">
        <v>1028.9166666666667</v>
      </c>
      <c r="E181" s="232">
        <v>1022.8333333333335</v>
      </c>
      <c r="F181" s="232">
        <v>1014.0666666666667</v>
      </c>
      <c r="G181" s="232">
        <v>1007.9833333333335</v>
      </c>
      <c r="H181" s="232">
        <v>1037.6833333333334</v>
      </c>
      <c r="I181" s="232">
        <v>1043.7666666666669</v>
      </c>
      <c r="J181" s="232">
        <v>1052.5333333333335</v>
      </c>
      <c r="K181" s="231">
        <v>1035</v>
      </c>
      <c r="L181" s="231">
        <v>1020.15</v>
      </c>
      <c r="M181" s="231">
        <v>14.91367</v>
      </c>
      <c r="N181" s="1"/>
      <c r="O181" s="1"/>
    </row>
    <row r="182" spans="1:15" ht="12.75" customHeight="1">
      <c r="A182" s="214">
        <v>173</v>
      </c>
      <c r="B182" s="217" t="s">
        <v>191</v>
      </c>
      <c r="C182" s="231">
        <v>480.95</v>
      </c>
      <c r="D182" s="232">
        <v>478.48333333333335</v>
      </c>
      <c r="E182" s="232">
        <v>474.4666666666667</v>
      </c>
      <c r="F182" s="232">
        <v>467.98333333333335</v>
      </c>
      <c r="G182" s="232">
        <v>463.9666666666667</v>
      </c>
      <c r="H182" s="232">
        <v>484.9666666666667</v>
      </c>
      <c r="I182" s="232">
        <v>488.98333333333335</v>
      </c>
      <c r="J182" s="232">
        <v>495.4666666666667</v>
      </c>
      <c r="K182" s="231">
        <v>482.5</v>
      </c>
      <c r="L182" s="231">
        <v>472</v>
      </c>
      <c r="M182" s="231">
        <v>7.7478499999999997</v>
      </c>
      <c r="N182" s="1"/>
      <c r="O182" s="1"/>
    </row>
    <row r="183" spans="1:15" ht="12.75" customHeight="1">
      <c r="A183" s="214">
        <v>174</v>
      </c>
      <c r="B183" s="217" t="s">
        <v>272</v>
      </c>
      <c r="C183" s="231">
        <v>617.4</v>
      </c>
      <c r="D183" s="232">
        <v>614.33333333333337</v>
      </c>
      <c r="E183" s="232">
        <v>610.16666666666674</v>
      </c>
      <c r="F183" s="232">
        <v>602.93333333333339</v>
      </c>
      <c r="G183" s="232">
        <v>598.76666666666677</v>
      </c>
      <c r="H183" s="232">
        <v>621.56666666666672</v>
      </c>
      <c r="I183" s="232">
        <v>625.73333333333346</v>
      </c>
      <c r="J183" s="232">
        <v>632.9666666666667</v>
      </c>
      <c r="K183" s="231">
        <v>618.5</v>
      </c>
      <c r="L183" s="231">
        <v>607.1</v>
      </c>
      <c r="M183" s="231">
        <v>3.0478399999999999</v>
      </c>
      <c r="N183" s="1"/>
      <c r="O183" s="1"/>
    </row>
    <row r="184" spans="1:15" ht="12.75" customHeight="1">
      <c r="A184" s="214">
        <v>175</v>
      </c>
      <c r="B184" s="217" t="s">
        <v>203</v>
      </c>
      <c r="C184" s="231">
        <v>1002.15</v>
      </c>
      <c r="D184" s="232">
        <v>1000.5</v>
      </c>
      <c r="E184" s="232">
        <v>990.15</v>
      </c>
      <c r="F184" s="232">
        <v>978.15</v>
      </c>
      <c r="G184" s="232">
        <v>967.8</v>
      </c>
      <c r="H184" s="232">
        <v>1012.5</v>
      </c>
      <c r="I184" s="232">
        <v>1022.8499999999999</v>
      </c>
      <c r="J184" s="232">
        <v>1034.8499999999999</v>
      </c>
      <c r="K184" s="231">
        <v>1010.85</v>
      </c>
      <c r="L184" s="231">
        <v>988.5</v>
      </c>
      <c r="M184" s="231">
        <v>19.447659999999999</v>
      </c>
      <c r="N184" s="1"/>
      <c r="O184" s="1"/>
    </row>
    <row r="185" spans="1:15" ht="12.75" customHeight="1">
      <c r="A185" s="214">
        <v>176</v>
      </c>
      <c r="B185" s="217" t="s">
        <v>192</v>
      </c>
      <c r="C185" s="231">
        <v>974.6</v>
      </c>
      <c r="D185" s="232">
        <v>971.54999999999984</v>
      </c>
      <c r="E185" s="232">
        <v>967.09999999999968</v>
      </c>
      <c r="F185" s="232">
        <v>959.5999999999998</v>
      </c>
      <c r="G185" s="232">
        <v>955.14999999999964</v>
      </c>
      <c r="H185" s="232">
        <v>979.04999999999973</v>
      </c>
      <c r="I185" s="232">
        <v>983.49999999999977</v>
      </c>
      <c r="J185" s="232">
        <v>990.99999999999977</v>
      </c>
      <c r="K185" s="231">
        <v>976</v>
      </c>
      <c r="L185" s="231">
        <v>964.05</v>
      </c>
      <c r="M185" s="231">
        <v>3.9014600000000002</v>
      </c>
      <c r="N185" s="1"/>
      <c r="O185" s="1"/>
    </row>
    <row r="186" spans="1:15" ht="12.75" customHeight="1">
      <c r="A186" s="214">
        <v>177</v>
      </c>
      <c r="B186" s="217" t="s">
        <v>488</v>
      </c>
      <c r="C186" s="231">
        <v>1376.7</v>
      </c>
      <c r="D186" s="232">
        <v>1382.4666666666665</v>
      </c>
      <c r="E186" s="232">
        <v>1365.2333333333329</v>
      </c>
      <c r="F186" s="232">
        <v>1353.7666666666664</v>
      </c>
      <c r="G186" s="232">
        <v>1336.5333333333328</v>
      </c>
      <c r="H186" s="232">
        <v>1393.9333333333329</v>
      </c>
      <c r="I186" s="232">
        <v>1411.1666666666665</v>
      </c>
      <c r="J186" s="232">
        <v>1422.633333333333</v>
      </c>
      <c r="K186" s="231">
        <v>1399.7</v>
      </c>
      <c r="L186" s="231">
        <v>1371</v>
      </c>
      <c r="M186" s="231">
        <v>5.2000099999999998</v>
      </c>
      <c r="N186" s="1"/>
      <c r="O186" s="1"/>
    </row>
    <row r="187" spans="1:15" ht="12.75" customHeight="1">
      <c r="A187" s="214">
        <v>178</v>
      </c>
      <c r="B187" s="217" t="s">
        <v>197</v>
      </c>
      <c r="C187" s="231">
        <v>3374.55</v>
      </c>
      <c r="D187" s="232">
        <v>3352.85</v>
      </c>
      <c r="E187" s="232">
        <v>3326.7</v>
      </c>
      <c r="F187" s="232">
        <v>3278.85</v>
      </c>
      <c r="G187" s="232">
        <v>3252.7</v>
      </c>
      <c r="H187" s="232">
        <v>3400.7</v>
      </c>
      <c r="I187" s="232">
        <v>3426.8500000000004</v>
      </c>
      <c r="J187" s="232">
        <v>3474.7</v>
      </c>
      <c r="K187" s="231">
        <v>3379</v>
      </c>
      <c r="L187" s="231">
        <v>3305</v>
      </c>
      <c r="M187" s="231">
        <v>17.428370000000001</v>
      </c>
      <c r="N187" s="1"/>
      <c r="O187" s="1"/>
    </row>
    <row r="188" spans="1:15" ht="12.75" customHeight="1">
      <c r="A188" s="214">
        <v>179</v>
      </c>
      <c r="B188" s="217" t="s">
        <v>193</v>
      </c>
      <c r="C188" s="231">
        <v>752.9</v>
      </c>
      <c r="D188" s="232">
        <v>753.5</v>
      </c>
      <c r="E188" s="232">
        <v>749.4</v>
      </c>
      <c r="F188" s="232">
        <v>745.9</v>
      </c>
      <c r="G188" s="232">
        <v>741.8</v>
      </c>
      <c r="H188" s="232">
        <v>757</v>
      </c>
      <c r="I188" s="232">
        <v>761.09999999999991</v>
      </c>
      <c r="J188" s="232">
        <v>764.6</v>
      </c>
      <c r="K188" s="231">
        <v>757.6</v>
      </c>
      <c r="L188" s="231">
        <v>750</v>
      </c>
      <c r="M188" s="231">
        <v>10.675990000000001</v>
      </c>
      <c r="N188" s="1"/>
      <c r="O188" s="1"/>
    </row>
    <row r="189" spans="1:15" ht="12.75" customHeight="1">
      <c r="A189" s="214">
        <v>180</v>
      </c>
      <c r="B189" s="217" t="s">
        <v>273</v>
      </c>
      <c r="C189" s="231">
        <v>6242.25</v>
      </c>
      <c r="D189" s="232">
        <v>6231.2666666666664</v>
      </c>
      <c r="E189" s="232">
        <v>6200.9833333333327</v>
      </c>
      <c r="F189" s="232">
        <v>6159.7166666666662</v>
      </c>
      <c r="G189" s="232">
        <v>6129.4333333333325</v>
      </c>
      <c r="H189" s="232">
        <v>6272.5333333333328</v>
      </c>
      <c r="I189" s="232">
        <v>6302.8166666666657</v>
      </c>
      <c r="J189" s="232">
        <v>6344.083333333333</v>
      </c>
      <c r="K189" s="231">
        <v>6261.55</v>
      </c>
      <c r="L189" s="231">
        <v>6190</v>
      </c>
      <c r="M189" s="231">
        <v>0.91030999999999995</v>
      </c>
      <c r="N189" s="1"/>
      <c r="O189" s="1"/>
    </row>
    <row r="190" spans="1:15" ht="12.75" customHeight="1">
      <c r="A190" s="214">
        <v>181</v>
      </c>
      <c r="B190" s="217" t="s">
        <v>194</v>
      </c>
      <c r="C190" s="231">
        <v>411.5</v>
      </c>
      <c r="D190" s="232">
        <v>411.95</v>
      </c>
      <c r="E190" s="232">
        <v>407.54999999999995</v>
      </c>
      <c r="F190" s="232">
        <v>403.59999999999997</v>
      </c>
      <c r="G190" s="232">
        <v>399.19999999999993</v>
      </c>
      <c r="H190" s="232">
        <v>415.9</v>
      </c>
      <c r="I190" s="232">
        <v>420.29999999999995</v>
      </c>
      <c r="J190" s="232">
        <v>424.25</v>
      </c>
      <c r="K190" s="231">
        <v>416.35</v>
      </c>
      <c r="L190" s="231">
        <v>408</v>
      </c>
      <c r="M190" s="231">
        <v>104.49630000000001</v>
      </c>
      <c r="N190" s="1"/>
      <c r="O190" s="1"/>
    </row>
    <row r="191" spans="1:15" ht="12.75" customHeight="1">
      <c r="A191" s="214">
        <v>182</v>
      </c>
      <c r="B191" s="217" t="s">
        <v>195</v>
      </c>
      <c r="C191" s="231">
        <v>206.45</v>
      </c>
      <c r="D191" s="232">
        <v>205.79999999999998</v>
      </c>
      <c r="E191" s="232">
        <v>204.79999999999995</v>
      </c>
      <c r="F191" s="232">
        <v>203.14999999999998</v>
      </c>
      <c r="G191" s="232">
        <v>202.14999999999995</v>
      </c>
      <c r="H191" s="232">
        <v>207.44999999999996</v>
      </c>
      <c r="I191" s="232">
        <v>208.45000000000002</v>
      </c>
      <c r="J191" s="232">
        <v>210.09999999999997</v>
      </c>
      <c r="K191" s="231">
        <v>206.8</v>
      </c>
      <c r="L191" s="231">
        <v>204.15</v>
      </c>
      <c r="M191" s="231">
        <v>58.0169</v>
      </c>
      <c r="N191" s="1"/>
      <c r="O191" s="1"/>
    </row>
    <row r="192" spans="1:15" ht="12.75" customHeight="1">
      <c r="A192" s="214">
        <v>183</v>
      </c>
      <c r="B192" s="217" t="s">
        <v>196</v>
      </c>
      <c r="C192" s="231">
        <v>120.45</v>
      </c>
      <c r="D192" s="232">
        <v>120.06666666666668</v>
      </c>
      <c r="E192" s="232">
        <v>118.53333333333336</v>
      </c>
      <c r="F192" s="232">
        <v>116.61666666666669</v>
      </c>
      <c r="G192" s="232">
        <v>115.08333333333337</v>
      </c>
      <c r="H192" s="232">
        <v>121.98333333333335</v>
      </c>
      <c r="I192" s="232">
        <v>123.51666666666668</v>
      </c>
      <c r="J192" s="232">
        <v>125.43333333333334</v>
      </c>
      <c r="K192" s="231">
        <v>121.6</v>
      </c>
      <c r="L192" s="231">
        <v>118.15</v>
      </c>
      <c r="M192" s="231">
        <v>688.84010000000001</v>
      </c>
      <c r="N192" s="1"/>
      <c r="O192" s="1"/>
    </row>
    <row r="193" spans="1:15" ht="12.75" customHeight="1">
      <c r="A193" s="214">
        <v>184</v>
      </c>
      <c r="B193" s="217" t="s">
        <v>788</v>
      </c>
      <c r="C193" s="231">
        <v>85.3</v>
      </c>
      <c r="D193" s="232">
        <v>85.75</v>
      </c>
      <c r="E193" s="232">
        <v>84.5</v>
      </c>
      <c r="F193" s="232">
        <v>83.7</v>
      </c>
      <c r="G193" s="232">
        <v>82.45</v>
      </c>
      <c r="H193" s="232">
        <v>86.55</v>
      </c>
      <c r="I193" s="232">
        <v>87.8</v>
      </c>
      <c r="J193" s="232">
        <v>88.6</v>
      </c>
      <c r="K193" s="231">
        <v>87</v>
      </c>
      <c r="L193" s="231">
        <v>84.95</v>
      </c>
      <c r="M193" s="231">
        <v>11.311210000000001</v>
      </c>
      <c r="N193" s="1"/>
      <c r="O193" s="1"/>
    </row>
    <row r="194" spans="1:15" ht="12.75" customHeight="1">
      <c r="A194" s="214">
        <v>185</v>
      </c>
      <c r="B194" s="217" t="s">
        <v>198</v>
      </c>
      <c r="C194" s="231">
        <v>1003.15</v>
      </c>
      <c r="D194" s="232">
        <v>999.48333333333323</v>
      </c>
      <c r="E194" s="232">
        <v>989.96666666666647</v>
      </c>
      <c r="F194" s="232">
        <v>976.78333333333319</v>
      </c>
      <c r="G194" s="232">
        <v>967.26666666666642</v>
      </c>
      <c r="H194" s="232">
        <v>1012.6666666666665</v>
      </c>
      <c r="I194" s="232">
        <v>1022.1833333333332</v>
      </c>
      <c r="J194" s="232">
        <v>1035.3666666666666</v>
      </c>
      <c r="K194" s="231">
        <v>1009</v>
      </c>
      <c r="L194" s="231">
        <v>986.3</v>
      </c>
      <c r="M194" s="231">
        <v>28.378170000000001</v>
      </c>
      <c r="N194" s="1"/>
      <c r="O194" s="1"/>
    </row>
    <row r="195" spans="1:15" ht="12.75" customHeight="1">
      <c r="A195" s="214">
        <v>186</v>
      </c>
      <c r="B195" s="217" t="s">
        <v>180</v>
      </c>
      <c r="C195" s="231">
        <v>709.75</v>
      </c>
      <c r="D195" s="232">
        <v>707.63333333333333</v>
      </c>
      <c r="E195" s="232">
        <v>703.7166666666667</v>
      </c>
      <c r="F195" s="232">
        <v>697.68333333333339</v>
      </c>
      <c r="G195" s="232">
        <v>693.76666666666677</v>
      </c>
      <c r="H195" s="232">
        <v>713.66666666666663</v>
      </c>
      <c r="I195" s="232">
        <v>717.58333333333337</v>
      </c>
      <c r="J195" s="232">
        <v>723.61666666666656</v>
      </c>
      <c r="K195" s="231">
        <v>711.55</v>
      </c>
      <c r="L195" s="231">
        <v>701.6</v>
      </c>
      <c r="M195" s="231">
        <v>1.64073</v>
      </c>
      <c r="N195" s="1"/>
      <c r="O195" s="1"/>
    </row>
    <row r="196" spans="1:15" ht="12.75" customHeight="1">
      <c r="A196" s="214">
        <v>187</v>
      </c>
      <c r="B196" s="217" t="s">
        <v>199</v>
      </c>
      <c r="C196" s="231">
        <v>2417.1999999999998</v>
      </c>
      <c r="D196" s="232">
        <v>2424.7000000000003</v>
      </c>
      <c r="E196" s="232">
        <v>2392.5000000000005</v>
      </c>
      <c r="F196" s="232">
        <v>2367.8000000000002</v>
      </c>
      <c r="G196" s="232">
        <v>2335.6000000000004</v>
      </c>
      <c r="H196" s="232">
        <v>2449.4000000000005</v>
      </c>
      <c r="I196" s="232">
        <v>2481.6000000000004</v>
      </c>
      <c r="J196" s="232">
        <v>2506.3000000000006</v>
      </c>
      <c r="K196" s="231">
        <v>2456.9</v>
      </c>
      <c r="L196" s="231">
        <v>2400</v>
      </c>
      <c r="M196" s="231">
        <v>14.16869</v>
      </c>
      <c r="N196" s="1"/>
      <c r="O196" s="1"/>
    </row>
    <row r="197" spans="1:15" ht="12.75" customHeight="1">
      <c r="A197" s="214">
        <v>188</v>
      </c>
      <c r="B197" s="217" t="s">
        <v>200</v>
      </c>
      <c r="C197" s="231">
        <v>1550.8</v>
      </c>
      <c r="D197" s="232">
        <v>1546.0166666666667</v>
      </c>
      <c r="E197" s="232">
        <v>1536.8333333333333</v>
      </c>
      <c r="F197" s="232">
        <v>1522.8666666666666</v>
      </c>
      <c r="G197" s="232">
        <v>1513.6833333333332</v>
      </c>
      <c r="H197" s="232">
        <v>1559.9833333333333</v>
      </c>
      <c r="I197" s="232">
        <v>1569.1666666666667</v>
      </c>
      <c r="J197" s="232">
        <v>1583.1333333333334</v>
      </c>
      <c r="K197" s="231">
        <v>1555.2</v>
      </c>
      <c r="L197" s="231">
        <v>1532.05</v>
      </c>
      <c r="M197" s="231">
        <v>1.39622</v>
      </c>
      <c r="N197" s="1"/>
      <c r="O197" s="1"/>
    </row>
    <row r="198" spans="1:15" ht="12.75" customHeight="1">
      <c r="A198" s="214">
        <v>189</v>
      </c>
      <c r="B198" s="217" t="s">
        <v>201</v>
      </c>
      <c r="C198" s="231">
        <v>481</v>
      </c>
      <c r="D198" s="232">
        <v>481.7833333333333</v>
      </c>
      <c r="E198" s="232">
        <v>477.96666666666658</v>
      </c>
      <c r="F198" s="232">
        <v>474.93333333333328</v>
      </c>
      <c r="G198" s="232">
        <v>471.11666666666656</v>
      </c>
      <c r="H198" s="232">
        <v>484.81666666666661</v>
      </c>
      <c r="I198" s="232">
        <v>488.63333333333333</v>
      </c>
      <c r="J198" s="232">
        <v>491.66666666666663</v>
      </c>
      <c r="K198" s="231">
        <v>485.6</v>
      </c>
      <c r="L198" s="231">
        <v>478.75</v>
      </c>
      <c r="M198" s="231">
        <v>1.88066</v>
      </c>
      <c r="N198" s="1"/>
      <c r="O198" s="1"/>
    </row>
    <row r="199" spans="1:15" ht="12.75" customHeight="1">
      <c r="A199" s="214">
        <v>190</v>
      </c>
      <c r="B199" s="217" t="s">
        <v>202</v>
      </c>
      <c r="C199" s="231">
        <v>1205.4000000000001</v>
      </c>
      <c r="D199" s="232">
        <v>1203.2833333333333</v>
      </c>
      <c r="E199" s="232">
        <v>1188.2166666666667</v>
      </c>
      <c r="F199" s="232">
        <v>1171.0333333333333</v>
      </c>
      <c r="G199" s="232">
        <v>1155.9666666666667</v>
      </c>
      <c r="H199" s="232">
        <v>1220.4666666666667</v>
      </c>
      <c r="I199" s="232">
        <v>1235.5333333333333</v>
      </c>
      <c r="J199" s="232">
        <v>1252.7166666666667</v>
      </c>
      <c r="K199" s="231">
        <v>1218.3499999999999</v>
      </c>
      <c r="L199" s="231">
        <v>1186.0999999999999</v>
      </c>
      <c r="M199" s="231">
        <v>8.1910600000000002</v>
      </c>
      <c r="N199" s="1"/>
      <c r="O199" s="1"/>
    </row>
    <row r="200" spans="1:15" ht="12.75" customHeight="1">
      <c r="A200" s="214">
        <v>191</v>
      </c>
      <c r="B200" s="217" t="s">
        <v>495</v>
      </c>
      <c r="C200" s="231">
        <v>33.75</v>
      </c>
      <c r="D200" s="232">
        <v>33.733333333333334</v>
      </c>
      <c r="E200" s="232">
        <v>33.56666666666667</v>
      </c>
      <c r="F200" s="232">
        <v>33.383333333333333</v>
      </c>
      <c r="G200" s="232">
        <v>33.216666666666669</v>
      </c>
      <c r="H200" s="232">
        <v>33.916666666666671</v>
      </c>
      <c r="I200" s="232">
        <v>34.083333333333329</v>
      </c>
      <c r="J200" s="232">
        <v>34.266666666666673</v>
      </c>
      <c r="K200" s="231">
        <v>33.9</v>
      </c>
      <c r="L200" s="231">
        <v>33.549999999999997</v>
      </c>
      <c r="M200" s="231">
        <v>23.417470000000002</v>
      </c>
      <c r="N200" s="1"/>
      <c r="O200" s="1"/>
    </row>
    <row r="201" spans="1:15" ht="12.75" customHeight="1">
      <c r="A201" s="214">
        <v>192</v>
      </c>
      <c r="B201" s="217" t="s">
        <v>497</v>
      </c>
      <c r="C201" s="231">
        <v>2652.8</v>
      </c>
      <c r="D201" s="232">
        <v>2660.9166666666665</v>
      </c>
      <c r="E201" s="232">
        <v>2627.8833333333332</v>
      </c>
      <c r="F201" s="232">
        <v>2602.9666666666667</v>
      </c>
      <c r="G201" s="232">
        <v>2569.9333333333334</v>
      </c>
      <c r="H201" s="232">
        <v>2685.833333333333</v>
      </c>
      <c r="I201" s="232">
        <v>2718.8666666666668</v>
      </c>
      <c r="J201" s="232">
        <v>2743.7833333333328</v>
      </c>
      <c r="K201" s="231">
        <v>2693.95</v>
      </c>
      <c r="L201" s="231">
        <v>2636</v>
      </c>
      <c r="M201" s="231">
        <v>1.2178500000000001</v>
      </c>
      <c r="N201" s="1"/>
      <c r="O201" s="1"/>
    </row>
    <row r="202" spans="1:15" ht="12.75" customHeight="1">
      <c r="A202" s="214">
        <v>193</v>
      </c>
      <c r="B202" s="217" t="s">
        <v>206</v>
      </c>
      <c r="C202" s="231">
        <v>718.8</v>
      </c>
      <c r="D202" s="232">
        <v>718.93333333333339</v>
      </c>
      <c r="E202" s="232">
        <v>714.26666666666677</v>
      </c>
      <c r="F202" s="232">
        <v>709.73333333333335</v>
      </c>
      <c r="G202" s="232">
        <v>705.06666666666672</v>
      </c>
      <c r="H202" s="232">
        <v>723.46666666666681</v>
      </c>
      <c r="I202" s="232">
        <v>728.13333333333333</v>
      </c>
      <c r="J202" s="232">
        <v>732.66666666666686</v>
      </c>
      <c r="K202" s="231">
        <v>723.6</v>
      </c>
      <c r="L202" s="231">
        <v>714.4</v>
      </c>
      <c r="M202" s="231">
        <v>13.105869999999999</v>
      </c>
      <c r="N202" s="1"/>
      <c r="O202" s="1"/>
    </row>
    <row r="203" spans="1:15" ht="12.75" customHeight="1">
      <c r="A203" s="214">
        <v>194</v>
      </c>
      <c r="B203" s="217" t="s">
        <v>205</v>
      </c>
      <c r="C203" s="231">
        <v>7248.9</v>
      </c>
      <c r="D203" s="232">
        <v>7214.9666666666672</v>
      </c>
      <c r="E203" s="232">
        <v>7171.9333333333343</v>
      </c>
      <c r="F203" s="232">
        <v>7094.9666666666672</v>
      </c>
      <c r="G203" s="232">
        <v>7051.9333333333343</v>
      </c>
      <c r="H203" s="232">
        <v>7291.9333333333343</v>
      </c>
      <c r="I203" s="232">
        <v>7334.9666666666672</v>
      </c>
      <c r="J203" s="232">
        <v>7411.9333333333343</v>
      </c>
      <c r="K203" s="231">
        <v>7258</v>
      </c>
      <c r="L203" s="231">
        <v>7138</v>
      </c>
      <c r="M203" s="231">
        <v>4.62134</v>
      </c>
      <c r="N203" s="1"/>
      <c r="O203" s="1"/>
    </row>
    <row r="204" spans="1:15" ht="12.75" customHeight="1">
      <c r="A204" s="214">
        <v>195</v>
      </c>
      <c r="B204" s="217" t="s">
        <v>274</v>
      </c>
      <c r="C204" s="231">
        <v>78.75</v>
      </c>
      <c r="D204" s="232">
        <v>78.933333333333323</v>
      </c>
      <c r="E204" s="232">
        <v>77.666666666666643</v>
      </c>
      <c r="F204" s="232">
        <v>76.583333333333314</v>
      </c>
      <c r="G204" s="232">
        <v>75.316666666666634</v>
      </c>
      <c r="H204" s="232">
        <v>80.016666666666652</v>
      </c>
      <c r="I204" s="232">
        <v>81.283333333333331</v>
      </c>
      <c r="J204" s="232">
        <v>82.36666666666666</v>
      </c>
      <c r="K204" s="231">
        <v>80.2</v>
      </c>
      <c r="L204" s="231">
        <v>77.849999999999994</v>
      </c>
      <c r="M204" s="231">
        <v>120.99047</v>
      </c>
      <c r="N204" s="1"/>
      <c r="O204" s="1"/>
    </row>
    <row r="205" spans="1:15" ht="12.75" customHeight="1">
      <c r="A205" s="214">
        <v>196</v>
      </c>
      <c r="B205" s="217" t="s">
        <v>204</v>
      </c>
      <c r="C205" s="231">
        <v>1620</v>
      </c>
      <c r="D205" s="232">
        <v>1624.8666666666668</v>
      </c>
      <c r="E205" s="232">
        <v>1604.6333333333337</v>
      </c>
      <c r="F205" s="232">
        <v>1589.2666666666669</v>
      </c>
      <c r="G205" s="232">
        <v>1569.0333333333338</v>
      </c>
      <c r="H205" s="232">
        <v>1640.2333333333336</v>
      </c>
      <c r="I205" s="232">
        <v>1660.4666666666667</v>
      </c>
      <c r="J205" s="232">
        <v>1675.8333333333335</v>
      </c>
      <c r="K205" s="231">
        <v>1645.1</v>
      </c>
      <c r="L205" s="231">
        <v>1609.5</v>
      </c>
      <c r="M205" s="231">
        <v>4.0157600000000002</v>
      </c>
      <c r="N205" s="1"/>
      <c r="O205" s="1"/>
    </row>
    <row r="206" spans="1:15" ht="12.75" customHeight="1">
      <c r="A206" s="214">
        <v>197</v>
      </c>
      <c r="B206" s="217" t="s">
        <v>153</v>
      </c>
      <c r="C206" s="231">
        <v>846</v>
      </c>
      <c r="D206" s="232">
        <v>849.18333333333339</v>
      </c>
      <c r="E206" s="232">
        <v>839.61666666666679</v>
      </c>
      <c r="F206" s="232">
        <v>833.23333333333335</v>
      </c>
      <c r="G206" s="232">
        <v>823.66666666666674</v>
      </c>
      <c r="H206" s="232">
        <v>855.56666666666683</v>
      </c>
      <c r="I206" s="232">
        <v>865.13333333333344</v>
      </c>
      <c r="J206" s="232">
        <v>871.51666666666688</v>
      </c>
      <c r="K206" s="231">
        <v>858.75</v>
      </c>
      <c r="L206" s="231">
        <v>842.8</v>
      </c>
      <c r="M206" s="231">
        <v>5.9410999999999996</v>
      </c>
      <c r="N206" s="1"/>
      <c r="O206" s="1"/>
    </row>
    <row r="207" spans="1:15" ht="12.75" customHeight="1">
      <c r="A207" s="214">
        <v>198</v>
      </c>
      <c r="B207" s="217" t="s">
        <v>276</v>
      </c>
      <c r="C207" s="231">
        <v>1135.75</v>
      </c>
      <c r="D207" s="232">
        <v>1151.2833333333333</v>
      </c>
      <c r="E207" s="232">
        <v>1107.1166666666666</v>
      </c>
      <c r="F207" s="232">
        <v>1078.4833333333333</v>
      </c>
      <c r="G207" s="232">
        <v>1034.3166666666666</v>
      </c>
      <c r="H207" s="232">
        <v>1179.9166666666665</v>
      </c>
      <c r="I207" s="232">
        <v>1224.0833333333335</v>
      </c>
      <c r="J207" s="232">
        <v>1252.7166666666665</v>
      </c>
      <c r="K207" s="231">
        <v>1195.45</v>
      </c>
      <c r="L207" s="231">
        <v>1122.6500000000001</v>
      </c>
      <c r="M207" s="231">
        <v>36.380360000000003</v>
      </c>
      <c r="N207" s="1"/>
      <c r="O207" s="1"/>
    </row>
    <row r="208" spans="1:15" ht="12.75" customHeight="1">
      <c r="A208" s="214">
        <v>199</v>
      </c>
      <c r="B208" s="217" t="s">
        <v>207</v>
      </c>
      <c r="C208" s="231">
        <v>319.2</v>
      </c>
      <c r="D208" s="232">
        <v>319.16666666666669</v>
      </c>
      <c r="E208" s="232">
        <v>316.33333333333337</v>
      </c>
      <c r="F208" s="232">
        <v>313.4666666666667</v>
      </c>
      <c r="G208" s="232">
        <v>310.63333333333338</v>
      </c>
      <c r="H208" s="232">
        <v>322.03333333333336</v>
      </c>
      <c r="I208" s="232">
        <v>324.86666666666673</v>
      </c>
      <c r="J208" s="232">
        <v>327.73333333333335</v>
      </c>
      <c r="K208" s="231">
        <v>322</v>
      </c>
      <c r="L208" s="231">
        <v>316.3</v>
      </c>
      <c r="M208" s="231">
        <v>84.464410000000001</v>
      </c>
      <c r="N208" s="1"/>
      <c r="O208" s="1"/>
    </row>
    <row r="209" spans="1:15" ht="12.75" customHeight="1">
      <c r="A209" s="214">
        <v>200</v>
      </c>
      <c r="B209" s="217" t="s">
        <v>127</v>
      </c>
      <c r="C209" s="231">
        <v>7.3</v>
      </c>
      <c r="D209" s="232">
        <v>7.333333333333333</v>
      </c>
      <c r="E209" s="232">
        <v>7.1666666666666661</v>
      </c>
      <c r="F209" s="232">
        <v>7.0333333333333332</v>
      </c>
      <c r="G209" s="232">
        <v>6.8666666666666663</v>
      </c>
      <c r="H209" s="232">
        <v>7.4666666666666659</v>
      </c>
      <c r="I209" s="232">
        <v>7.633333333333332</v>
      </c>
      <c r="J209" s="232">
        <v>7.7666666666666657</v>
      </c>
      <c r="K209" s="231">
        <v>7.5</v>
      </c>
      <c r="L209" s="231">
        <v>7.2</v>
      </c>
      <c r="M209" s="231">
        <v>811.44998999999996</v>
      </c>
      <c r="N209" s="1"/>
      <c r="O209" s="1"/>
    </row>
    <row r="210" spans="1:15" ht="12.75" customHeight="1">
      <c r="A210" s="214">
        <v>201</v>
      </c>
      <c r="B210" s="217" t="s">
        <v>208</v>
      </c>
      <c r="C210" s="231">
        <v>806.35</v>
      </c>
      <c r="D210" s="232">
        <v>806.20000000000016</v>
      </c>
      <c r="E210" s="232">
        <v>800.20000000000027</v>
      </c>
      <c r="F210" s="232">
        <v>794.05000000000007</v>
      </c>
      <c r="G210" s="232">
        <v>788.05000000000018</v>
      </c>
      <c r="H210" s="232">
        <v>812.35000000000036</v>
      </c>
      <c r="I210" s="232">
        <v>818.35000000000014</v>
      </c>
      <c r="J210" s="232">
        <v>824.50000000000045</v>
      </c>
      <c r="K210" s="231">
        <v>812.2</v>
      </c>
      <c r="L210" s="231">
        <v>800.05</v>
      </c>
      <c r="M210" s="231">
        <v>5.1686399999999999</v>
      </c>
      <c r="N210" s="1"/>
      <c r="O210" s="1"/>
    </row>
    <row r="211" spans="1:15" ht="12.75" customHeight="1">
      <c r="A211" s="214">
        <v>202</v>
      </c>
      <c r="B211" s="217" t="s">
        <v>277</v>
      </c>
      <c r="C211" s="231">
        <v>1448.4</v>
      </c>
      <c r="D211" s="232">
        <v>1453.6000000000001</v>
      </c>
      <c r="E211" s="232">
        <v>1419.8000000000002</v>
      </c>
      <c r="F211" s="232">
        <v>1391.2</v>
      </c>
      <c r="G211" s="232">
        <v>1357.4</v>
      </c>
      <c r="H211" s="232">
        <v>1482.2000000000003</v>
      </c>
      <c r="I211" s="232">
        <v>1516</v>
      </c>
      <c r="J211" s="232">
        <v>1544.6000000000004</v>
      </c>
      <c r="K211" s="231">
        <v>1487.4</v>
      </c>
      <c r="L211" s="231">
        <v>1425</v>
      </c>
      <c r="M211" s="231">
        <v>3.5518000000000001</v>
      </c>
      <c r="N211" s="1"/>
      <c r="O211" s="1"/>
    </row>
    <row r="212" spans="1:15" ht="12.75" customHeight="1">
      <c r="A212" s="214">
        <v>203</v>
      </c>
      <c r="B212" s="217" t="s">
        <v>209</v>
      </c>
      <c r="C212" s="231">
        <v>393.9</v>
      </c>
      <c r="D212" s="232">
        <v>392.33333333333331</v>
      </c>
      <c r="E212" s="232">
        <v>388.06666666666661</v>
      </c>
      <c r="F212" s="232">
        <v>382.23333333333329</v>
      </c>
      <c r="G212" s="232">
        <v>377.96666666666658</v>
      </c>
      <c r="H212" s="232">
        <v>398.16666666666663</v>
      </c>
      <c r="I212" s="232">
        <v>402.43333333333339</v>
      </c>
      <c r="J212" s="232">
        <v>408.26666666666665</v>
      </c>
      <c r="K212" s="231">
        <v>396.6</v>
      </c>
      <c r="L212" s="231">
        <v>386.5</v>
      </c>
      <c r="M212" s="231">
        <v>68.109300000000005</v>
      </c>
      <c r="N212" s="1"/>
      <c r="O212" s="1"/>
    </row>
    <row r="213" spans="1:15" ht="12.75" customHeight="1">
      <c r="A213" s="214">
        <v>204</v>
      </c>
      <c r="B213" s="217" t="s">
        <v>278</v>
      </c>
      <c r="C213" s="231">
        <v>20.149999999999999</v>
      </c>
      <c r="D213" s="232">
        <v>20.033333333333335</v>
      </c>
      <c r="E213" s="232">
        <v>19.766666666666669</v>
      </c>
      <c r="F213" s="232">
        <v>19.383333333333333</v>
      </c>
      <c r="G213" s="232">
        <v>19.116666666666667</v>
      </c>
      <c r="H213" s="232">
        <v>20.416666666666671</v>
      </c>
      <c r="I213" s="232">
        <v>20.683333333333337</v>
      </c>
      <c r="J213" s="232">
        <v>21.066666666666674</v>
      </c>
      <c r="K213" s="231">
        <v>20.3</v>
      </c>
      <c r="L213" s="231">
        <v>19.649999999999999</v>
      </c>
      <c r="M213" s="231">
        <v>1779.99521</v>
      </c>
      <c r="N213" s="1"/>
      <c r="O213" s="1"/>
    </row>
    <row r="214" spans="1:15" ht="12.75" customHeight="1">
      <c r="A214" s="214">
        <v>205</v>
      </c>
      <c r="B214" s="217" t="s">
        <v>210</v>
      </c>
      <c r="C214" s="231">
        <v>230.25</v>
      </c>
      <c r="D214" s="232">
        <v>229.41666666666666</v>
      </c>
      <c r="E214" s="232">
        <v>227.93333333333331</v>
      </c>
      <c r="F214" s="232">
        <v>225.61666666666665</v>
      </c>
      <c r="G214" s="232">
        <v>224.1333333333333</v>
      </c>
      <c r="H214" s="232">
        <v>231.73333333333332</v>
      </c>
      <c r="I214" s="232">
        <v>233.21666666666667</v>
      </c>
      <c r="J214" s="232">
        <v>235.53333333333333</v>
      </c>
      <c r="K214" s="231">
        <v>230.9</v>
      </c>
      <c r="L214" s="231">
        <v>227.1</v>
      </c>
      <c r="M214" s="231">
        <v>35.037970000000001</v>
      </c>
      <c r="N214" s="1"/>
      <c r="O214" s="1"/>
    </row>
    <row r="215" spans="1:15" ht="12.75" customHeight="1">
      <c r="A215" s="214">
        <v>206</v>
      </c>
      <c r="B215" s="217" t="s">
        <v>809</v>
      </c>
      <c r="C215" s="231">
        <v>53.25</v>
      </c>
      <c r="D215" s="232">
        <v>53.6</v>
      </c>
      <c r="E215" s="232">
        <v>52.7</v>
      </c>
      <c r="F215" s="232">
        <v>52.15</v>
      </c>
      <c r="G215" s="232">
        <v>51.25</v>
      </c>
      <c r="H215" s="232">
        <v>54.150000000000006</v>
      </c>
      <c r="I215" s="232">
        <v>55.05</v>
      </c>
      <c r="J215" s="232">
        <v>55.600000000000009</v>
      </c>
      <c r="K215" s="231">
        <v>54.5</v>
      </c>
      <c r="L215" s="231">
        <v>53.05</v>
      </c>
      <c r="M215" s="231">
        <v>387.3535</v>
      </c>
      <c r="N215" s="1"/>
      <c r="O215" s="1"/>
    </row>
    <row r="216" spans="1:15" ht="12.75" customHeight="1">
      <c r="A216" s="214">
        <v>207</v>
      </c>
      <c r="B216" s="217" t="s">
        <v>800</v>
      </c>
      <c r="C216" s="231">
        <v>441.35</v>
      </c>
      <c r="D216" s="232">
        <v>443.61666666666673</v>
      </c>
      <c r="E216" s="232">
        <v>437.93333333333345</v>
      </c>
      <c r="F216" s="232">
        <v>434.51666666666671</v>
      </c>
      <c r="G216" s="232">
        <v>428.83333333333343</v>
      </c>
      <c r="H216" s="232">
        <v>447.03333333333347</v>
      </c>
      <c r="I216" s="232">
        <v>452.71666666666675</v>
      </c>
      <c r="J216" s="232">
        <v>456.1333333333335</v>
      </c>
      <c r="K216" s="231">
        <v>449.3</v>
      </c>
      <c r="L216" s="231">
        <v>440.2</v>
      </c>
      <c r="M216" s="231">
        <v>9.5005699999999997</v>
      </c>
      <c r="N216" s="1"/>
      <c r="O216" s="1"/>
    </row>
    <row r="217" spans="1:15" ht="12.75" customHeight="1">
      <c r="A217" s="261"/>
      <c r="B217" s="262"/>
      <c r="C217" s="263"/>
      <c r="D217" s="263"/>
      <c r="E217" s="263"/>
      <c r="F217" s="263"/>
      <c r="G217" s="263"/>
      <c r="H217" s="263"/>
      <c r="I217" s="263"/>
      <c r="J217" s="263"/>
      <c r="K217" s="263"/>
      <c r="L217" s="263"/>
      <c r="M217" s="263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2"/>
  <sheetViews>
    <sheetView zoomScale="85" zoomScaleNormal="85" workbookViewId="0">
      <pane ySplit="10" topLeftCell="A11" activePane="bottomLeft" state="frozen"/>
      <selection pane="bottomLeft" activeCell="H23" sqref="H23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73"/>
      <c r="B1" s="374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40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44942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66" t="s">
        <v>16</v>
      </c>
      <c r="B9" s="368" t="s">
        <v>18</v>
      </c>
      <c r="C9" s="372" t="s">
        <v>20</v>
      </c>
      <c r="D9" s="372" t="s">
        <v>21</v>
      </c>
      <c r="E9" s="363" t="s">
        <v>22</v>
      </c>
      <c r="F9" s="364"/>
      <c r="G9" s="365"/>
      <c r="H9" s="363" t="s">
        <v>23</v>
      </c>
      <c r="I9" s="364"/>
      <c r="J9" s="365"/>
      <c r="K9" s="23"/>
      <c r="L9" s="24"/>
      <c r="M9" s="50"/>
      <c r="N9" s="1"/>
      <c r="O9" s="1"/>
    </row>
    <row r="10" spans="1:15" ht="42.75" customHeight="1">
      <c r="A10" s="370"/>
      <c r="B10" s="371"/>
      <c r="C10" s="371"/>
      <c r="D10" s="37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6" t="s">
        <v>284</v>
      </c>
      <c r="C11" s="231">
        <v>22396.6</v>
      </c>
      <c r="D11" s="232">
        <v>22292.116666666669</v>
      </c>
      <c r="E11" s="232">
        <v>22106.333333333336</v>
      </c>
      <c r="F11" s="232">
        <v>21816.066666666666</v>
      </c>
      <c r="G11" s="232">
        <v>21630.283333333333</v>
      </c>
      <c r="H11" s="232">
        <v>22582.383333333339</v>
      </c>
      <c r="I11" s="232">
        <v>22768.166666666672</v>
      </c>
      <c r="J11" s="232">
        <v>23058.433333333342</v>
      </c>
      <c r="K11" s="231">
        <v>22477.9</v>
      </c>
      <c r="L11" s="231">
        <v>22001.85</v>
      </c>
      <c r="M11" s="231">
        <v>2.5049999999999999E-2</v>
      </c>
      <c r="N11" s="1"/>
      <c r="O11" s="1"/>
    </row>
    <row r="12" spans="1:15" ht="12" customHeight="1">
      <c r="A12" s="30">
        <v>2</v>
      </c>
      <c r="B12" s="217" t="s">
        <v>285</v>
      </c>
      <c r="C12" s="231">
        <v>2899.95</v>
      </c>
      <c r="D12" s="232">
        <v>2902.3333333333335</v>
      </c>
      <c r="E12" s="232">
        <v>2881.5666666666671</v>
      </c>
      <c r="F12" s="232">
        <v>2863.1833333333334</v>
      </c>
      <c r="G12" s="232">
        <v>2842.416666666667</v>
      </c>
      <c r="H12" s="232">
        <v>2920.7166666666672</v>
      </c>
      <c r="I12" s="232">
        <v>2941.4833333333336</v>
      </c>
      <c r="J12" s="232">
        <v>2959.8666666666672</v>
      </c>
      <c r="K12" s="231">
        <v>2923.1</v>
      </c>
      <c r="L12" s="231">
        <v>2883.95</v>
      </c>
      <c r="M12" s="231">
        <v>1.03382</v>
      </c>
      <c r="N12" s="1"/>
      <c r="O12" s="1"/>
    </row>
    <row r="13" spans="1:15" ht="12" customHeight="1">
      <c r="A13" s="30">
        <v>3</v>
      </c>
      <c r="B13" s="217" t="s">
        <v>43</v>
      </c>
      <c r="C13" s="231">
        <v>2367.1999999999998</v>
      </c>
      <c r="D13" s="232">
        <v>2371.7000000000003</v>
      </c>
      <c r="E13" s="232">
        <v>2358.4000000000005</v>
      </c>
      <c r="F13" s="232">
        <v>2349.6000000000004</v>
      </c>
      <c r="G13" s="232">
        <v>2336.3000000000006</v>
      </c>
      <c r="H13" s="232">
        <v>2380.5000000000005</v>
      </c>
      <c r="I13" s="232">
        <v>2393.8000000000006</v>
      </c>
      <c r="J13" s="232">
        <v>2402.6000000000004</v>
      </c>
      <c r="K13" s="231">
        <v>2385</v>
      </c>
      <c r="L13" s="231">
        <v>2362.9</v>
      </c>
      <c r="M13" s="231">
        <v>3.3133900000000001</v>
      </c>
      <c r="N13" s="1"/>
      <c r="O13" s="1"/>
    </row>
    <row r="14" spans="1:15" ht="12" customHeight="1">
      <c r="A14" s="30">
        <v>4</v>
      </c>
      <c r="B14" s="217" t="s">
        <v>287</v>
      </c>
      <c r="C14" s="231">
        <v>2525.0500000000002</v>
      </c>
      <c r="D14" s="232">
        <v>2525.0333333333333</v>
      </c>
      <c r="E14" s="232">
        <v>2510.0166666666664</v>
      </c>
      <c r="F14" s="232">
        <v>2494.9833333333331</v>
      </c>
      <c r="G14" s="232">
        <v>2479.9666666666662</v>
      </c>
      <c r="H14" s="232">
        <v>2540.0666666666666</v>
      </c>
      <c r="I14" s="232">
        <v>2555.0833333333339</v>
      </c>
      <c r="J14" s="232">
        <v>2570.1166666666668</v>
      </c>
      <c r="K14" s="231">
        <v>2540.0500000000002</v>
      </c>
      <c r="L14" s="231">
        <v>2510</v>
      </c>
      <c r="M14" s="231">
        <v>0.66481000000000001</v>
      </c>
      <c r="N14" s="1"/>
      <c r="O14" s="1"/>
    </row>
    <row r="15" spans="1:15" ht="12" customHeight="1">
      <c r="A15" s="30">
        <v>5</v>
      </c>
      <c r="B15" s="217" t="s">
        <v>288</v>
      </c>
      <c r="C15" s="231">
        <v>1135</v>
      </c>
      <c r="D15" s="232">
        <v>1131.95</v>
      </c>
      <c r="E15" s="232">
        <v>1126.1500000000001</v>
      </c>
      <c r="F15" s="232">
        <v>1117.3</v>
      </c>
      <c r="G15" s="232">
        <v>1111.5</v>
      </c>
      <c r="H15" s="232">
        <v>1140.8000000000002</v>
      </c>
      <c r="I15" s="232">
        <v>1146.5999999999999</v>
      </c>
      <c r="J15" s="232">
        <v>1155.4500000000003</v>
      </c>
      <c r="K15" s="231">
        <v>1137.75</v>
      </c>
      <c r="L15" s="231">
        <v>1123.0999999999999</v>
      </c>
      <c r="M15" s="231">
        <v>2.6120700000000001</v>
      </c>
      <c r="N15" s="1"/>
      <c r="O15" s="1"/>
    </row>
    <row r="16" spans="1:15" ht="12" customHeight="1">
      <c r="A16" s="30">
        <v>6</v>
      </c>
      <c r="B16" s="217" t="s">
        <v>59</v>
      </c>
      <c r="C16" s="231">
        <v>619.75</v>
      </c>
      <c r="D16" s="232">
        <v>622.51666666666665</v>
      </c>
      <c r="E16" s="232">
        <v>613.5333333333333</v>
      </c>
      <c r="F16" s="232">
        <v>607.31666666666661</v>
      </c>
      <c r="G16" s="232">
        <v>598.33333333333326</v>
      </c>
      <c r="H16" s="232">
        <v>628.73333333333335</v>
      </c>
      <c r="I16" s="232">
        <v>637.7166666666667</v>
      </c>
      <c r="J16" s="232">
        <v>643.93333333333339</v>
      </c>
      <c r="K16" s="231">
        <v>631.5</v>
      </c>
      <c r="L16" s="231">
        <v>616.29999999999995</v>
      </c>
      <c r="M16" s="231">
        <v>13.93324</v>
      </c>
      <c r="N16" s="1"/>
      <c r="O16" s="1"/>
    </row>
    <row r="17" spans="1:15" ht="12" customHeight="1">
      <c r="A17" s="30">
        <v>7</v>
      </c>
      <c r="B17" s="217" t="s">
        <v>289</v>
      </c>
      <c r="C17" s="231">
        <v>447.25</v>
      </c>
      <c r="D17" s="232">
        <v>447.16666666666669</v>
      </c>
      <c r="E17" s="232">
        <v>444.38333333333338</v>
      </c>
      <c r="F17" s="232">
        <v>441.51666666666671</v>
      </c>
      <c r="G17" s="232">
        <v>438.73333333333341</v>
      </c>
      <c r="H17" s="232">
        <v>450.03333333333336</v>
      </c>
      <c r="I17" s="232">
        <v>452.81666666666666</v>
      </c>
      <c r="J17" s="232">
        <v>455.68333333333334</v>
      </c>
      <c r="K17" s="231">
        <v>449.95</v>
      </c>
      <c r="L17" s="231">
        <v>444.3</v>
      </c>
      <c r="M17" s="231">
        <v>0.45190999999999998</v>
      </c>
      <c r="N17" s="1"/>
      <c r="O17" s="1"/>
    </row>
    <row r="18" spans="1:15" ht="12" customHeight="1">
      <c r="A18" s="30">
        <v>8</v>
      </c>
      <c r="B18" s="217" t="s">
        <v>290</v>
      </c>
      <c r="C18" s="231">
        <v>1817.75</v>
      </c>
      <c r="D18" s="232">
        <v>1813.9166666666667</v>
      </c>
      <c r="E18" s="232">
        <v>1790.3833333333334</v>
      </c>
      <c r="F18" s="232">
        <v>1763.0166666666667</v>
      </c>
      <c r="G18" s="232">
        <v>1739.4833333333333</v>
      </c>
      <c r="H18" s="232">
        <v>1841.2833333333335</v>
      </c>
      <c r="I18" s="232">
        <v>1864.8166666666668</v>
      </c>
      <c r="J18" s="232">
        <v>1892.1833333333336</v>
      </c>
      <c r="K18" s="231">
        <v>1837.45</v>
      </c>
      <c r="L18" s="231">
        <v>1786.55</v>
      </c>
      <c r="M18" s="231">
        <v>1.1598599999999999</v>
      </c>
      <c r="N18" s="1"/>
      <c r="O18" s="1"/>
    </row>
    <row r="19" spans="1:15" ht="12" customHeight="1">
      <c r="A19" s="30">
        <v>9</v>
      </c>
      <c r="B19" s="217" t="s">
        <v>234</v>
      </c>
      <c r="C19" s="231">
        <v>22282.2</v>
      </c>
      <c r="D19" s="232">
        <v>22217.05</v>
      </c>
      <c r="E19" s="232">
        <v>22096.149999999998</v>
      </c>
      <c r="F19" s="232">
        <v>21910.1</v>
      </c>
      <c r="G19" s="232">
        <v>21789.199999999997</v>
      </c>
      <c r="H19" s="232">
        <v>22403.1</v>
      </c>
      <c r="I19" s="232">
        <v>22524</v>
      </c>
      <c r="J19" s="232">
        <v>22710.05</v>
      </c>
      <c r="K19" s="231">
        <v>22337.95</v>
      </c>
      <c r="L19" s="231">
        <v>22031</v>
      </c>
      <c r="M19" s="231">
        <v>7.2739999999999999E-2</v>
      </c>
      <c r="N19" s="1"/>
      <c r="O19" s="1"/>
    </row>
    <row r="20" spans="1:15" ht="12" customHeight="1">
      <c r="A20" s="30">
        <v>10</v>
      </c>
      <c r="B20" s="217" t="s">
        <v>45</v>
      </c>
      <c r="C20" s="231">
        <v>3721.15</v>
      </c>
      <c r="D20" s="232">
        <v>3699.8000000000006</v>
      </c>
      <c r="E20" s="232">
        <v>3663.5500000000011</v>
      </c>
      <c r="F20" s="232">
        <v>3605.9500000000003</v>
      </c>
      <c r="G20" s="232">
        <v>3569.7000000000007</v>
      </c>
      <c r="H20" s="232">
        <v>3757.4000000000015</v>
      </c>
      <c r="I20" s="232">
        <v>3793.6500000000005</v>
      </c>
      <c r="J20" s="232">
        <v>3851.2500000000018</v>
      </c>
      <c r="K20" s="231">
        <v>3736.05</v>
      </c>
      <c r="L20" s="231">
        <v>3642.2</v>
      </c>
      <c r="M20" s="231">
        <v>13.647119999999999</v>
      </c>
      <c r="N20" s="1"/>
      <c r="O20" s="1"/>
    </row>
    <row r="21" spans="1:15" ht="12" customHeight="1">
      <c r="A21" s="30">
        <v>11</v>
      </c>
      <c r="B21" s="217" t="s">
        <v>235</v>
      </c>
      <c r="C21" s="231">
        <v>1915.65</v>
      </c>
      <c r="D21" s="232">
        <v>1906.2166666666665</v>
      </c>
      <c r="E21" s="232">
        <v>1889.4333333333329</v>
      </c>
      <c r="F21" s="232">
        <v>1863.2166666666665</v>
      </c>
      <c r="G21" s="232">
        <v>1846.4333333333329</v>
      </c>
      <c r="H21" s="232">
        <v>1932.4333333333329</v>
      </c>
      <c r="I21" s="232">
        <v>1949.2166666666662</v>
      </c>
      <c r="J21" s="232">
        <v>1975.4333333333329</v>
      </c>
      <c r="K21" s="231">
        <v>1923</v>
      </c>
      <c r="L21" s="231">
        <v>1880</v>
      </c>
      <c r="M21" s="231">
        <v>5.0776599999999998</v>
      </c>
      <c r="N21" s="1"/>
      <c r="O21" s="1"/>
    </row>
    <row r="22" spans="1:15" ht="12" customHeight="1">
      <c r="A22" s="30">
        <v>12</v>
      </c>
      <c r="B22" s="217" t="s">
        <v>46</v>
      </c>
      <c r="C22" s="231">
        <v>794.65</v>
      </c>
      <c r="D22" s="232">
        <v>793.63333333333333</v>
      </c>
      <c r="E22" s="232">
        <v>787.01666666666665</v>
      </c>
      <c r="F22" s="232">
        <v>779.38333333333333</v>
      </c>
      <c r="G22" s="232">
        <v>772.76666666666665</v>
      </c>
      <c r="H22" s="232">
        <v>801.26666666666665</v>
      </c>
      <c r="I22" s="232">
        <v>807.88333333333321</v>
      </c>
      <c r="J22" s="232">
        <v>815.51666666666665</v>
      </c>
      <c r="K22" s="231">
        <v>800.25</v>
      </c>
      <c r="L22" s="231">
        <v>786</v>
      </c>
      <c r="M22" s="231">
        <v>40.599980000000002</v>
      </c>
      <c r="N22" s="1"/>
      <c r="O22" s="1"/>
    </row>
    <row r="23" spans="1:15" ht="12.75" customHeight="1">
      <c r="A23" s="30">
        <v>13</v>
      </c>
      <c r="B23" s="217" t="s">
        <v>236</v>
      </c>
      <c r="C23" s="231">
        <v>3715.1</v>
      </c>
      <c r="D23" s="232">
        <v>3690.9</v>
      </c>
      <c r="E23" s="232">
        <v>3639.8</v>
      </c>
      <c r="F23" s="232">
        <v>3564.5</v>
      </c>
      <c r="G23" s="232">
        <v>3513.4</v>
      </c>
      <c r="H23" s="232">
        <v>3766.2000000000003</v>
      </c>
      <c r="I23" s="232">
        <v>3817.2999999999997</v>
      </c>
      <c r="J23" s="232">
        <v>3892.6000000000004</v>
      </c>
      <c r="K23" s="231">
        <v>3742</v>
      </c>
      <c r="L23" s="231">
        <v>3615.6</v>
      </c>
      <c r="M23" s="231">
        <v>5.6684400000000004</v>
      </c>
      <c r="N23" s="1"/>
      <c r="O23" s="1"/>
    </row>
    <row r="24" spans="1:15" ht="12.75" customHeight="1">
      <c r="A24" s="30">
        <v>14</v>
      </c>
      <c r="B24" s="217" t="s">
        <v>237</v>
      </c>
      <c r="C24" s="231">
        <v>2689.05</v>
      </c>
      <c r="D24" s="232">
        <v>2661.8833333333332</v>
      </c>
      <c r="E24" s="232">
        <v>2618.7666666666664</v>
      </c>
      <c r="F24" s="232">
        <v>2548.4833333333331</v>
      </c>
      <c r="G24" s="232">
        <v>2505.3666666666663</v>
      </c>
      <c r="H24" s="232">
        <v>2732.1666666666665</v>
      </c>
      <c r="I24" s="232">
        <v>2775.2833333333333</v>
      </c>
      <c r="J24" s="232">
        <v>2845.5666666666666</v>
      </c>
      <c r="K24" s="231">
        <v>2705</v>
      </c>
      <c r="L24" s="231">
        <v>2591.6</v>
      </c>
      <c r="M24" s="231">
        <v>4.6116200000000003</v>
      </c>
      <c r="N24" s="1"/>
      <c r="O24" s="1"/>
    </row>
    <row r="25" spans="1:15" ht="12.75" customHeight="1">
      <c r="A25" s="30">
        <v>15</v>
      </c>
      <c r="B25" s="217" t="s">
        <v>847</v>
      </c>
      <c r="C25" s="231">
        <v>573.29999999999995</v>
      </c>
      <c r="D25" s="232">
        <v>573</v>
      </c>
      <c r="E25" s="232">
        <v>568.5</v>
      </c>
      <c r="F25" s="232">
        <v>563.70000000000005</v>
      </c>
      <c r="G25" s="232">
        <v>559.20000000000005</v>
      </c>
      <c r="H25" s="232">
        <v>577.79999999999995</v>
      </c>
      <c r="I25" s="232">
        <v>582.29999999999995</v>
      </c>
      <c r="J25" s="232">
        <v>587.09999999999991</v>
      </c>
      <c r="K25" s="231">
        <v>577.5</v>
      </c>
      <c r="L25" s="231">
        <v>568.20000000000005</v>
      </c>
      <c r="M25" s="231">
        <v>11.16306</v>
      </c>
      <c r="N25" s="1"/>
      <c r="O25" s="1"/>
    </row>
    <row r="26" spans="1:15" ht="12.75" customHeight="1">
      <c r="A26" s="30">
        <v>16</v>
      </c>
      <c r="B26" s="217" t="s">
        <v>238</v>
      </c>
      <c r="C26" s="231">
        <v>148.94999999999999</v>
      </c>
      <c r="D26" s="232">
        <v>148.18333333333331</v>
      </c>
      <c r="E26" s="232">
        <v>146.76666666666662</v>
      </c>
      <c r="F26" s="232">
        <v>144.58333333333331</v>
      </c>
      <c r="G26" s="232">
        <v>143.16666666666663</v>
      </c>
      <c r="H26" s="232">
        <v>150.36666666666662</v>
      </c>
      <c r="I26" s="232">
        <v>151.7833333333333</v>
      </c>
      <c r="J26" s="232">
        <v>153.96666666666661</v>
      </c>
      <c r="K26" s="231">
        <v>149.6</v>
      </c>
      <c r="L26" s="231">
        <v>146</v>
      </c>
      <c r="M26" s="231">
        <v>18.701029999999999</v>
      </c>
      <c r="N26" s="1"/>
      <c r="O26" s="1"/>
    </row>
    <row r="27" spans="1:15" ht="12.75" customHeight="1">
      <c r="A27" s="30">
        <v>17</v>
      </c>
      <c r="B27" s="217" t="s">
        <v>41</v>
      </c>
      <c r="C27" s="231">
        <v>268.60000000000002</v>
      </c>
      <c r="D27" s="232">
        <v>267.86666666666667</v>
      </c>
      <c r="E27" s="232">
        <v>265.73333333333335</v>
      </c>
      <c r="F27" s="232">
        <v>262.86666666666667</v>
      </c>
      <c r="G27" s="232">
        <v>260.73333333333335</v>
      </c>
      <c r="H27" s="232">
        <v>270.73333333333335</v>
      </c>
      <c r="I27" s="232">
        <v>272.86666666666667</v>
      </c>
      <c r="J27" s="232">
        <v>275.73333333333335</v>
      </c>
      <c r="K27" s="231">
        <v>270</v>
      </c>
      <c r="L27" s="231">
        <v>265</v>
      </c>
      <c r="M27" s="231">
        <v>19.61178</v>
      </c>
      <c r="N27" s="1"/>
      <c r="O27" s="1"/>
    </row>
    <row r="28" spans="1:15" ht="12.75" customHeight="1">
      <c r="A28" s="30">
        <v>18</v>
      </c>
      <c r="B28" s="217" t="s">
        <v>810</v>
      </c>
      <c r="C28" s="231">
        <v>456.85</v>
      </c>
      <c r="D28" s="232">
        <v>455.83333333333331</v>
      </c>
      <c r="E28" s="232">
        <v>453.16666666666663</v>
      </c>
      <c r="F28" s="232">
        <v>449.48333333333329</v>
      </c>
      <c r="G28" s="232">
        <v>446.81666666666661</v>
      </c>
      <c r="H28" s="232">
        <v>459.51666666666665</v>
      </c>
      <c r="I28" s="232">
        <v>462.18333333333328</v>
      </c>
      <c r="J28" s="232">
        <v>465.86666666666667</v>
      </c>
      <c r="K28" s="231">
        <v>458.5</v>
      </c>
      <c r="L28" s="231">
        <v>452.15</v>
      </c>
      <c r="M28" s="231">
        <v>0.43691999999999998</v>
      </c>
      <c r="N28" s="1"/>
      <c r="O28" s="1"/>
    </row>
    <row r="29" spans="1:15" ht="12.75" customHeight="1">
      <c r="A29" s="30">
        <v>19</v>
      </c>
      <c r="B29" s="217" t="s">
        <v>291</v>
      </c>
      <c r="C29" s="231">
        <v>358.85</v>
      </c>
      <c r="D29" s="232">
        <v>358.01666666666665</v>
      </c>
      <c r="E29" s="232">
        <v>354.0333333333333</v>
      </c>
      <c r="F29" s="232">
        <v>349.21666666666664</v>
      </c>
      <c r="G29" s="232">
        <v>345.23333333333329</v>
      </c>
      <c r="H29" s="232">
        <v>362.83333333333331</v>
      </c>
      <c r="I29" s="232">
        <v>366.81666666666666</v>
      </c>
      <c r="J29" s="232">
        <v>371.63333333333333</v>
      </c>
      <c r="K29" s="231">
        <v>362</v>
      </c>
      <c r="L29" s="231">
        <v>353.2</v>
      </c>
      <c r="M29" s="231">
        <v>3.6745899999999998</v>
      </c>
      <c r="N29" s="1"/>
      <c r="O29" s="1"/>
    </row>
    <row r="30" spans="1:15" ht="12.75" customHeight="1">
      <c r="A30" s="30">
        <v>20</v>
      </c>
      <c r="B30" s="217" t="s">
        <v>852</v>
      </c>
      <c r="C30" s="231">
        <v>864.3</v>
      </c>
      <c r="D30" s="232">
        <v>865.2833333333333</v>
      </c>
      <c r="E30" s="232">
        <v>857.01666666666665</v>
      </c>
      <c r="F30" s="232">
        <v>849.73333333333335</v>
      </c>
      <c r="G30" s="232">
        <v>841.4666666666667</v>
      </c>
      <c r="H30" s="232">
        <v>872.56666666666661</v>
      </c>
      <c r="I30" s="232">
        <v>880.83333333333326</v>
      </c>
      <c r="J30" s="232">
        <v>888.11666666666656</v>
      </c>
      <c r="K30" s="231">
        <v>873.55</v>
      </c>
      <c r="L30" s="231">
        <v>858</v>
      </c>
      <c r="M30" s="231">
        <v>0.12551999999999999</v>
      </c>
      <c r="N30" s="1"/>
      <c r="O30" s="1"/>
    </row>
    <row r="31" spans="1:15" ht="12.75" customHeight="1">
      <c r="A31" s="30">
        <v>21</v>
      </c>
      <c r="B31" s="217" t="s">
        <v>292</v>
      </c>
      <c r="C31" s="231">
        <v>1025.6500000000001</v>
      </c>
      <c r="D31" s="232">
        <v>1030.2</v>
      </c>
      <c r="E31" s="232">
        <v>1018.45</v>
      </c>
      <c r="F31" s="232">
        <v>1011.25</v>
      </c>
      <c r="G31" s="232">
        <v>999.5</v>
      </c>
      <c r="H31" s="232">
        <v>1037.4000000000001</v>
      </c>
      <c r="I31" s="232">
        <v>1049.1500000000001</v>
      </c>
      <c r="J31" s="232">
        <v>1056.3500000000001</v>
      </c>
      <c r="K31" s="231">
        <v>1041.95</v>
      </c>
      <c r="L31" s="231">
        <v>1023</v>
      </c>
      <c r="M31" s="231">
        <v>0.98085</v>
      </c>
      <c r="N31" s="1"/>
      <c r="O31" s="1"/>
    </row>
    <row r="32" spans="1:15" ht="12.75" customHeight="1">
      <c r="A32" s="30">
        <v>22</v>
      </c>
      <c r="B32" s="217" t="s">
        <v>239</v>
      </c>
      <c r="C32" s="231">
        <v>1177.8</v>
      </c>
      <c r="D32" s="232">
        <v>1180.95</v>
      </c>
      <c r="E32" s="232">
        <v>1170.25</v>
      </c>
      <c r="F32" s="232">
        <v>1162.7</v>
      </c>
      <c r="G32" s="232">
        <v>1152</v>
      </c>
      <c r="H32" s="232">
        <v>1188.5</v>
      </c>
      <c r="I32" s="232">
        <v>1199.2000000000003</v>
      </c>
      <c r="J32" s="232">
        <v>1206.75</v>
      </c>
      <c r="K32" s="231">
        <v>1191.6500000000001</v>
      </c>
      <c r="L32" s="231">
        <v>1173.4000000000001</v>
      </c>
      <c r="M32" s="231">
        <v>0.26807999999999998</v>
      </c>
      <c r="N32" s="1"/>
      <c r="O32" s="1"/>
    </row>
    <row r="33" spans="1:15" ht="12.75" customHeight="1">
      <c r="A33" s="30">
        <v>23</v>
      </c>
      <c r="B33" s="217" t="s">
        <v>52</v>
      </c>
      <c r="C33" s="231">
        <v>555.20000000000005</v>
      </c>
      <c r="D33" s="232">
        <v>556.4</v>
      </c>
      <c r="E33" s="232">
        <v>552.79999999999995</v>
      </c>
      <c r="F33" s="232">
        <v>550.4</v>
      </c>
      <c r="G33" s="232">
        <v>546.79999999999995</v>
      </c>
      <c r="H33" s="232">
        <v>558.79999999999995</v>
      </c>
      <c r="I33" s="232">
        <v>562.40000000000009</v>
      </c>
      <c r="J33" s="232">
        <v>564.79999999999995</v>
      </c>
      <c r="K33" s="231">
        <v>560</v>
      </c>
      <c r="L33" s="231">
        <v>554</v>
      </c>
      <c r="M33" s="231">
        <v>0.29296</v>
      </c>
      <c r="N33" s="1"/>
      <c r="O33" s="1"/>
    </row>
    <row r="34" spans="1:15" ht="12.75" customHeight="1">
      <c r="A34" s="30">
        <v>24</v>
      </c>
      <c r="B34" s="217" t="s">
        <v>48</v>
      </c>
      <c r="C34" s="231">
        <v>3025.25</v>
      </c>
      <c r="D34" s="232">
        <v>3033.2999999999997</v>
      </c>
      <c r="E34" s="232">
        <v>2990.4499999999994</v>
      </c>
      <c r="F34" s="232">
        <v>2955.6499999999996</v>
      </c>
      <c r="G34" s="232">
        <v>2912.7999999999993</v>
      </c>
      <c r="H34" s="232">
        <v>3068.0999999999995</v>
      </c>
      <c r="I34" s="232">
        <v>3110.95</v>
      </c>
      <c r="J34" s="232">
        <v>3145.7499999999995</v>
      </c>
      <c r="K34" s="231">
        <v>3076.15</v>
      </c>
      <c r="L34" s="231">
        <v>2998.5</v>
      </c>
      <c r="M34" s="231">
        <v>0.65561000000000003</v>
      </c>
      <c r="N34" s="1"/>
      <c r="O34" s="1"/>
    </row>
    <row r="35" spans="1:15" ht="12.75" customHeight="1">
      <c r="A35" s="30">
        <v>25</v>
      </c>
      <c r="B35" s="217" t="s">
        <v>293</v>
      </c>
      <c r="C35" s="231">
        <v>2702.85</v>
      </c>
      <c r="D35" s="232">
        <v>2724.2833333333333</v>
      </c>
      <c r="E35" s="232">
        <v>2668.5666666666666</v>
      </c>
      <c r="F35" s="232">
        <v>2634.2833333333333</v>
      </c>
      <c r="G35" s="232">
        <v>2578.5666666666666</v>
      </c>
      <c r="H35" s="232">
        <v>2758.5666666666666</v>
      </c>
      <c r="I35" s="232">
        <v>2814.2833333333328</v>
      </c>
      <c r="J35" s="232">
        <v>2848.5666666666666</v>
      </c>
      <c r="K35" s="231">
        <v>2780</v>
      </c>
      <c r="L35" s="231">
        <v>2690</v>
      </c>
      <c r="M35" s="231">
        <v>0.18189</v>
      </c>
      <c r="N35" s="1"/>
      <c r="O35" s="1"/>
    </row>
    <row r="36" spans="1:15" ht="12.75" customHeight="1">
      <c r="A36" s="30">
        <v>26</v>
      </c>
      <c r="B36" s="217" t="s">
        <v>730</v>
      </c>
      <c r="C36" s="231">
        <v>401.9</v>
      </c>
      <c r="D36" s="232">
        <v>402.29999999999995</v>
      </c>
      <c r="E36" s="232">
        <v>396.89999999999992</v>
      </c>
      <c r="F36" s="232">
        <v>391.9</v>
      </c>
      <c r="G36" s="232">
        <v>386.49999999999994</v>
      </c>
      <c r="H36" s="232">
        <v>407.2999999999999</v>
      </c>
      <c r="I36" s="232">
        <v>412.7</v>
      </c>
      <c r="J36" s="232">
        <v>417.69999999999987</v>
      </c>
      <c r="K36" s="231">
        <v>407.7</v>
      </c>
      <c r="L36" s="231">
        <v>397.3</v>
      </c>
      <c r="M36" s="231">
        <v>2.7616700000000001</v>
      </c>
      <c r="N36" s="1"/>
      <c r="O36" s="1"/>
    </row>
    <row r="37" spans="1:15" ht="12.75" customHeight="1">
      <c r="A37" s="30">
        <v>27</v>
      </c>
      <c r="B37" s="217" t="s">
        <v>838</v>
      </c>
      <c r="C37" s="231">
        <v>15.2</v>
      </c>
      <c r="D37" s="232">
        <v>15.183333333333332</v>
      </c>
      <c r="E37" s="232">
        <v>15.016666666666664</v>
      </c>
      <c r="F37" s="232">
        <v>14.833333333333332</v>
      </c>
      <c r="G37" s="232">
        <v>14.666666666666664</v>
      </c>
      <c r="H37" s="232">
        <v>15.366666666666664</v>
      </c>
      <c r="I37" s="232">
        <v>15.533333333333331</v>
      </c>
      <c r="J37" s="232">
        <v>15.716666666666663</v>
      </c>
      <c r="K37" s="231">
        <v>15.35</v>
      </c>
      <c r="L37" s="231">
        <v>15</v>
      </c>
      <c r="M37" s="231">
        <v>9.5006199999999996</v>
      </c>
      <c r="N37" s="1"/>
      <c r="O37" s="1"/>
    </row>
    <row r="38" spans="1:15" ht="12.75" customHeight="1">
      <c r="A38" s="30">
        <v>28</v>
      </c>
      <c r="B38" s="217" t="s">
        <v>50</v>
      </c>
      <c r="C38" s="231">
        <v>575.29999999999995</v>
      </c>
      <c r="D38" s="232">
        <v>580.83333333333337</v>
      </c>
      <c r="E38" s="232">
        <v>567.56666666666672</v>
      </c>
      <c r="F38" s="232">
        <v>559.83333333333337</v>
      </c>
      <c r="G38" s="232">
        <v>546.56666666666672</v>
      </c>
      <c r="H38" s="232">
        <v>588.56666666666672</v>
      </c>
      <c r="I38" s="232">
        <v>601.83333333333337</v>
      </c>
      <c r="J38" s="232">
        <v>609.56666666666672</v>
      </c>
      <c r="K38" s="231">
        <v>594.1</v>
      </c>
      <c r="L38" s="231">
        <v>573.1</v>
      </c>
      <c r="M38" s="231">
        <v>5.4138700000000002</v>
      </c>
      <c r="N38" s="1"/>
      <c r="O38" s="1"/>
    </row>
    <row r="39" spans="1:15" ht="12.75" customHeight="1">
      <c r="A39" s="30">
        <v>29</v>
      </c>
      <c r="B39" s="217" t="s">
        <v>294</v>
      </c>
      <c r="C39" s="231">
        <v>1869.05</v>
      </c>
      <c r="D39" s="232">
        <v>1872.9833333333333</v>
      </c>
      <c r="E39" s="232">
        <v>1856.0666666666666</v>
      </c>
      <c r="F39" s="232">
        <v>1843.0833333333333</v>
      </c>
      <c r="G39" s="232">
        <v>1826.1666666666665</v>
      </c>
      <c r="H39" s="232">
        <v>1885.9666666666667</v>
      </c>
      <c r="I39" s="232">
        <v>1902.8833333333332</v>
      </c>
      <c r="J39" s="232">
        <v>1915.8666666666668</v>
      </c>
      <c r="K39" s="231">
        <v>1889.9</v>
      </c>
      <c r="L39" s="231">
        <v>1860</v>
      </c>
      <c r="M39" s="231">
        <v>0.20202000000000001</v>
      </c>
      <c r="N39" s="1"/>
      <c r="O39" s="1"/>
    </row>
    <row r="40" spans="1:15" ht="12.75" customHeight="1">
      <c r="A40" s="30">
        <v>30</v>
      </c>
      <c r="B40" s="217" t="s">
        <v>51</v>
      </c>
      <c r="C40" s="231">
        <v>518.65</v>
      </c>
      <c r="D40" s="232">
        <v>516.85</v>
      </c>
      <c r="E40" s="232">
        <v>513.20000000000005</v>
      </c>
      <c r="F40" s="232">
        <v>507.75</v>
      </c>
      <c r="G40" s="232">
        <v>504.1</v>
      </c>
      <c r="H40" s="232">
        <v>522.30000000000007</v>
      </c>
      <c r="I40" s="232">
        <v>525.94999999999993</v>
      </c>
      <c r="J40" s="232">
        <v>531.40000000000009</v>
      </c>
      <c r="K40" s="231">
        <v>520.5</v>
      </c>
      <c r="L40" s="231">
        <v>511.4</v>
      </c>
      <c r="M40" s="231">
        <v>41.957659999999997</v>
      </c>
      <c r="N40" s="1"/>
      <c r="O40" s="1"/>
    </row>
    <row r="41" spans="1:15" ht="12.75" customHeight="1">
      <c r="A41" s="30">
        <v>31</v>
      </c>
      <c r="B41" s="217" t="s">
        <v>790</v>
      </c>
      <c r="C41" s="231">
        <v>1305.0999999999999</v>
      </c>
      <c r="D41" s="232">
        <v>1297.0333333333333</v>
      </c>
      <c r="E41" s="232">
        <v>1284.0666666666666</v>
      </c>
      <c r="F41" s="232">
        <v>1263.0333333333333</v>
      </c>
      <c r="G41" s="232">
        <v>1250.0666666666666</v>
      </c>
      <c r="H41" s="232">
        <v>1318.0666666666666</v>
      </c>
      <c r="I41" s="232">
        <v>1331.0333333333333</v>
      </c>
      <c r="J41" s="232">
        <v>1352.0666666666666</v>
      </c>
      <c r="K41" s="231">
        <v>1310</v>
      </c>
      <c r="L41" s="231">
        <v>1276</v>
      </c>
      <c r="M41" s="231">
        <v>2.96204</v>
      </c>
      <c r="N41" s="1"/>
      <c r="O41" s="1"/>
    </row>
    <row r="42" spans="1:15" ht="12.75" customHeight="1">
      <c r="A42" s="30">
        <v>32</v>
      </c>
      <c r="B42" s="217" t="s">
        <v>759</v>
      </c>
      <c r="C42" s="231">
        <v>673.85</v>
      </c>
      <c r="D42" s="232">
        <v>674.48333333333335</v>
      </c>
      <c r="E42" s="232">
        <v>668.36666666666667</v>
      </c>
      <c r="F42" s="232">
        <v>662.88333333333333</v>
      </c>
      <c r="G42" s="232">
        <v>656.76666666666665</v>
      </c>
      <c r="H42" s="232">
        <v>679.9666666666667</v>
      </c>
      <c r="I42" s="232">
        <v>686.08333333333348</v>
      </c>
      <c r="J42" s="232">
        <v>691.56666666666672</v>
      </c>
      <c r="K42" s="231">
        <v>680.6</v>
      </c>
      <c r="L42" s="231">
        <v>669</v>
      </c>
      <c r="M42" s="231">
        <v>0.20111000000000001</v>
      </c>
      <c r="N42" s="1"/>
      <c r="O42" s="1"/>
    </row>
    <row r="43" spans="1:15" ht="12.75" customHeight="1">
      <c r="A43" s="30">
        <v>33</v>
      </c>
      <c r="B43" s="217" t="s">
        <v>53</v>
      </c>
      <c r="C43" s="231">
        <v>4335.55</v>
      </c>
      <c r="D43" s="232">
        <v>4324.5333333333328</v>
      </c>
      <c r="E43" s="232">
        <v>4279.0666666666657</v>
      </c>
      <c r="F43" s="232">
        <v>4222.583333333333</v>
      </c>
      <c r="G43" s="232">
        <v>4177.1166666666659</v>
      </c>
      <c r="H43" s="232">
        <v>4381.0166666666655</v>
      </c>
      <c r="I43" s="232">
        <v>4426.4833333333327</v>
      </c>
      <c r="J43" s="232">
        <v>4482.9666666666653</v>
      </c>
      <c r="K43" s="231">
        <v>4370</v>
      </c>
      <c r="L43" s="231">
        <v>4268.05</v>
      </c>
      <c r="M43" s="231">
        <v>3.6649699999999998</v>
      </c>
      <c r="N43" s="1"/>
      <c r="O43" s="1"/>
    </row>
    <row r="44" spans="1:15" ht="12.75" customHeight="1">
      <c r="A44" s="30">
        <v>34</v>
      </c>
      <c r="B44" s="217" t="s">
        <v>54</v>
      </c>
      <c r="C44" s="231">
        <v>320.8</v>
      </c>
      <c r="D44" s="232">
        <v>320.26666666666665</v>
      </c>
      <c r="E44" s="232">
        <v>317.5333333333333</v>
      </c>
      <c r="F44" s="232">
        <v>314.26666666666665</v>
      </c>
      <c r="G44" s="232">
        <v>311.5333333333333</v>
      </c>
      <c r="H44" s="232">
        <v>323.5333333333333</v>
      </c>
      <c r="I44" s="232">
        <v>326.26666666666665</v>
      </c>
      <c r="J44" s="232">
        <v>329.5333333333333</v>
      </c>
      <c r="K44" s="231">
        <v>323</v>
      </c>
      <c r="L44" s="231">
        <v>317</v>
      </c>
      <c r="M44" s="231">
        <v>26.379539999999999</v>
      </c>
      <c r="N44" s="1"/>
      <c r="O44" s="1"/>
    </row>
    <row r="45" spans="1:15" ht="12.75" customHeight="1">
      <c r="A45" s="30">
        <v>35</v>
      </c>
      <c r="B45" s="217" t="s">
        <v>811</v>
      </c>
      <c r="C45" s="231">
        <v>297.55</v>
      </c>
      <c r="D45" s="232">
        <v>298.26666666666665</v>
      </c>
      <c r="E45" s="232">
        <v>296.2833333333333</v>
      </c>
      <c r="F45" s="232">
        <v>295.01666666666665</v>
      </c>
      <c r="G45" s="232">
        <v>293.0333333333333</v>
      </c>
      <c r="H45" s="232">
        <v>299.5333333333333</v>
      </c>
      <c r="I45" s="232">
        <v>301.51666666666665</v>
      </c>
      <c r="J45" s="232">
        <v>302.7833333333333</v>
      </c>
      <c r="K45" s="231">
        <v>300.25</v>
      </c>
      <c r="L45" s="231">
        <v>297</v>
      </c>
      <c r="M45" s="231">
        <v>0.19420000000000001</v>
      </c>
      <c r="N45" s="1"/>
      <c r="O45" s="1"/>
    </row>
    <row r="46" spans="1:15" ht="12.75" customHeight="1">
      <c r="A46" s="30">
        <v>36</v>
      </c>
      <c r="B46" s="217" t="s">
        <v>295</v>
      </c>
      <c r="C46" s="231">
        <v>516.25</v>
      </c>
      <c r="D46" s="232">
        <v>513.91666666666663</v>
      </c>
      <c r="E46" s="232">
        <v>508.58333333333326</v>
      </c>
      <c r="F46" s="232">
        <v>500.91666666666663</v>
      </c>
      <c r="G46" s="232">
        <v>495.58333333333326</v>
      </c>
      <c r="H46" s="232">
        <v>521.58333333333326</v>
      </c>
      <c r="I46" s="232">
        <v>526.91666666666652</v>
      </c>
      <c r="J46" s="232">
        <v>534.58333333333326</v>
      </c>
      <c r="K46" s="231">
        <v>519.25</v>
      </c>
      <c r="L46" s="231">
        <v>506.25</v>
      </c>
      <c r="M46" s="231">
        <v>0.80747999999999998</v>
      </c>
      <c r="N46" s="1"/>
      <c r="O46" s="1"/>
    </row>
    <row r="47" spans="1:15" ht="12.75" customHeight="1">
      <c r="A47" s="30">
        <v>37</v>
      </c>
      <c r="B47" s="217" t="s">
        <v>55</v>
      </c>
      <c r="C47" s="231">
        <v>147.05000000000001</v>
      </c>
      <c r="D47" s="232">
        <v>147.16666666666666</v>
      </c>
      <c r="E47" s="232">
        <v>146.23333333333332</v>
      </c>
      <c r="F47" s="232">
        <v>145.41666666666666</v>
      </c>
      <c r="G47" s="232">
        <v>144.48333333333332</v>
      </c>
      <c r="H47" s="232">
        <v>147.98333333333332</v>
      </c>
      <c r="I47" s="232">
        <v>148.91666666666666</v>
      </c>
      <c r="J47" s="232">
        <v>149.73333333333332</v>
      </c>
      <c r="K47" s="231">
        <v>148.1</v>
      </c>
      <c r="L47" s="231">
        <v>146.35</v>
      </c>
      <c r="M47" s="231">
        <v>113.34303</v>
      </c>
      <c r="N47" s="1"/>
      <c r="O47" s="1"/>
    </row>
    <row r="48" spans="1:15" ht="12.75" customHeight="1">
      <c r="A48" s="30">
        <v>38</v>
      </c>
      <c r="B48" s="217" t="s">
        <v>57</v>
      </c>
      <c r="C48" s="231">
        <v>2909.15</v>
      </c>
      <c r="D48" s="232">
        <v>2901.9666666666667</v>
      </c>
      <c r="E48" s="232">
        <v>2878.9333333333334</v>
      </c>
      <c r="F48" s="232">
        <v>2848.7166666666667</v>
      </c>
      <c r="G48" s="232">
        <v>2825.6833333333334</v>
      </c>
      <c r="H48" s="232">
        <v>2932.1833333333334</v>
      </c>
      <c r="I48" s="232">
        <v>2955.2166666666672</v>
      </c>
      <c r="J48" s="232">
        <v>2985.4333333333334</v>
      </c>
      <c r="K48" s="231">
        <v>2925</v>
      </c>
      <c r="L48" s="231">
        <v>2871.75</v>
      </c>
      <c r="M48" s="231">
        <v>15.07864</v>
      </c>
      <c r="N48" s="1"/>
      <c r="O48" s="1"/>
    </row>
    <row r="49" spans="1:15" ht="12.75" customHeight="1">
      <c r="A49" s="30">
        <v>39</v>
      </c>
      <c r="B49" s="217" t="s">
        <v>296</v>
      </c>
      <c r="C49" s="231">
        <v>221.95</v>
      </c>
      <c r="D49" s="232">
        <v>222.95000000000002</v>
      </c>
      <c r="E49" s="232">
        <v>219.75000000000003</v>
      </c>
      <c r="F49" s="232">
        <v>217.55</v>
      </c>
      <c r="G49" s="232">
        <v>214.35000000000002</v>
      </c>
      <c r="H49" s="232">
        <v>225.15000000000003</v>
      </c>
      <c r="I49" s="232">
        <v>228.35000000000002</v>
      </c>
      <c r="J49" s="232">
        <v>230.55000000000004</v>
      </c>
      <c r="K49" s="231">
        <v>226.15</v>
      </c>
      <c r="L49" s="231">
        <v>220.75</v>
      </c>
      <c r="M49" s="231">
        <v>1.44886</v>
      </c>
      <c r="N49" s="1"/>
      <c r="O49" s="1"/>
    </row>
    <row r="50" spans="1:15" ht="12.75" customHeight="1">
      <c r="A50" s="30">
        <v>40</v>
      </c>
      <c r="B50" s="217" t="s">
        <v>297</v>
      </c>
      <c r="C50" s="231">
        <v>3490.55</v>
      </c>
      <c r="D50" s="232">
        <v>3483.9</v>
      </c>
      <c r="E50" s="232">
        <v>3447.8</v>
      </c>
      <c r="F50" s="232">
        <v>3405.05</v>
      </c>
      <c r="G50" s="232">
        <v>3368.9500000000003</v>
      </c>
      <c r="H50" s="232">
        <v>3526.65</v>
      </c>
      <c r="I50" s="232">
        <v>3562.7499999999995</v>
      </c>
      <c r="J50" s="232">
        <v>3605.5</v>
      </c>
      <c r="K50" s="231">
        <v>3520</v>
      </c>
      <c r="L50" s="231">
        <v>3441.15</v>
      </c>
      <c r="M50" s="231">
        <v>9.6670000000000006E-2</v>
      </c>
      <c r="N50" s="1"/>
      <c r="O50" s="1"/>
    </row>
    <row r="51" spans="1:15" ht="12.75" customHeight="1">
      <c r="A51" s="30">
        <v>41</v>
      </c>
      <c r="B51" s="217" t="s">
        <v>298</v>
      </c>
      <c r="C51" s="231">
        <v>2047.5</v>
      </c>
      <c r="D51" s="232">
        <v>2045.5166666666667</v>
      </c>
      <c r="E51" s="232">
        <v>2017.0333333333333</v>
      </c>
      <c r="F51" s="232">
        <v>1986.5666666666666</v>
      </c>
      <c r="G51" s="232">
        <v>1958.0833333333333</v>
      </c>
      <c r="H51" s="232">
        <v>2075.9833333333336</v>
      </c>
      <c r="I51" s="232">
        <v>2104.4666666666662</v>
      </c>
      <c r="J51" s="232">
        <v>2134.9333333333334</v>
      </c>
      <c r="K51" s="231">
        <v>2074</v>
      </c>
      <c r="L51" s="231">
        <v>2015.05</v>
      </c>
      <c r="M51" s="231">
        <v>3.1247400000000001</v>
      </c>
      <c r="N51" s="1"/>
      <c r="O51" s="1"/>
    </row>
    <row r="52" spans="1:15" ht="12.75" customHeight="1">
      <c r="A52" s="30">
        <v>42</v>
      </c>
      <c r="B52" s="217" t="s">
        <v>299</v>
      </c>
      <c r="C52" s="231">
        <v>7698.9</v>
      </c>
      <c r="D52" s="232">
        <v>7676.6166666666659</v>
      </c>
      <c r="E52" s="232">
        <v>7627.2833333333319</v>
      </c>
      <c r="F52" s="232">
        <v>7555.6666666666661</v>
      </c>
      <c r="G52" s="232">
        <v>7506.3333333333321</v>
      </c>
      <c r="H52" s="232">
        <v>7748.2333333333318</v>
      </c>
      <c r="I52" s="232">
        <v>7797.5666666666657</v>
      </c>
      <c r="J52" s="232">
        <v>7869.1833333333316</v>
      </c>
      <c r="K52" s="231">
        <v>7725.95</v>
      </c>
      <c r="L52" s="231">
        <v>7605</v>
      </c>
      <c r="M52" s="231">
        <v>0.50463999999999998</v>
      </c>
      <c r="N52" s="1"/>
      <c r="O52" s="1"/>
    </row>
    <row r="53" spans="1:15" ht="12.75" customHeight="1">
      <c r="A53" s="30">
        <v>43</v>
      </c>
      <c r="B53" s="217" t="s">
        <v>60</v>
      </c>
      <c r="C53" s="231">
        <v>435.15</v>
      </c>
      <c r="D53" s="232">
        <v>437.84999999999997</v>
      </c>
      <c r="E53" s="232">
        <v>427.59999999999991</v>
      </c>
      <c r="F53" s="232">
        <v>420.04999999999995</v>
      </c>
      <c r="G53" s="232">
        <v>409.7999999999999</v>
      </c>
      <c r="H53" s="232">
        <v>445.39999999999992</v>
      </c>
      <c r="I53" s="232">
        <v>455.65000000000003</v>
      </c>
      <c r="J53" s="232">
        <v>463.19999999999993</v>
      </c>
      <c r="K53" s="231">
        <v>448.1</v>
      </c>
      <c r="L53" s="231">
        <v>430.3</v>
      </c>
      <c r="M53" s="231">
        <v>19.545179999999998</v>
      </c>
      <c r="N53" s="1"/>
      <c r="O53" s="1"/>
    </row>
    <row r="54" spans="1:15" ht="12.75" customHeight="1">
      <c r="A54" s="30">
        <v>44</v>
      </c>
      <c r="B54" s="217" t="s">
        <v>300</v>
      </c>
      <c r="C54" s="231">
        <v>389.15</v>
      </c>
      <c r="D54" s="232">
        <v>388.61666666666662</v>
      </c>
      <c r="E54" s="232">
        <v>387.33333333333326</v>
      </c>
      <c r="F54" s="232">
        <v>385.51666666666665</v>
      </c>
      <c r="G54" s="232">
        <v>384.23333333333329</v>
      </c>
      <c r="H54" s="232">
        <v>390.43333333333322</v>
      </c>
      <c r="I54" s="232">
        <v>391.71666666666664</v>
      </c>
      <c r="J54" s="232">
        <v>393.53333333333319</v>
      </c>
      <c r="K54" s="231">
        <v>389.9</v>
      </c>
      <c r="L54" s="231">
        <v>386.8</v>
      </c>
      <c r="M54" s="231">
        <v>0.37634000000000001</v>
      </c>
      <c r="N54" s="1"/>
      <c r="O54" s="1"/>
    </row>
    <row r="55" spans="1:15" ht="12.75" customHeight="1">
      <c r="A55" s="30">
        <v>45</v>
      </c>
      <c r="B55" s="217" t="s">
        <v>240</v>
      </c>
      <c r="C55" s="231">
        <v>3863.7</v>
      </c>
      <c r="D55" s="232">
        <v>3881.15</v>
      </c>
      <c r="E55" s="232">
        <v>3832.65</v>
      </c>
      <c r="F55" s="232">
        <v>3801.6</v>
      </c>
      <c r="G55" s="232">
        <v>3753.1</v>
      </c>
      <c r="H55" s="232">
        <v>3912.2000000000003</v>
      </c>
      <c r="I55" s="232">
        <v>3960.7000000000003</v>
      </c>
      <c r="J55" s="232">
        <v>3991.7500000000005</v>
      </c>
      <c r="K55" s="231">
        <v>3929.65</v>
      </c>
      <c r="L55" s="231">
        <v>3850.1</v>
      </c>
      <c r="M55" s="231">
        <v>2.8328000000000002</v>
      </c>
      <c r="N55" s="1"/>
      <c r="O55" s="1"/>
    </row>
    <row r="56" spans="1:15" ht="12.75" customHeight="1">
      <c r="A56" s="30">
        <v>46</v>
      </c>
      <c r="B56" s="217" t="s">
        <v>61</v>
      </c>
      <c r="C56" s="231">
        <v>934.15</v>
      </c>
      <c r="D56" s="232">
        <v>931.5333333333333</v>
      </c>
      <c r="E56" s="232">
        <v>925.61666666666656</v>
      </c>
      <c r="F56" s="232">
        <v>917.08333333333326</v>
      </c>
      <c r="G56" s="232">
        <v>911.16666666666652</v>
      </c>
      <c r="H56" s="232">
        <v>940.06666666666661</v>
      </c>
      <c r="I56" s="232">
        <v>945.98333333333335</v>
      </c>
      <c r="J56" s="232">
        <v>954.51666666666665</v>
      </c>
      <c r="K56" s="231">
        <v>937.45</v>
      </c>
      <c r="L56" s="231">
        <v>923</v>
      </c>
      <c r="M56" s="231">
        <v>90.836079999999995</v>
      </c>
      <c r="N56" s="1"/>
      <c r="O56" s="1"/>
    </row>
    <row r="57" spans="1:15" ht="12" customHeight="1">
      <c r="A57" s="30">
        <v>47</v>
      </c>
      <c r="B57" s="217" t="s">
        <v>301</v>
      </c>
      <c r="C57" s="231">
        <v>2756.85</v>
      </c>
      <c r="D57" s="232">
        <v>2758.2833333333333</v>
      </c>
      <c r="E57" s="232">
        <v>2743.6666666666665</v>
      </c>
      <c r="F57" s="232">
        <v>2730.4833333333331</v>
      </c>
      <c r="G57" s="232">
        <v>2715.8666666666663</v>
      </c>
      <c r="H57" s="232">
        <v>2771.4666666666667</v>
      </c>
      <c r="I57" s="232">
        <v>2786.0833333333335</v>
      </c>
      <c r="J57" s="232">
        <v>2799.2666666666669</v>
      </c>
      <c r="K57" s="231">
        <v>2772.9</v>
      </c>
      <c r="L57" s="231">
        <v>2745.1</v>
      </c>
      <c r="M57" s="231">
        <v>8.9859999999999995E-2</v>
      </c>
      <c r="N57" s="1"/>
      <c r="O57" s="1"/>
    </row>
    <row r="58" spans="1:15" ht="12.75" customHeight="1">
      <c r="A58" s="30">
        <v>48</v>
      </c>
      <c r="B58" s="217" t="s">
        <v>302</v>
      </c>
      <c r="C58" s="231">
        <v>534.4</v>
      </c>
      <c r="D58" s="232">
        <v>535.33333333333337</v>
      </c>
      <c r="E58" s="232">
        <v>531.06666666666672</v>
      </c>
      <c r="F58" s="232">
        <v>527.73333333333335</v>
      </c>
      <c r="G58" s="232">
        <v>523.4666666666667</v>
      </c>
      <c r="H58" s="232">
        <v>538.66666666666674</v>
      </c>
      <c r="I58" s="232">
        <v>542.93333333333339</v>
      </c>
      <c r="J58" s="232">
        <v>546.26666666666677</v>
      </c>
      <c r="K58" s="231">
        <v>539.6</v>
      </c>
      <c r="L58" s="231">
        <v>532</v>
      </c>
      <c r="M58" s="231">
        <v>2.7835200000000002</v>
      </c>
      <c r="N58" s="1"/>
      <c r="O58" s="1"/>
    </row>
    <row r="59" spans="1:15" ht="12.75" customHeight="1">
      <c r="A59" s="30">
        <v>49</v>
      </c>
      <c r="B59" s="217" t="s">
        <v>62</v>
      </c>
      <c r="C59" s="231">
        <v>3605.3</v>
      </c>
      <c r="D59" s="232">
        <v>3592.7666666666664</v>
      </c>
      <c r="E59" s="232">
        <v>3567.6833333333329</v>
      </c>
      <c r="F59" s="232">
        <v>3530.0666666666666</v>
      </c>
      <c r="G59" s="232">
        <v>3504.9833333333331</v>
      </c>
      <c r="H59" s="232">
        <v>3630.3833333333328</v>
      </c>
      <c r="I59" s="232">
        <v>3655.4666666666667</v>
      </c>
      <c r="J59" s="232">
        <v>3693.0833333333326</v>
      </c>
      <c r="K59" s="231">
        <v>3617.85</v>
      </c>
      <c r="L59" s="231">
        <v>3555.15</v>
      </c>
      <c r="M59" s="231">
        <v>1.8087599999999999</v>
      </c>
      <c r="N59" s="1"/>
      <c r="O59" s="1"/>
    </row>
    <row r="60" spans="1:15" ht="12.75" customHeight="1">
      <c r="A60" s="30">
        <v>50</v>
      </c>
      <c r="B60" s="217" t="s">
        <v>303</v>
      </c>
      <c r="C60" s="231">
        <v>1143.05</v>
      </c>
      <c r="D60" s="232">
        <v>1143.8833333333332</v>
      </c>
      <c r="E60" s="232">
        <v>1134.1666666666665</v>
      </c>
      <c r="F60" s="232">
        <v>1125.2833333333333</v>
      </c>
      <c r="G60" s="232">
        <v>1115.5666666666666</v>
      </c>
      <c r="H60" s="232">
        <v>1152.7666666666664</v>
      </c>
      <c r="I60" s="232">
        <v>1162.4833333333331</v>
      </c>
      <c r="J60" s="232">
        <v>1171.3666666666663</v>
      </c>
      <c r="K60" s="231">
        <v>1153.5999999999999</v>
      </c>
      <c r="L60" s="231">
        <v>1135</v>
      </c>
      <c r="M60" s="231">
        <v>0.20777000000000001</v>
      </c>
      <c r="N60" s="1"/>
      <c r="O60" s="1"/>
    </row>
    <row r="61" spans="1:15" ht="12.75" customHeight="1">
      <c r="A61" s="30">
        <v>51</v>
      </c>
      <c r="B61" s="217" t="s">
        <v>65</v>
      </c>
      <c r="C61" s="231">
        <v>5977.8</v>
      </c>
      <c r="D61" s="232">
        <v>5944.9333333333334</v>
      </c>
      <c r="E61" s="232">
        <v>5904.8666666666668</v>
      </c>
      <c r="F61" s="232">
        <v>5831.9333333333334</v>
      </c>
      <c r="G61" s="232">
        <v>5791.8666666666668</v>
      </c>
      <c r="H61" s="232">
        <v>6017.8666666666668</v>
      </c>
      <c r="I61" s="232">
        <v>6057.9333333333343</v>
      </c>
      <c r="J61" s="232">
        <v>6130.8666666666668</v>
      </c>
      <c r="K61" s="231">
        <v>5985</v>
      </c>
      <c r="L61" s="231">
        <v>5872</v>
      </c>
      <c r="M61" s="231">
        <v>11.084899999999999</v>
      </c>
      <c r="N61" s="1"/>
      <c r="O61" s="1"/>
    </row>
    <row r="62" spans="1:15" ht="12.75" customHeight="1">
      <c r="A62" s="30">
        <v>52</v>
      </c>
      <c r="B62" s="217" t="s">
        <v>64</v>
      </c>
      <c r="C62" s="231">
        <v>1391.15</v>
      </c>
      <c r="D62" s="232">
        <v>1388.45</v>
      </c>
      <c r="E62" s="232">
        <v>1377.0500000000002</v>
      </c>
      <c r="F62" s="232">
        <v>1362.95</v>
      </c>
      <c r="G62" s="232">
        <v>1351.5500000000002</v>
      </c>
      <c r="H62" s="232">
        <v>1402.5500000000002</v>
      </c>
      <c r="I62" s="232">
        <v>1413.9500000000003</v>
      </c>
      <c r="J62" s="232">
        <v>1428.0500000000002</v>
      </c>
      <c r="K62" s="231">
        <v>1399.85</v>
      </c>
      <c r="L62" s="231">
        <v>1374.35</v>
      </c>
      <c r="M62" s="231">
        <v>37.546860000000002</v>
      </c>
      <c r="N62" s="1"/>
      <c r="O62" s="1"/>
    </row>
    <row r="63" spans="1:15" ht="12.75" customHeight="1">
      <c r="A63" s="30">
        <v>53</v>
      </c>
      <c r="B63" s="217" t="s">
        <v>241</v>
      </c>
      <c r="C63" s="231">
        <v>5947.6</v>
      </c>
      <c r="D63" s="232">
        <v>5925.4333333333334</v>
      </c>
      <c r="E63" s="232">
        <v>5852.8666666666668</v>
      </c>
      <c r="F63" s="232">
        <v>5758.1333333333332</v>
      </c>
      <c r="G63" s="232">
        <v>5685.5666666666666</v>
      </c>
      <c r="H63" s="232">
        <v>6020.166666666667</v>
      </c>
      <c r="I63" s="232">
        <v>6092.7333333333345</v>
      </c>
      <c r="J63" s="232">
        <v>6187.4666666666672</v>
      </c>
      <c r="K63" s="231">
        <v>5998</v>
      </c>
      <c r="L63" s="231">
        <v>5830.7</v>
      </c>
      <c r="M63" s="231">
        <v>0.19097</v>
      </c>
      <c r="N63" s="1"/>
      <c r="O63" s="1"/>
    </row>
    <row r="64" spans="1:15" ht="12.75" customHeight="1">
      <c r="A64" s="30">
        <v>54</v>
      </c>
      <c r="B64" s="217" t="s">
        <v>304</v>
      </c>
      <c r="C64" s="231">
        <v>2560.9</v>
      </c>
      <c r="D64" s="232">
        <v>2564.7166666666667</v>
      </c>
      <c r="E64" s="232">
        <v>2547.1833333333334</v>
      </c>
      <c r="F64" s="232">
        <v>2533.4666666666667</v>
      </c>
      <c r="G64" s="232">
        <v>2515.9333333333334</v>
      </c>
      <c r="H64" s="232">
        <v>2578.4333333333334</v>
      </c>
      <c r="I64" s="232">
        <v>2595.9666666666672</v>
      </c>
      <c r="J64" s="232">
        <v>2609.6833333333334</v>
      </c>
      <c r="K64" s="231">
        <v>2582.25</v>
      </c>
      <c r="L64" s="231">
        <v>2551</v>
      </c>
      <c r="M64" s="231">
        <v>0.22409999999999999</v>
      </c>
      <c r="N64" s="1"/>
      <c r="O64" s="1"/>
    </row>
    <row r="65" spans="1:15" ht="12.75" customHeight="1">
      <c r="A65" s="30">
        <v>55</v>
      </c>
      <c r="B65" s="217" t="s">
        <v>66</v>
      </c>
      <c r="C65" s="231">
        <v>2233.4</v>
      </c>
      <c r="D65" s="232">
        <v>2227.6833333333334</v>
      </c>
      <c r="E65" s="232">
        <v>2202.916666666667</v>
      </c>
      <c r="F65" s="232">
        <v>2172.4333333333334</v>
      </c>
      <c r="G65" s="232">
        <v>2147.666666666667</v>
      </c>
      <c r="H65" s="232">
        <v>2258.166666666667</v>
      </c>
      <c r="I65" s="232">
        <v>2282.9333333333334</v>
      </c>
      <c r="J65" s="232">
        <v>2313.416666666667</v>
      </c>
      <c r="K65" s="231">
        <v>2252.4499999999998</v>
      </c>
      <c r="L65" s="231">
        <v>2197.1999999999998</v>
      </c>
      <c r="M65" s="231">
        <v>3.5286400000000002</v>
      </c>
      <c r="N65" s="1"/>
      <c r="O65" s="1"/>
    </row>
    <row r="66" spans="1:15" ht="12.75" customHeight="1">
      <c r="A66" s="30">
        <v>56</v>
      </c>
      <c r="B66" s="217" t="s">
        <v>305</v>
      </c>
      <c r="C66" s="231">
        <v>394.15</v>
      </c>
      <c r="D66" s="232">
        <v>391.7166666666667</v>
      </c>
      <c r="E66" s="232">
        <v>387.03333333333342</v>
      </c>
      <c r="F66" s="232">
        <v>379.91666666666674</v>
      </c>
      <c r="G66" s="232">
        <v>375.23333333333346</v>
      </c>
      <c r="H66" s="232">
        <v>398.83333333333337</v>
      </c>
      <c r="I66" s="232">
        <v>403.51666666666665</v>
      </c>
      <c r="J66" s="232">
        <v>410.63333333333333</v>
      </c>
      <c r="K66" s="231">
        <v>396.4</v>
      </c>
      <c r="L66" s="231">
        <v>384.6</v>
      </c>
      <c r="M66" s="231">
        <v>10.894410000000001</v>
      </c>
      <c r="N66" s="1"/>
      <c r="O66" s="1"/>
    </row>
    <row r="67" spans="1:15" ht="12.75" customHeight="1">
      <c r="A67" s="30">
        <v>57</v>
      </c>
      <c r="B67" s="217" t="s">
        <v>67</v>
      </c>
      <c r="C67" s="231">
        <v>238</v>
      </c>
      <c r="D67" s="232">
        <v>237.70000000000002</v>
      </c>
      <c r="E67" s="232">
        <v>234.55000000000004</v>
      </c>
      <c r="F67" s="232">
        <v>231.10000000000002</v>
      </c>
      <c r="G67" s="232">
        <v>227.95000000000005</v>
      </c>
      <c r="H67" s="232">
        <v>241.15000000000003</v>
      </c>
      <c r="I67" s="232">
        <v>244.3</v>
      </c>
      <c r="J67" s="232">
        <v>247.75000000000003</v>
      </c>
      <c r="K67" s="231">
        <v>240.85</v>
      </c>
      <c r="L67" s="231">
        <v>234.25</v>
      </c>
      <c r="M67" s="231">
        <v>59.959539999999997</v>
      </c>
      <c r="N67" s="1"/>
      <c r="O67" s="1"/>
    </row>
    <row r="68" spans="1:15" ht="12.75" customHeight="1">
      <c r="A68" s="30">
        <v>58</v>
      </c>
      <c r="B68" s="217" t="s">
        <v>68</v>
      </c>
      <c r="C68" s="231">
        <v>184.9</v>
      </c>
      <c r="D68" s="232">
        <v>183.79999999999998</v>
      </c>
      <c r="E68" s="232">
        <v>182.34999999999997</v>
      </c>
      <c r="F68" s="232">
        <v>179.79999999999998</v>
      </c>
      <c r="G68" s="232">
        <v>178.34999999999997</v>
      </c>
      <c r="H68" s="232">
        <v>186.34999999999997</v>
      </c>
      <c r="I68" s="232">
        <v>187.79999999999995</v>
      </c>
      <c r="J68" s="232">
        <v>190.34999999999997</v>
      </c>
      <c r="K68" s="231">
        <v>185.25</v>
      </c>
      <c r="L68" s="231">
        <v>181.25</v>
      </c>
      <c r="M68" s="231">
        <v>156.51311000000001</v>
      </c>
      <c r="N68" s="1"/>
      <c r="O68" s="1"/>
    </row>
    <row r="69" spans="1:15" ht="12.75" customHeight="1">
      <c r="A69" s="30">
        <v>59</v>
      </c>
      <c r="B69" s="217" t="s">
        <v>242</v>
      </c>
      <c r="C69" s="231">
        <v>96.4</v>
      </c>
      <c r="D69" s="232">
        <v>95.850000000000009</v>
      </c>
      <c r="E69" s="232">
        <v>94.700000000000017</v>
      </c>
      <c r="F69" s="232">
        <v>93.000000000000014</v>
      </c>
      <c r="G69" s="232">
        <v>91.850000000000023</v>
      </c>
      <c r="H69" s="232">
        <v>97.550000000000011</v>
      </c>
      <c r="I69" s="232">
        <v>98.700000000000017</v>
      </c>
      <c r="J69" s="232">
        <v>100.4</v>
      </c>
      <c r="K69" s="231">
        <v>97</v>
      </c>
      <c r="L69" s="231">
        <v>94.15</v>
      </c>
      <c r="M69" s="231">
        <v>201.95108999999999</v>
      </c>
      <c r="N69" s="1"/>
      <c r="O69" s="1"/>
    </row>
    <row r="70" spans="1:15" ht="12.75" customHeight="1">
      <c r="A70" s="30">
        <v>60</v>
      </c>
      <c r="B70" s="217" t="s">
        <v>306</v>
      </c>
      <c r="C70" s="231">
        <v>31.7</v>
      </c>
      <c r="D70" s="232">
        <v>31.583333333333332</v>
      </c>
      <c r="E70" s="232">
        <v>31.016666666666666</v>
      </c>
      <c r="F70" s="232">
        <v>30.333333333333332</v>
      </c>
      <c r="G70" s="232">
        <v>29.766666666666666</v>
      </c>
      <c r="H70" s="232">
        <v>32.266666666666666</v>
      </c>
      <c r="I70" s="232">
        <v>32.833333333333336</v>
      </c>
      <c r="J70" s="232">
        <v>33.516666666666666</v>
      </c>
      <c r="K70" s="231">
        <v>32.15</v>
      </c>
      <c r="L70" s="231">
        <v>30.9</v>
      </c>
      <c r="M70" s="231">
        <v>376.11941000000002</v>
      </c>
      <c r="N70" s="1"/>
      <c r="O70" s="1"/>
    </row>
    <row r="71" spans="1:15" ht="12.75" customHeight="1">
      <c r="A71" s="30">
        <v>61</v>
      </c>
      <c r="B71" s="217" t="s">
        <v>69</v>
      </c>
      <c r="C71" s="231">
        <v>1578.9</v>
      </c>
      <c r="D71" s="232">
        <v>1590.5</v>
      </c>
      <c r="E71" s="232">
        <v>1539.5</v>
      </c>
      <c r="F71" s="232">
        <v>1500.1</v>
      </c>
      <c r="G71" s="232">
        <v>1449.1</v>
      </c>
      <c r="H71" s="232">
        <v>1629.9</v>
      </c>
      <c r="I71" s="232">
        <v>1680.9</v>
      </c>
      <c r="J71" s="232">
        <v>1720.3000000000002</v>
      </c>
      <c r="K71" s="231">
        <v>1641.5</v>
      </c>
      <c r="L71" s="231">
        <v>1551.1</v>
      </c>
      <c r="M71" s="231">
        <v>8.9388100000000001</v>
      </c>
      <c r="N71" s="1"/>
      <c r="O71" s="1"/>
    </row>
    <row r="72" spans="1:15" ht="12.75" customHeight="1">
      <c r="A72" s="30">
        <v>62</v>
      </c>
      <c r="B72" s="217" t="s">
        <v>307</v>
      </c>
      <c r="C72" s="231">
        <v>4677.8999999999996</v>
      </c>
      <c r="D72" s="232">
        <v>4670.3499999999995</v>
      </c>
      <c r="E72" s="232">
        <v>4653.5999999999985</v>
      </c>
      <c r="F72" s="232">
        <v>4629.2999999999993</v>
      </c>
      <c r="G72" s="232">
        <v>4612.5499999999984</v>
      </c>
      <c r="H72" s="232">
        <v>4694.6499999999987</v>
      </c>
      <c r="I72" s="232">
        <v>4711.4000000000005</v>
      </c>
      <c r="J72" s="232">
        <v>4735.6999999999989</v>
      </c>
      <c r="K72" s="231">
        <v>4687.1000000000004</v>
      </c>
      <c r="L72" s="231">
        <v>4646.05</v>
      </c>
      <c r="M72" s="231">
        <v>2.7210000000000002E-2</v>
      </c>
      <c r="N72" s="1"/>
      <c r="O72" s="1"/>
    </row>
    <row r="73" spans="1:15" ht="12.75" customHeight="1">
      <c r="A73" s="30">
        <v>63</v>
      </c>
      <c r="B73" s="217" t="s">
        <v>72</v>
      </c>
      <c r="C73" s="231">
        <v>562.15</v>
      </c>
      <c r="D73" s="232">
        <v>561.13333333333333</v>
      </c>
      <c r="E73" s="232">
        <v>557.51666666666665</v>
      </c>
      <c r="F73" s="232">
        <v>552.88333333333333</v>
      </c>
      <c r="G73" s="232">
        <v>549.26666666666665</v>
      </c>
      <c r="H73" s="232">
        <v>565.76666666666665</v>
      </c>
      <c r="I73" s="232">
        <v>569.38333333333321</v>
      </c>
      <c r="J73" s="232">
        <v>574.01666666666665</v>
      </c>
      <c r="K73" s="231">
        <v>564.75</v>
      </c>
      <c r="L73" s="231">
        <v>556.5</v>
      </c>
      <c r="M73" s="231">
        <v>5.0750400000000004</v>
      </c>
      <c r="N73" s="1"/>
      <c r="O73" s="1"/>
    </row>
    <row r="74" spans="1:15" ht="12.75" customHeight="1">
      <c r="A74" s="30">
        <v>64</v>
      </c>
      <c r="B74" s="217" t="s">
        <v>308</v>
      </c>
      <c r="C74" s="231">
        <v>924.8</v>
      </c>
      <c r="D74" s="232">
        <v>933.09999999999991</v>
      </c>
      <c r="E74" s="232">
        <v>911.79999999999984</v>
      </c>
      <c r="F74" s="232">
        <v>898.8</v>
      </c>
      <c r="G74" s="232">
        <v>877.49999999999989</v>
      </c>
      <c r="H74" s="232">
        <v>946.0999999999998</v>
      </c>
      <c r="I74" s="232">
        <v>967.4</v>
      </c>
      <c r="J74" s="232">
        <v>980.39999999999975</v>
      </c>
      <c r="K74" s="231">
        <v>954.4</v>
      </c>
      <c r="L74" s="231">
        <v>920.1</v>
      </c>
      <c r="M74" s="231">
        <v>5.3394500000000003</v>
      </c>
      <c r="N74" s="1"/>
      <c r="O74" s="1"/>
    </row>
    <row r="75" spans="1:15" ht="12.75" customHeight="1">
      <c r="A75" s="30">
        <v>65</v>
      </c>
      <c r="B75" s="217" t="s">
        <v>71</v>
      </c>
      <c r="C75" s="231">
        <v>99.95</v>
      </c>
      <c r="D75" s="232">
        <v>99.15000000000002</v>
      </c>
      <c r="E75" s="232">
        <v>98.200000000000045</v>
      </c>
      <c r="F75" s="232">
        <v>96.450000000000031</v>
      </c>
      <c r="G75" s="232">
        <v>95.500000000000057</v>
      </c>
      <c r="H75" s="232">
        <v>100.90000000000003</v>
      </c>
      <c r="I75" s="232">
        <v>101.85</v>
      </c>
      <c r="J75" s="232">
        <v>103.60000000000002</v>
      </c>
      <c r="K75" s="231">
        <v>100.1</v>
      </c>
      <c r="L75" s="231">
        <v>97.4</v>
      </c>
      <c r="M75" s="231">
        <v>116.84608</v>
      </c>
      <c r="N75" s="1"/>
      <c r="O75" s="1"/>
    </row>
    <row r="76" spans="1:15" ht="12.75" customHeight="1">
      <c r="A76" s="30">
        <v>66</v>
      </c>
      <c r="B76" s="217" t="s">
        <v>73</v>
      </c>
      <c r="C76" s="231">
        <v>873.45</v>
      </c>
      <c r="D76" s="232">
        <v>871.91666666666663</v>
      </c>
      <c r="E76" s="232">
        <v>865.83333333333326</v>
      </c>
      <c r="F76" s="232">
        <v>858.21666666666658</v>
      </c>
      <c r="G76" s="232">
        <v>852.13333333333321</v>
      </c>
      <c r="H76" s="232">
        <v>879.5333333333333</v>
      </c>
      <c r="I76" s="232">
        <v>885.61666666666656</v>
      </c>
      <c r="J76" s="232">
        <v>893.23333333333335</v>
      </c>
      <c r="K76" s="231">
        <v>878</v>
      </c>
      <c r="L76" s="231">
        <v>864.3</v>
      </c>
      <c r="M76" s="231">
        <v>5.8157199999999998</v>
      </c>
      <c r="N76" s="1"/>
      <c r="O76" s="1"/>
    </row>
    <row r="77" spans="1:15" ht="12.75" customHeight="1">
      <c r="A77" s="30">
        <v>67</v>
      </c>
      <c r="B77" s="217" t="s">
        <v>76</v>
      </c>
      <c r="C77" s="231">
        <v>80.7</v>
      </c>
      <c r="D77" s="232">
        <v>80.533333333333331</v>
      </c>
      <c r="E77" s="232">
        <v>79.766666666666666</v>
      </c>
      <c r="F77" s="232">
        <v>78.833333333333329</v>
      </c>
      <c r="G77" s="232">
        <v>78.066666666666663</v>
      </c>
      <c r="H77" s="232">
        <v>81.466666666666669</v>
      </c>
      <c r="I77" s="232">
        <v>82.23333333333332</v>
      </c>
      <c r="J77" s="232">
        <v>83.166666666666671</v>
      </c>
      <c r="K77" s="231">
        <v>81.3</v>
      </c>
      <c r="L77" s="231">
        <v>79.599999999999994</v>
      </c>
      <c r="M77" s="231">
        <v>117.20884</v>
      </c>
      <c r="N77" s="1"/>
      <c r="O77" s="1"/>
    </row>
    <row r="78" spans="1:15" ht="12.75" customHeight="1">
      <c r="A78" s="30">
        <v>68</v>
      </c>
      <c r="B78" s="217" t="s">
        <v>80</v>
      </c>
      <c r="C78" s="231">
        <v>350.1</v>
      </c>
      <c r="D78" s="232">
        <v>347.76666666666665</v>
      </c>
      <c r="E78" s="232">
        <v>344.38333333333333</v>
      </c>
      <c r="F78" s="232">
        <v>338.66666666666669</v>
      </c>
      <c r="G78" s="232">
        <v>335.28333333333336</v>
      </c>
      <c r="H78" s="232">
        <v>353.48333333333329</v>
      </c>
      <c r="I78" s="232">
        <v>356.86666666666662</v>
      </c>
      <c r="J78" s="232">
        <v>362.58333333333326</v>
      </c>
      <c r="K78" s="231">
        <v>351.15</v>
      </c>
      <c r="L78" s="231">
        <v>342.05</v>
      </c>
      <c r="M78" s="231">
        <v>27.168500000000002</v>
      </c>
      <c r="N78" s="1"/>
      <c r="O78" s="1"/>
    </row>
    <row r="79" spans="1:15" ht="12.75" customHeight="1">
      <c r="A79" s="30">
        <v>69</v>
      </c>
      <c r="B79" s="217" t="s">
        <v>853</v>
      </c>
      <c r="C79" s="231">
        <v>9485.9500000000007</v>
      </c>
      <c r="D79" s="232">
        <v>9501.0833333333339</v>
      </c>
      <c r="E79" s="232">
        <v>9435.1666666666679</v>
      </c>
      <c r="F79" s="232">
        <v>9384.3833333333332</v>
      </c>
      <c r="G79" s="232">
        <v>9318.4666666666672</v>
      </c>
      <c r="H79" s="232">
        <v>9551.8666666666686</v>
      </c>
      <c r="I79" s="232">
        <v>9617.7833333333365</v>
      </c>
      <c r="J79" s="232">
        <v>9668.5666666666693</v>
      </c>
      <c r="K79" s="231">
        <v>9567</v>
      </c>
      <c r="L79" s="231">
        <v>9450.2999999999993</v>
      </c>
      <c r="M79" s="231">
        <v>3.7000000000000002E-3</v>
      </c>
      <c r="N79" s="1"/>
      <c r="O79" s="1"/>
    </row>
    <row r="80" spans="1:15" ht="12.75" customHeight="1">
      <c r="A80" s="30">
        <v>70</v>
      </c>
      <c r="B80" s="217" t="s">
        <v>75</v>
      </c>
      <c r="C80" s="231">
        <v>764.3</v>
      </c>
      <c r="D80" s="232">
        <v>760.75</v>
      </c>
      <c r="E80" s="232">
        <v>755.55</v>
      </c>
      <c r="F80" s="232">
        <v>746.8</v>
      </c>
      <c r="G80" s="232">
        <v>741.59999999999991</v>
      </c>
      <c r="H80" s="232">
        <v>769.5</v>
      </c>
      <c r="I80" s="232">
        <v>774.7</v>
      </c>
      <c r="J80" s="232">
        <v>783.45</v>
      </c>
      <c r="K80" s="231">
        <v>765.95</v>
      </c>
      <c r="L80" s="231">
        <v>752</v>
      </c>
      <c r="M80" s="231">
        <v>122.79288</v>
      </c>
      <c r="N80" s="1"/>
      <c r="O80" s="1"/>
    </row>
    <row r="81" spans="1:15" ht="12.75" customHeight="1">
      <c r="A81" s="30">
        <v>71</v>
      </c>
      <c r="B81" s="217" t="s">
        <v>77</v>
      </c>
      <c r="C81" s="231">
        <v>252.05</v>
      </c>
      <c r="D81" s="232">
        <v>250.43333333333331</v>
      </c>
      <c r="E81" s="232">
        <v>247.86666666666662</v>
      </c>
      <c r="F81" s="232">
        <v>243.68333333333331</v>
      </c>
      <c r="G81" s="232">
        <v>241.11666666666662</v>
      </c>
      <c r="H81" s="232">
        <v>254.61666666666662</v>
      </c>
      <c r="I81" s="232">
        <v>257.18333333333328</v>
      </c>
      <c r="J81" s="232">
        <v>261.36666666666662</v>
      </c>
      <c r="K81" s="231">
        <v>253</v>
      </c>
      <c r="L81" s="231">
        <v>246.25</v>
      </c>
      <c r="M81" s="231">
        <v>20.031700000000001</v>
      </c>
      <c r="N81" s="1"/>
      <c r="O81" s="1"/>
    </row>
    <row r="82" spans="1:15" ht="12.75" customHeight="1">
      <c r="A82" s="30">
        <v>72</v>
      </c>
      <c r="B82" s="217" t="s">
        <v>309</v>
      </c>
      <c r="C82" s="231">
        <v>976</v>
      </c>
      <c r="D82" s="232">
        <v>982.48333333333323</v>
      </c>
      <c r="E82" s="232">
        <v>961.51666666666642</v>
      </c>
      <c r="F82" s="232">
        <v>947.03333333333319</v>
      </c>
      <c r="G82" s="232">
        <v>926.06666666666638</v>
      </c>
      <c r="H82" s="232">
        <v>996.96666666666647</v>
      </c>
      <c r="I82" s="232">
        <v>1017.9333333333334</v>
      </c>
      <c r="J82" s="232">
        <v>1032.4166666666665</v>
      </c>
      <c r="K82" s="231">
        <v>1003.45</v>
      </c>
      <c r="L82" s="231">
        <v>968</v>
      </c>
      <c r="M82" s="231">
        <v>3.2555499999999999</v>
      </c>
      <c r="N82" s="1"/>
      <c r="O82" s="1"/>
    </row>
    <row r="83" spans="1:15" ht="12.75" customHeight="1">
      <c r="A83" s="30">
        <v>73</v>
      </c>
      <c r="B83" s="217" t="s">
        <v>310</v>
      </c>
      <c r="C83" s="231">
        <v>293.7</v>
      </c>
      <c r="D83" s="232">
        <v>292</v>
      </c>
      <c r="E83" s="232">
        <v>289</v>
      </c>
      <c r="F83" s="232">
        <v>284.3</v>
      </c>
      <c r="G83" s="232">
        <v>281.3</v>
      </c>
      <c r="H83" s="232">
        <v>296.7</v>
      </c>
      <c r="I83" s="232">
        <v>299.7</v>
      </c>
      <c r="J83" s="232">
        <v>304.39999999999998</v>
      </c>
      <c r="K83" s="231">
        <v>295</v>
      </c>
      <c r="L83" s="231">
        <v>287.3</v>
      </c>
      <c r="M83" s="231">
        <v>21.86938</v>
      </c>
      <c r="N83" s="1"/>
      <c r="O83" s="1"/>
    </row>
    <row r="84" spans="1:15" ht="12.75" customHeight="1">
      <c r="A84" s="30">
        <v>74</v>
      </c>
      <c r="B84" s="217" t="s">
        <v>311</v>
      </c>
      <c r="C84" s="231">
        <v>7160</v>
      </c>
      <c r="D84" s="232">
        <v>7189.083333333333</v>
      </c>
      <c r="E84" s="232">
        <v>7093.1666666666661</v>
      </c>
      <c r="F84" s="232">
        <v>7026.333333333333</v>
      </c>
      <c r="G84" s="232">
        <v>6930.4166666666661</v>
      </c>
      <c r="H84" s="232">
        <v>7255.9166666666661</v>
      </c>
      <c r="I84" s="232">
        <v>7351.8333333333321</v>
      </c>
      <c r="J84" s="232">
        <v>7418.6666666666661</v>
      </c>
      <c r="K84" s="231">
        <v>7285</v>
      </c>
      <c r="L84" s="231">
        <v>7122.25</v>
      </c>
      <c r="M84" s="231">
        <v>9.8900000000000002E-2</v>
      </c>
      <c r="N84" s="1"/>
      <c r="O84" s="1"/>
    </row>
    <row r="85" spans="1:15" ht="12.75" customHeight="1">
      <c r="A85" s="30">
        <v>75</v>
      </c>
      <c r="B85" s="217" t="s">
        <v>312</v>
      </c>
      <c r="C85" s="231">
        <v>1242.8499999999999</v>
      </c>
      <c r="D85" s="232">
        <v>1248.3999999999999</v>
      </c>
      <c r="E85" s="232">
        <v>1227.5499999999997</v>
      </c>
      <c r="F85" s="232">
        <v>1212.2499999999998</v>
      </c>
      <c r="G85" s="232">
        <v>1191.3999999999996</v>
      </c>
      <c r="H85" s="232">
        <v>1263.6999999999998</v>
      </c>
      <c r="I85" s="232">
        <v>1284.5499999999997</v>
      </c>
      <c r="J85" s="232">
        <v>1299.8499999999999</v>
      </c>
      <c r="K85" s="231">
        <v>1269.25</v>
      </c>
      <c r="L85" s="231">
        <v>1233.0999999999999</v>
      </c>
      <c r="M85" s="231">
        <v>0.40941</v>
      </c>
      <c r="N85" s="1"/>
      <c r="O85" s="1"/>
    </row>
    <row r="86" spans="1:15" ht="12.75" customHeight="1">
      <c r="A86" s="30">
        <v>76</v>
      </c>
      <c r="B86" s="217" t="s">
        <v>243</v>
      </c>
      <c r="C86" s="231">
        <v>919.5</v>
      </c>
      <c r="D86" s="232">
        <v>920.5</v>
      </c>
      <c r="E86" s="232">
        <v>912.9</v>
      </c>
      <c r="F86" s="232">
        <v>906.3</v>
      </c>
      <c r="G86" s="232">
        <v>898.69999999999993</v>
      </c>
      <c r="H86" s="232">
        <v>927.1</v>
      </c>
      <c r="I86" s="232">
        <v>934.69999999999993</v>
      </c>
      <c r="J86" s="232">
        <v>941.30000000000007</v>
      </c>
      <c r="K86" s="231">
        <v>928.1</v>
      </c>
      <c r="L86" s="231">
        <v>913.9</v>
      </c>
      <c r="M86" s="231">
        <v>0.16100999999999999</v>
      </c>
      <c r="N86" s="1"/>
      <c r="O86" s="1"/>
    </row>
    <row r="87" spans="1:15" ht="12.75" customHeight="1">
      <c r="A87" s="30">
        <v>77</v>
      </c>
      <c r="B87" s="217" t="s">
        <v>812</v>
      </c>
      <c r="C87" s="231">
        <v>497.35</v>
      </c>
      <c r="D87" s="232">
        <v>498.4666666666667</v>
      </c>
      <c r="E87" s="232">
        <v>493.78333333333342</v>
      </c>
      <c r="F87" s="232">
        <v>490.2166666666667</v>
      </c>
      <c r="G87" s="232">
        <v>485.53333333333342</v>
      </c>
      <c r="H87" s="232">
        <v>502.03333333333342</v>
      </c>
      <c r="I87" s="232">
        <v>506.7166666666667</v>
      </c>
      <c r="J87" s="232">
        <v>510.28333333333342</v>
      </c>
      <c r="K87" s="231">
        <v>503.15</v>
      </c>
      <c r="L87" s="231">
        <v>494.9</v>
      </c>
      <c r="M87" s="231">
        <v>0.71138000000000001</v>
      </c>
      <c r="N87" s="1"/>
      <c r="O87" s="1"/>
    </row>
    <row r="88" spans="1:15" ht="12.75" customHeight="1">
      <c r="A88" s="30">
        <v>78</v>
      </c>
      <c r="B88" s="217" t="s">
        <v>78</v>
      </c>
      <c r="C88" s="231">
        <v>17332.900000000001</v>
      </c>
      <c r="D88" s="232">
        <v>17304.3</v>
      </c>
      <c r="E88" s="232">
        <v>17208.599999999999</v>
      </c>
      <c r="F88" s="232">
        <v>17084.3</v>
      </c>
      <c r="G88" s="232">
        <v>16988.599999999999</v>
      </c>
      <c r="H88" s="232">
        <v>17428.599999999999</v>
      </c>
      <c r="I88" s="232">
        <v>17524.300000000003</v>
      </c>
      <c r="J88" s="232">
        <v>17648.599999999999</v>
      </c>
      <c r="K88" s="231">
        <v>17400</v>
      </c>
      <c r="L88" s="231">
        <v>17180</v>
      </c>
      <c r="M88" s="231">
        <v>0.1003</v>
      </c>
      <c r="N88" s="1"/>
      <c r="O88" s="1"/>
    </row>
    <row r="89" spans="1:15" ht="12.75" customHeight="1">
      <c r="A89" s="30">
        <v>79</v>
      </c>
      <c r="B89" s="217" t="s">
        <v>313</v>
      </c>
      <c r="C89" s="231">
        <v>437.25</v>
      </c>
      <c r="D89" s="232">
        <v>437.43333333333334</v>
      </c>
      <c r="E89" s="232">
        <v>430.51666666666665</v>
      </c>
      <c r="F89" s="232">
        <v>423.7833333333333</v>
      </c>
      <c r="G89" s="232">
        <v>416.86666666666662</v>
      </c>
      <c r="H89" s="232">
        <v>444.16666666666669</v>
      </c>
      <c r="I89" s="232">
        <v>451.08333333333331</v>
      </c>
      <c r="J89" s="232">
        <v>457.81666666666672</v>
      </c>
      <c r="K89" s="231">
        <v>444.35</v>
      </c>
      <c r="L89" s="231">
        <v>430.7</v>
      </c>
      <c r="M89" s="231">
        <v>3.3176600000000001</v>
      </c>
      <c r="N89" s="1"/>
      <c r="O89" s="1"/>
    </row>
    <row r="90" spans="1:15" ht="12.75" customHeight="1">
      <c r="A90" s="30">
        <v>80</v>
      </c>
      <c r="B90" s="217" t="s">
        <v>813</v>
      </c>
      <c r="C90" s="231">
        <v>29.25</v>
      </c>
      <c r="D90" s="232">
        <v>29.333333333333332</v>
      </c>
      <c r="E90" s="232">
        <v>28.116666666666664</v>
      </c>
      <c r="F90" s="232">
        <v>26.983333333333331</v>
      </c>
      <c r="G90" s="232">
        <v>25.766666666666662</v>
      </c>
      <c r="H90" s="232">
        <v>30.466666666666665</v>
      </c>
      <c r="I90" s="232">
        <v>31.683333333333334</v>
      </c>
      <c r="J90" s="232">
        <v>32.816666666666663</v>
      </c>
      <c r="K90" s="231">
        <v>30.55</v>
      </c>
      <c r="L90" s="231">
        <v>28.2</v>
      </c>
      <c r="M90" s="231">
        <v>447.26808</v>
      </c>
      <c r="N90" s="1"/>
      <c r="O90" s="1"/>
    </row>
    <row r="91" spans="1:15" ht="12.75" customHeight="1">
      <c r="A91" s="30">
        <v>81</v>
      </c>
      <c r="B91" s="217" t="s">
        <v>81</v>
      </c>
      <c r="C91" s="231">
        <v>4336.1000000000004</v>
      </c>
      <c r="D91" s="232">
        <v>4331.416666666667</v>
      </c>
      <c r="E91" s="232">
        <v>4292.1333333333341</v>
      </c>
      <c r="F91" s="232">
        <v>4248.166666666667</v>
      </c>
      <c r="G91" s="232">
        <v>4208.8833333333341</v>
      </c>
      <c r="H91" s="232">
        <v>4375.3833333333341</v>
      </c>
      <c r="I91" s="232">
        <v>4414.666666666667</v>
      </c>
      <c r="J91" s="232">
        <v>4458.6333333333341</v>
      </c>
      <c r="K91" s="231">
        <v>4370.7</v>
      </c>
      <c r="L91" s="231">
        <v>4287.45</v>
      </c>
      <c r="M91" s="231">
        <v>1.83772</v>
      </c>
      <c r="N91" s="1"/>
      <c r="O91" s="1"/>
    </row>
    <row r="92" spans="1:15" ht="12.75" customHeight="1">
      <c r="A92" s="30">
        <v>82</v>
      </c>
      <c r="B92" s="217" t="s">
        <v>814</v>
      </c>
      <c r="C92" s="231">
        <v>1072.5</v>
      </c>
      <c r="D92" s="232">
        <v>1075.1000000000001</v>
      </c>
      <c r="E92" s="232">
        <v>1066.3000000000002</v>
      </c>
      <c r="F92" s="232">
        <v>1060.1000000000001</v>
      </c>
      <c r="G92" s="232">
        <v>1051.3000000000002</v>
      </c>
      <c r="H92" s="232">
        <v>1081.3000000000002</v>
      </c>
      <c r="I92" s="232">
        <v>1090.0999999999999</v>
      </c>
      <c r="J92" s="232">
        <v>1096.3000000000002</v>
      </c>
      <c r="K92" s="231">
        <v>1083.9000000000001</v>
      </c>
      <c r="L92" s="231">
        <v>1068.9000000000001</v>
      </c>
      <c r="M92" s="231">
        <v>0.45069999999999999</v>
      </c>
      <c r="N92" s="1"/>
      <c r="O92" s="1"/>
    </row>
    <row r="93" spans="1:15" ht="12.75" customHeight="1">
      <c r="A93" s="30">
        <v>83</v>
      </c>
      <c r="B93" s="217" t="s">
        <v>314</v>
      </c>
      <c r="C93" s="231">
        <v>519.75</v>
      </c>
      <c r="D93" s="232">
        <v>517.43333333333328</v>
      </c>
      <c r="E93" s="232">
        <v>511.86666666666656</v>
      </c>
      <c r="F93" s="232">
        <v>503.98333333333329</v>
      </c>
      <c r="G93" s="232">
        <v>498.41666666666657</v>
      </c>
      <c r="H93" s="232">
        <v>525.31666666666661</v>
      </c>
      <c r="I93" s="232">
        <v>530.88333333333344</v>
      </c>
      <c r="J93" s="232">
        <v>538.76666666666654</v>
      </c>
      <c r="K93" s="231">
        <v>523</v>
      </c>
      <c r="L93" s="231">
        <v>509.55</v>
      </c>
      <c r="M93" s="231">
        <v>0.89349999999999996</v>
      </c>
      <c r="N93" s="1"/>
      <c r="O93" s="1"/>
    </row>
    <row r="94" spans="1:15" ht="12.75" customHeight="1">
      <c r="A94" s="30">
        <v>84</v>
      </c>
      <c r="B94" s="217" t="s">
        <v>244</v>
      </c>
      <c r="C94" s="231">
        <v>73.95</v>
      </c>
      <c r="D94" s="232">
        <v>74.316666666666677</v>
      </c>
      <c r="E94" s="232">
        <v>73.233333333333348</v>
      </c>
      <c r="F94" s="232">
        <v>72.516666666666666</v>
      </c>
      <c r="G94" s="232">
        <v>71.433333333333337</v>
      </c>
      <c r="H94" s="232">
        <v>75.03333333333336</v>
      </c>
      <c r="I94" s="232">
        <v>76.116666666666703</v>
      </c>
      <c r="J94" s="232">
        <v>76.833333333333371</v>
      </c>
      <c r="K94" s="231">
        <v>75.400000000000006</v>
      </c>
      <c r="L94" s="231">
        <v>73.599999999999994</v>
      </c>
      <c r="M94" s="231">
        <v>38.31653</v>
      </c>
      <c r="N94" s="1"/>
      <c r="O94" s="1"/>
    </row>
    <row r="95" spans="1:15" ht="12.75" customHeight="1">
      <c r="A95" s="30">
        <v>85</v>
      </c>
      <c r="B95" s="217" t="s">
        <v>772</v>
      </c>
      <c r="C95" s="231">
        <v>308.55</v>
      </c>
      <c r="D95" s="232">
        <v>305.05</v>
      </c>
      <c r="E95" s="232">
        <v>299.40000000000003</v>
      </c>
      <c r="F95" s="232">
        <v>290.25</v>
      </c>
      <c r="G95" s="232">
        <v>284.60000000000002</v>
      </c>
      <c r="H95" s="232">
        <v>314.20000000000005</v>
      </c>
      <c r="I95" s="232">
        <v>319.85000000000002</v>
      </c>
      <c r="J95" s="232">
        <v>329.00000000000006</v>
      </c>
      <c r="K95" s="231">
        <v>310.7</v>
      </c>
      <c r="L95" s="231">
        <v>295.89999999999998</v>
      </c>
      <c r="M95" s="231">
        <v>59.038089999999997</v>
      </c>
      <c r="N95" s="1"/>
      <c r="O95" s="1"/>
    </row>
    <row r="96" spans="1:15" ht="12.75" customHeight="1">
      <c r="A96" s="30">
        <v>86</v>
      </c>
      <c r="B96" s="217" t="s">
        <v>315</v>
      </c>
      <c r="C96" s="231">
        <v>3033.9</v>
      </c>
      <c r="D96" s="232">
        <v>3031.2999999999997</v>
      </c>
      <c r="E96" s="232">
        <v>3012.5999999999995</v>
      </c>
      <c r="F96" s="232">
        <v>2991.2999999999997</v>
      </c>
      <c r="G96" s="232">
        <v>2972.5999999999995</v>
      </c>
      <c r="H96" s="232">
        <v>3052.5999999999995</v>
      </c>
      <c r="I96" s="232">
        <v>3071.2999999999993</v>
      </c>
      <c r="J96" s="232">
        <v>3092.5999999999995</v>
      </c>
      <c r="K96" s="231">
        <v>3050</v>
      </c>
      <c r="L96" s="231">
        <v>3010</v>
      </c>
      <c r="M96" s="231">
        <v>6.1039999999999997E-2</v>
      </c>
      <c r="N96" s="1"/>
      <c r="O96" s="1"/>
    </row>
    <row r="97" spans="1:15" ht="12.75" customHeight="1">
      <c r="A97" s="30">
        <v>87</v>
      </c>
      <c r="B97" s="217" t="s">
        <v>316</v>
      </c>
      <c r="C97" s="231">
        <v>251.3</v>
      </c>
      <c r="D97" s="232">
        <v>249.76666666666665</v>
      </c>
      <c r="E97" s="232">
        <v>247.2833333333333</v>
      </c>
      <c r="F97" s="232">
        <v>243.26666666666665</v>
      </c>
      <c r="G97" s="232">
        <v>240.7833333333333</v>
      </c>
      <c r="H97" s="232">
        <v>253.7833333333333</v>
      </c>
      <c r="I97" s="232">
        <v>256.26666666666665</v>
      </c>
      <c r="J97" s="232">
        <v>260.2833333333333</v>
      </c>
      <c r="K97" s="231">
        <v>252.25</v>
      </c>
      <c r="L97" s="231">
        <v>245.75</v>
      </c>
      <c r="M97" s="231">
        <v>3.4665400000000002</v>
      </c>
      <c r="N97" s="1"/>
      <c r="O97" s="1"/>
    </row>
    <row r="98" spans="1:15" ht="12.75" customHeight="1">
      <c r="A98" s="30">
        <v>88</v>
      </c>
      <c r="B98" s="217" t="s">
        <v>854</v>
      </c>
      <c r="C98" s="231">
        <v>387.4</v>
      </c>
      <c r="D98" s="232">
        <v>386.76666666666665</v>
      </c>
      <c r="E98" s="232">
        <v>382.63333333333333</v>
      </c>
      <c r="F98" s="232">
        <v>377.86666666666667</v>
      </c>
      <c r="G98" s="232">
        <v>373.73333333333335</v>
      </c>
      <c r="H98" s="232">
        <v>391.5333333333333</v>
      </c>
      <c r="I98" s="232">
        <v>395.66666666666663</v>
      </c>
      <c r="J98" s="232">
        <v>400.43333333333328</v>
      </c>
      <c r="K98" s="231">
        <v>390.9</v>
      </c>
      <c r="L98" s="231">
        <v>382</v>
      </c>
      <c r="M98" s="231">
        <v>2.6934</v>
      </c>
      <c r="N98" s="1"/>
      <c r="O98" s="1"/>
    </row>
    <row r="99" spans="1:15" ht="12.75" customHeight="1">
      <c r="A99" s="30">
        <v>89</v>
      </c>
      <c r="B99" s="217" t="s">
        <v>317</v>
      </c>
      <c r="C99" s="231">
        <v>549.54999999999995</v>
      </c>
      <c r="D99" s="232">
        <v>547.96666666666658</v>
      </c>
      <c r="E99" s="232">
        <v>544.78333333333319</v>
      </c>
      <c r="F99" s="232">
        <v>540.01666666666665</v>
      </c>
      <c r="G99" s="232">
        <v>536.83333333333326</v>
      </c>
      <c r="H99" s="232">
        <v>552.73333333333312</v>
      </c>
      <c r="I99" s="232">
        <v>555.91666666666652</v>
      </c>
      <c r="J99" s="232">
        <v>560.68333333333305</v>
      </c>
      <c r="K99" s="231">
        <v>551.15</v>
      </c>
      <c r="L99" s="231">
        <v>543.20000000000005</v>
      </c>
      <c r="M99" s="231">
        <v>2.7945700000000002</v>
      </c>
      <c r="N99" s="1"/>
      <c r="O99" s="1"/>
    </row>
    <row r="100" spans="1:15" ht="12.75" customHeight="1">
      <c r="A100" s="30">
        <v>90</v>
      </c>
      <c r="B100" s="217" t="s">
        <v>82</v>
      </c>
      <c r="C100" s="231">
        <v>324.60000000000002</v>
      </c>
      <c r="D100" s="232">
        <v>322.13333333333333</v>
      </c>
      <c r="E100" s="232">
        <v>319.06666666666666</v>
      </c>
      <c r="F100" s="232">
        <v>313.53333333333336</v>
      </c>
      <c r="G100" s="232">
        <v>310.4666666666667</v>
      </c>
      <c r="H100" s="232">
        <v>327.66666666666663</v>
      </c>
      <c r="I100" s="232">
        <v>330.73333333333323</v>
      </c>
      <c r="J100" s="232">
        <v>336.26666666666659</v>
      </c>
      <c r="K100" s="231">
        <v>325.2</v>
      </c>
      <c r="L100" s="231">
        <v>316.60000000000002</v>
      </c>
      <c r="M100" s="231">
        <v>107.08251</v>
      </c>
      <c r="N100" s="1"/>
      <c r="O100" s="1"/>
    </row>
    <row r="101" spans="1:15" ht="12.75" customHeight="1">
      <c r="A101" s="30">
        <v>91</v>
      </c>
      <c r="B101" s="217" t="s">
        <v>318</v>
      </c>
      <c r="C101" s="231">
        <v>712.6</v>
      </c>
      <c r="D101" s="232">
        <v>714.55000000000007</v>
      </c>
      <c r="E101" s="232">
        <v>708.15000000000009</v>
      </c>
      <c r="F101" s="232">
        <v>703.7</v>
      </c>
      <c r="G101" s="232">
        <v>697.30000000000007</v>
      </c>
      <c r="H101" s="232">
        <v>719.00000000000011</v>
      </c>
      <c r="I101" s="232">
        <v>725.4</v>
      </c>
      <c r="J101" s="232">
        <v>729.85000000000014</v>
      </c>
      <c r="K101" s="231">
        <v>720.95</v>
      </c>
      <c r="L101" s="231">
        <v>710.1</v>
      </c>
      <c r="M101" s="231">
        <v>0.23583999999999999</v>
      </c>
      <c r="N101" s="1"/>
      <c r="O101" s="1"/>
    </row>
    <row r="102" spans="1:15" ht="12.75" customHeight="1">
      <c r="A102" s="30">
        <v>92</v>
      </c>
      <c r="B102" s="217" t="s">
        <v>319</v>
      </c>
      <c r="C102" s="231">
        <v>759.4</v>
      </c>
      <c r="D102" s="232">
        <v>763.01666666666677</v>
      </c>
      <c r="E102" s="232">
        <v>747.03333333333353</v>
      </c>
      <c r="F102" s="232">
        <v>734.66666666666674</v>
      </c>
      <c r="G102" s="232">
        <v>718.68333333333351</v>
      </c>
      <c r="H102" s="232">
        <v>775.38333333333355</v>
      </c>
      <c r="I102" s="232">
        <v>791.3666666666669</v>
      </c>
      <c r="J102" s="232">
        <v>803.73333333333358</v>
      </c>
      <c r="K102" s="231">
        <v>779</v>
      </c>
      <c r="L102" s="231">
        <v>750.65</v>
      </c>
      <c r="M102" s="231">
        <v>3.0787100000000001</v>
      </c>
      <c r="N102" s="1"/>
      <c r="O102" s="1"/>
    </row>
    <row r="103" spans="1:15" ht="12.75" customHeight="1">
      <c r="A103" s="30">
        <v>93</v>
      </c>
      <c r="B103" s="217" t="s">
        <v>320</v>
      </c>
      <c r="C103" s="231">
        <v>919.35</v>
      </c>
      <c r="D103" s="232">
        <v>919.7166666666667</v>
      </c>
      <c r="E103" s="232">
        <v>909.73333333333335</v>
      </c>
      <c r="F103" s="232">
        <v>900.11666666666667</v>
      </c>
      <c r="G103" s="232">
        <v>890.13333333333333</v>
      </c>
      <c r="H103" s="232">
        <v>929.33333333333337</v>
      </c>
      <c r="I103" s="232">
        <v>939.31666666666672</v>
      </c>
      <c r="J103" s="232">
        <v>948.93333333333339</v>
      </c>
      <c r="K103" s="231">
        <v>929.7</v>
      </c>
      <c r="L103" s="231">
        <v>910.1</v>
      </c>
      <c r="M103" s="231">
        <v>0.52624000000000004</v>
      </c>
      <c r="N103" s="1"/>
      <c r="O103" s="1"/>
    </row>
    <row r="104" spans="1:15" ht="12.75" customHeight="1">
      <c r="A104" s="30">
        <v>94</v>
      </c>
      <c r="B104" s="217" t="s">
        <v>245</v>
      </c>
      <c r="C104" s="231">
        <v>123.65</v>
      </c>
      <c r="D104" s="232">
        <v>123.96666666666665</v>
      </c>
      <c r="E104" s="232">
        <v>123.18333333333331</v>
      </c>
      <c r="F104" s="232">
        <v>122.71666666666665</v>
      </c>
      <c r="G104" s="232">
        <v>121.93333333333331</v>
      </c>
      <c r="H104" s="232">
        <v>124.43333333333331</v>
      </c>
      <c r="I104" s="232">
        <v>125.21666666666664</v>
      </c>
      <c r="J104" s="232">
        <v>125.68333333333331</v>
      </c>
      <c r="K104" s="231">
        <v>124.75</v>
      </c>
      <c r="L104" s="231">
        <v>123.5</v>
      </c>
      <c r="M104" s="231">
        <v>2.35582</v>
      </c>
      <c r="N104" s="1"/>
      <c r="O104" s="1"/>
    </row>
    <row r="105" spans="1:15" ht="12.75" customHeight="1">
      <c r="A105" s="30">
        <v>95</v>
      </c>
      <c r="B105" s="217" t="s">
        <v>321</v>
      </c>
      <c r="C105" s="231">
        <v>1674.2</v>
      </c>
      <c r="D105" s="232">
        <v>1666.2833333333335</v>
      </c>
      <c r="E105" s="232">
        <v>1648.5666666666671</v>
      </c>
      <c r="F105" s="232">
        <v>1622.9333333333336</v>
      </c>
      <c r="G105" s="232">
        <v>1605.2166666666672</v>
      </c>
      <c r="H105" s="232">
        <v>1691.916666666667</v>
      </c>
      <c r="I105" s="232">
        <v>1709.6333333333337</v>
      </c>
      <c r="J105" s="232">
        <v>1735.2666666666669</v>
      </c>
      <c r="K105" s="231">
        <v>1684</v>
      </c>
      <c r="L105" s="231">
        <v>1640.65</v>
      </c>
      <c r="M105" s="231">
        <v>1.139</v>
      </c>
      <c r="N105" s="1"/>
      <c r="O105" s="1"/>
    </row>
    <row r="106" spans="1:15" ht="12.75" customHeight="1">
      <c r="A106" s="30">
        <v>96</v>
      </c>
      <c r="B106" s="217" t="s">
        <v>322</v>
      </c>
      <c r="C106" s="231">
        <v>30.7</v>
      </c>
      <c r="D106" s="232">
        <v>30.75</v>
      </c>
      <c r="E106" s="232">
        <v>30.25</v>
      </c>
      <c r="F106" s="232">
        <v>29.8</v>
      </c>
      <c r="G106" s="232">
        <v>29.3</v>
      </c>
      <c r="H106" s="232">
        <v>31.2</v>
      </c>
      <c r="I106" s="232">
        <v>31.7</v>
      </c>
      <c r="J106" s="232">
        <v>32.15</v>
      </c>
      <c r="K106" s="231">
        <v>31.25</v>
      </c>
      <c r="L106" s="231">
        <v>30.3</v>
      </c>
      <c r="M106" s="231">
        <v>91.220020000000005</v>
      </c>
      <c r="N106" s="1"/>
      <c r="O106" s="1"/>
    </row>
    <row r="107" spans="1:15" ht="12.75" customHeight="1">
      <c r="A107" s="30">
        <v>97</v>
      </c>
      <c r="B107" s="217" t="s">
        <v>323</v>
      </c>
      <c r="C107" s="231">
        <v>1077.6500000000001</v>
      </c>
      <c r="D107" s="232">
        <v>1079.1333333333334</v>
      </c>
      <c r="E107" s="232">
        <v>1071.8666666666668</v>
      </c>
      <c r="F107" s="232">
        <v>1066.0833333333333</v>
      </c>
      <c r="G107" s="232">
        <v>1058.8166666666666</v>
      </c>
      <c r="H107" s="232">
        <v>1084.916666666667</v>
      </c>
      <c r="I107" s="232">
        <v>1092.1833333333338</v>
      </c>
      <c r="J107" s="232">
        <v>1097.9666666666672</v>
      </c>
      <c r="K107" s="231">
        <v>1086.4000000000001</v>
      </c>
      <c r="L107" s="231">
        <v>1073.3499999999999</v>
      </c>
      <c r="M107" s="231">
        <v>2.5075099999999999</v>
      </c>
      <c r="N107" s="1"/>
      <c r="O107" s="1"/>
    </row>
    <row r="108" spans="1:15" ht="12.75" customHeight="1">
      <c r="A108" s="30">
        <v>98</v>
      </c>
      <c r="B108" s="217" t="s">
        <v>324</v>
      </c>
      <c r="C108" s="231">
        <v>522.95000000000005</v>
      </c>
      <c r="D108" s="232">
        <v>521.05000000000007</v>
      </c>
      <c r="E108" s="232">
        <v>517.10000000000014</v>
      </c>
      <c r="F108" s="232">
        <v>511.25000000000011</v>
      </c>
      <c r="G108" s="232">
        <v>507.30000000000018</v>
      </c>
      <c r="H108" s="232">
        <v>526.90000000000009</v>
      </c>
      <c r="I108" s="232">
        <v>530.85000000000014</v>
      </c>
      <c r="J108" s="232">
        <v>536.70000000000005</v>
      </c>
      <c r="K108" s="231">
        <v>525</v>
      </c>
      <c r="L108" s="231">
        <v>515.20000000000005</v>
      </c>
      <c r="M108" s="231">
        <v>0.37312000000000001</v>
      </c>
      <c r="N108" s="1"/>
      <c r="O108" s="1"/>
    </row>
    <row r="109" spans="1:15" ht="12.75" customHeight="1">
      <c r="A109" s="30">
        <v>99</v>
      </c>
      <c r="B109" s="217" t="s">
        <v>325</v>
      </c>
      <c r="C109" s="231">
        <v>715.1</v>
      </c>
      <c r="D109" s="232">
        <v>718.51666666666677</v>
      </c>
      <c r="E109" s="232">
        <v>707.58333333333348</v>
      </c>
      <c r="F109" s="232">
        <v>700.06666666666672</v>
      </c>
      <c r="G109" s="232">
        <v>689.13333333333344</v>
      </c>
      <c r="H109" s="232">
        <v>726.03333333333353</v>
      </c>
      <c r="I109" s="232">
        <v>736.9666666666667</v>
      </c>
      <c r="J109" s="232">
        <v>744.48333333333358</v>
      </c>
      <c r="K109" s="231">
        <v>729.45</v>
      </c>
      <c r="L109" s="231">
        <v>711</v>
      </c>
      <c r="M109" s="231">
        <v>1.0989500000000001</v>
      </c>
      <c r="N109" s="1"/>
      <c r="O109" s="1"/>
    </row>
    <row r="110" spans="1:15" ht="12.75" customHeight="1">
      <c r="A110" s="30">
        <v>100</v>
      </c>
      <c r="B110" s="217" t="s">
        <v>326</v>
      </c>
      <c r="C110" s="231">
        <v>5320.65</v>
      </c>
      <c r="D110" s="232">
        <v>5324.9000000000005</v>
      </c>
      <c r="E110" s="232">
        <v>5275.8000000000011</v>
      </c>
      <c r="F110" s="232">
        <v>5230.9500000000007</v>
      </c>
      <c r="G110" s="232">
        <v>5181.8500000000013</v>
      </c>
      <c r="H110" s="232">
        <v>5369.7500000000009</v>
      </c>
      <c r="I110" s="232">
        <v>5418.8500000000013</v>
      </c>
      <c r="J110" s="232">
        <v>5463.7000000000007</v>
      </c>
      <c r="K110" s="231">
        <v>5374</v>
      </c>
      <c r="L110" s="231">
        <v>5280.05</v>
      </c>
      <c r="M110" s="231">
        <v>6.9580000000000003E-2</v>
      </c>
      <c r="N110" s="1"/>
      <c r="O110" s="1"/>
    </row>
    <row r="111" spans="1:15" ht="12.75" customHeight="1">
      <c r="A111" s="30">
        <v>101</v>
      </c>
      <c r="B111" s="217" t="s">
        <v>327</v>
      </c>
      <c r="C111" s="231">
        <v>337.1</v>
      </c>
      <c r="D111" s="232">
        <v>338.43333333333334</v>
      </c>
      <c r="E111" s="232">
        <v>334.66666666666669</v>
      </c>
      <c r="F111" s="232">
        <v>332.23333333333335</v>
      </c>
      <c r="G111" s="232">
        <v>328.4666666666667</v>
      </c>
      <c r="H111" s="232">
        <v>340.86666666666667</v>
      </c>
      <c r="I111" s="232">
        <v>344.63333333333333</v>
      </c>
      <c r="J111" s="232">
        <v>347.06666666666666</v>
      </c>
      <c r="K111" s="231">
        <v>342.2</v>
      </c>
      <c r="L111" s="231">
        <v>336</v>
      </c>
      <c r="M111" s="231">
        <v>0.32482</v>
      </c>
      <c r="N111" s="1"/>
      <c r="O111" s="1"/>
    </row>
    <row r="112" spans="1:15" ht="12.75" customHeight="1">
      <c r="A112" s="30">
        <v>102</v>
      </c>
      <c r="B112" s="217" t="s">
        <v>328</v>
      </c>
      <c r="C112" s="231">
        <v>306.75</v>
      </c>
      <c r="D112" s="232">
        <v>306.18333333333334</v>
      </c>
      <c r="E112" s="232">
        <v>303.86666666666667</v>
      </c>
      <c r="F112" s="232">
        <v>300.98333333333335</v>
      </c>
      <c r="G112" s="232">
        <v>298.66666666666669</v>
      </c>
      <c r="H112" s="232">
        <v>309.06666666666666</v>
      </c>
      <c r="I112" s="232">
        <v>311.38333333333338</v>
      </c>
      <c r="J112" s="232">
        <v>314.26666666666665</v>
      </c>
      <c r="K112" s="231">
        <v>308.5</v>
      </c>
      <c r="L112" s="231">
        <v>303.3</v>
      </c>
      <c r="M112" s="231">
        <v>6.5165800000000003</v>
      </c>
      <c r="N112" s="1"/>
      <c r="O112" s="1"/>
    </row>
    <row r="113" spans="1:15" ht="12.75" customHeight="1">
      <c r="A113" s="30">
        <v>103</v>
      </c>
      <c r="B113" s="217" t="s">
        <v>815</v>
      </c>
      <c r="C113" s="231">
        <v>439.3</v>
      </c>
      <c r="D113" s="232">
        <v>434.2166666666667</v>
      </c>
      <c r="E113" s="232">
        <v>425.08333333333337</v>
      </c>
      <c r="F113" s="232">
        <v>410.86666666666667</v>
      </c>
      <c r="G113" s="232">
        <v>401.73333333333335</v>
      </c>
      <c r="H113" s="232">
        <v>448.43333333333339</v>
      </c>
      <c r="I113" s="232">
        <v>457.56666666666672</v>
      </c>
      <c r="J113" s="232">
        <v>471.78333333333342</v>
      </c>
      <c r="K113" s="231">
        <v>443.35</v>
      </c>
      <c r="L113" s="231">
        <v>420</v>
      </c>
      <c r="M113" s="231">
        <v>2.0760100000000001</v>
      </c>
      <c r="N113" s="1"/>
      <c r="O113" s="1"/>
    </row>
    <row r="114" spans="1:15" ht="12.75" customHeight="1">
      <c r="A114" s="30">
        <v>104</v>
      </c>
      <c r="B114" s="217" t="s">
        <v>329</v>
      </c>
      <c r="C114" s="231">
        <v>594.75</v>
      </c>
      <c r="D114" s="232">
        <v>591.56666666666672</v>
      </c>
      <c r="E114" s="232">
        <v>578.23333333333346</v>
      </c>
      <c r="F114" s="232">
        <v>561.7166666666667</v>
      </c>
      <c r="G114" s="232">
        <v>548.38333333333344</v>
      </c>
      <c r="H114" s="232">
        <v>608.08333333333348</v>
      </c>
      <c r="I114" s="232">
        <v>621.41666666666674</v>
      </c>
      <c r="J114" s="232">
        <v>637.93333333333351</v>
      </c>
      <c r="K114" s="231">
        <v>604.9</v>
      </c>
      <c r="L114" s="231">
        <v>575.04999999999995</v>
      </c>
      <c r="M114" s="231">
        <v>0.88556999999999997</v>
      </c>
      <c r="N114" s="1"/>
      <c r="O114" s="1"/>
    </row>
    <row r="115" spans="1:15" ht="12.75" customHeight="1">
      <c r="A115" s="30">
        <v>105</v>
      </c>
      <c r="B115" s="217" t="s">
        <v>83</v>
      </c>
      <c r="C115" s="231">
        <v>711.7</v>
      </c>
      <c r="D115" s="232">
        <v>703.91666666666663</v>
      </c>
      <c r="E115" s="232">
        <v>692.88333333333321</v>
      </c>
      <c r="F115" s="232">
        <v>674.06666666666661</v>
      </c>
      <c r="G115" s="232">
        <v>663.03333333333319</v>
      </c>
      <c r="H115" s="232">
        <v>722.73333333333323</v>
      </c>
      <c r="I115" s="232">
        <v>733.76666666666677</v>
      </c>
      <c r="J115" s="232">
        <v>752.58333333333326</v>
      </c>
      <c r="K115" s="231">
        <v>714.95</v>
      </c>
      <c r="L115" s="231">
        <v>685.1</v>
      </c>
      <c r="M115" s="231">
        <v>31.361350000000002</v>
      </c>
      <c r="N115" s="1"/>
      <c r="O115" s="1"/>
    </row>
    <row r="116" spans="1:15" ht="12.75" customHeight="1">
      <c r="A116" s="30">
        <v>106</v>
      </c>
      <c r="B116" s="217" t="s">
        <v>84</v>
      </c>
      <c r="C116" s="231">
        <v>1067.75</v>
      </c>
      <c r="D116" s="232">
        <v>1063.8666666666666</v>
      </c>
      <c r="E116" s="232">
        <v>1057.1333333333332</v>
      </c>
      <c r="F116" s="232">
        <v>1046.5166666666667</v>
      </c>
      <c r="G116" s="232">
        <v>1039.7833333333333</v>
      </c>
      <c r="H116" s="232">
        <v>1074.4833333333331</v>
      </c>
      <c r="I116" s="232">
        <v>1081.2166666666662</v>
      </c>
      <c r="J116" s="232">
        <v>1091.833333333333</v>
      </c>
      <c r="K116" s="231">
        <v>1070.5999999999999</v>
      </c>
      <c r="L116" s="231">
        <v>1053.25</v>
      </c>
      <c r="M116" s="231">
        <v>10.890040000000001</v>
      </c>
      <c r="N116" s="1"/>
      <c r="O116" s="1"/>
    </row>
    <row r="117" spans="1:15" ht="12.75" customHeight="1">
      <c r="A117" s="30">
        <v>107</v>
      </c>
      <c r="B117" s="217" t="s">
        <v>91</v>
      </c>
      <c r="C117" s="231">
        <v>165.1</v>
      </c>
      <c r="D117" s="232">
        <v>165.35</v>
      </c>
      <c r="E117" s="232">
        <v>163.85</v>
      </c>
      <c r="F117" s="232">
        <v>162.6</v>
      </c>
      <c r="G117" s="232">
        <v>161.1</v>
      </c>
      <c r="H117" s="232">
        <v>166.6</v>
      </c>
      <c r="I117" s="232">
        <v>168.1</v>
      </c>
      <c r="J117" s="232">
        <v>169.35</v>
      </c>
      <c r="K117" s="231">
        <v>166.85</v>
      </c>
      <c r="L117" s="231">
        <v>164.1</v>
      </c>
      <c r="M117" s="231">
        <v>32.441110000000002</v>
      </c>
      <c r="N117" s="1"/>
      <c r="O117" s="1"/>
    </row>
    <row r="118" spans="1:15" ht="12.75" customHeight="1">
      <c r="A118" s="30">
        <v>108</v>
      </c>
      <c r="B118" s="217" t="s">
        <v>805</v>
      </c>
      <c r="C118" s="231">
        <v>1462.65</v>
      </c>
      <c r="D118" s="232">
        <v>1468.5833333333333</v>
      </c>
      <c r="E118" s="232">
        <v>1454.1666666666665</v>
      </c>
      <c r="F118" s="232">
        <v>1445.6833333333332</v>
      </c>
      <c r="G118" s="232">
        <v>1431.2666666666664</v>
      </c>
      <c r="H118" s="232">
        <v>1477.0666666666666</v>
      </c>
      <c r="I118" s="232">
        <v>1491.4833333333331</v>
      </c>
      <c r="J118" s="232">
        <v>1499.9666666666667</v>
      </c>
      <c r="K118" s="231">
        <v>1483</v>
      </c>
      <c r="L118" s="231">
        <v>1460.1</v>
      </c>
      <c r="M118" s="231">
        <v>0.19636000000000001</v>
      </c>
      <c r="N118" s="1"/>
      <c r="O118" s="1"/>
    </row>
    <row r="119" spans="1:15" ht="12.75" customHeight="1">
      <c r="A119" s="30">
        <v>109</v>
      </c>
      <c r="B119" s="217" t="s">
        <v>85</v>
      </c>
      <c r="C119" s="231">
        <v>215.1</v>
      </c>
      <c r="D119" s="232">
        <v>214.7833333333333</v>
      </c>
      <c r="E119" s="232">
        <v>213.86666666666662</v>
      </c>
      <c r="F119" s="232">
        <v>212.63333333333333</v>
      </c>
      <c r="G119" s="232">
        <v>211.71666666666664</v>
      </c>
      <c r="H119" s="232">
        <v>216.01666666666659</v>
      </c>
      <c r="I119" s="232">
        <v>216.93333333333328</v>
      </c>
      <c r="J119" s="232">
        <v>218.16666666666657</v>
      </c>
      <c r="K119" s="231">
        <v>215.7</v>
      </c>
      <c r="L119" s="231">
        <v>213.55</v>
      </c>
      <c r="M119" s="231">
        <v>36.711930000000002</v>
      </c>
      <c r="N119" s="1"/>
      <c r="O119" s="1"/>
    </row>
    <row r="120" spans="1:15" ht="12.75" customHeight="1">
      <c r="A120" s="30">
        <v>110</v>
      </c>
      <c r="B120" s="217" t="s">
        <v>330</v>
      </c>
      <c r="C120" s="231">
        <v>492.9</v>
      </c>
      <c r="D120" s="232">
        <v>490.56666666666666</v>
      </c>
      <c r="E120" s="232">
        <v>485.88333333333333</v>
      </c>
      <c r="F120" s="232">
        <v>478.86666666666667</v>
      </c>
      <c r="G120" s="232">
        <v>474.18333333333334</v>
      </c>
      <c r="H120" s="232">
        <v>497.58333333333331</v>
      </c>
      <c r="I120" s="232">
        <v>502.26666666666659</v>
      </c>
      <c r="J120" s="232">
        <v>509.2833333333333</v>
      </c>
      <c r="K120" s="231">
        <v>495.25</v>
      </c>
      <c r="L120" s="231">
        <v>483.55</v>
      </c>
      <c r="M120" s="231">
        <v>8.5336599999999994</v>
      </c>
      <c r="N120" s="1"/>
      <c r="O120" s="1"/>
    </row>
    <row r="121" spans="1:15" ht="12.75" customHeight="1">
      <c r="A121" s="30">
        <v>111</v>
      </c>
      <c r="B121" s="217" t="s">
        <v>87</v>
      </c>
      <c r="C121" s="231">
        <v>3884.45</v>
      </c>
      <c r="D121" s="232">
        <v>3867.3166666666671</v>
      </c>
      <c r="E121" s="232">
        <v>3807.6333333333341</v>
      </c>
      <c r="F121" s="232">
        <v>3730.8166666666671</v>
      </c>
      <c r="G121" s="232">
        <v>3671.1333333333341</v>
      </c>
      <c r="H121" s="232">
        <v>3944.1333333333341</v>
      </c>
      <c r="I121" s="232">
        <v>4003.8166666666675</v>
      </c>
      <c r="J121" s="232">
        <v>4080.6333333333341</v>
      </c>
      <c r="K121" s="231">
        <v>3927</v>
      </c>
      <c r="L121" s="231">
        <v>3790.5</v>
      </c>
      <c r="M121" s="231">
        <v>3.5183300000000002</v>
      </c>
      <c r="N121" s="1"/>
      <c r="O121" s="1"/>
    </row>
    <row r="122" spans="1:15" ht="12.75" customHeight="1">
      <c r="A122" s="30">
        <v>112</v>
      </c>
      <c r="B122" s="217" t="s">
        <v>88</v>
      </c>
      <c r="C122" s="231">
        <v>1484.3</v>
      </c>
      <c r="D122" s="232">
        <v>1485.3666666666668</v>
      </c>
      <c r="E122" s="232">
        <v>1476.5333333333335</v>
      </c>
      <c r="F122" s="232">
        <v>1468.7666666666667</v>
      </c>
      <c r="G122" s="232">
        <v>1459.9333333333334</v>
      </c>
      <c r="H122" s="232">
        <v>1493.1333333333337</v>
      </c>
      <c r="I122" s="232">
        <v>1501.9666666666667</v>
      </c>
      <c r="J122" s="232">
        <v>1509.7333333333338</v>
      </c>
      <c r="K122" s="231">
        <v>1494.2</v>
      </c>
      <c r="L122" s="231">
        <v>1477.6</v>
      </c>
      <c r="M122" s="231">
        <v>1.6815</v>
      </c>
      <c r="N122" s="1"/>
      <c r="O122" s="1"/>
    </row>
    <row r="123" spans="1:15" ht="12.75" customHeight="1">
      <c r="A123" s="30">
        <v>113</v>
      </c>
      <c r="B123" s="217" t="s">
        <v>331</v>
      </c>
      <c r="C123" s="231">
        <v>2273.85</v>
      </c>
      <c r="D123" s="232">
        <v>2262.9333333333334</v>
      </c>
      <c r="E123" s="232">
        <v>2245.9666666666667</v>
      </c>
      <c r="F123" s="232">
        <v>2218.0833333333335</v>
      </c>
      <c r="G123" s="232">
        <v>2201.1166666666668</v>
      </c>
      <c r="H123" s="232">
        <v>2290.8166666666666</v>
      </c>
      <c r="I123" s="232">
        <v>2307.7833333333338</v>
      </c>
      <c r="J123" s="232">
        <v>2335.6666666666665</v>
      </c>
      <c r="K123" s="231">
        <v>2279.9</v>
      </c>
      <c r="L123" s="231">
        <v>2235.0500000000002</v>
      </c>
      <c r="M123" s="231">
        <v>1.29596</v>
      </c>
      <c r="N123" s="1"/>
      <c r="O123" s="1"/>
    </row>
    <row r="124" spans="1:15" ht="12.75" customHeight="1">
      <c r="A124" s="30">
        <v>114</v>
      </c>
      <c r="B124" s="217" t="s">
        <v>89</v>
      </c>
      <c r="C124" s="231">
        <v>713.05</v>
      </c>
      <c r="D124" s="232">
        <v>713.85</v>
      </c>
      <c r="E124" s="232">
        <v>703.2</v>
      </c>
      <c r="F124" s="232">
        <v>693.35</v>
      </c>
      <c r="G124" s="232">
        <v>682.7</v>
      </c>
      <c r="H124" s="232">
        <v>723.7</v>
      </c>
      <c r="I124" s="232">
        <v>734.34999999999991</v>
      </c>
      <c r="J124" s="232">
        <v>744.2</v>
      </c>
      <c r="K124" s="231">
        <v>724.5</v>
      </c>
      <c r="L124" s="231">
        <v>704</v>
      </c>
      <c r="M124" s="231">
        <v>15.028499999999999</v>
      </c>
      <c r="N124" s="1"/>
      <c r="O124" s="1"/>
    </row>
    <row r="125" spans="1:15" ht="12.75" customHeight="1">
      <c r="A125" s="30">
        <v>115</v>
      </c>
      <c r="B125" s="217" t="s">
        <v>90</v>
      </c>
      <c r="C125" s="231">
        <v>872.9</v>
      </c>
      <c r="D125" s="232">
        <v>876.36666666666679</v>
      </c>
      <c r="E125" s="232">
        <v>866.73333333333358</v>
      </c>
      <c r="F125" s="232">
        <v>860.56666666666683</v>
      </c>
      <c r="G125" s="232">
        <v>850.93333333333362</v>
      </c>
      <c r="H125" s="232">
        <v>882.53333333333353</v>
      </c>
      <c r="I125" s="232">
        <v>892.16666666666674</v>
      </c>
      <c r="J125" s="232">
        <v>898.33333333333348</v>
      </c>
      <c r="K125" s="231">
        <v>886</v>
      </c>
      <c r="L125" s="231">
        <v>870.2</v>
      </c>
      <c r="M125" s="231">
        <v>3.4178199999999999</v>
      </c>
      <c r="N125" s="1"/>
      <c r="O125" s="1"/>
    </row>
    <row r="126" spans="1:15" ht="12.75" customHeight="1">
      <c r="A126" s="30">
        <v>116</v>
      </c>
      <c r="B126" s="217" t="s">
        <v>332</v>
      </c>
      <c r="C126" s="231">
        <v>883.65</v>
      </c>
      <c r="D126" s="232">
        <v>884.76666666666677</v>
      </c>
      <c r="E126" s="232">
        <v>879.13333333333355</v>
      </c>
      <c r="F126" s="232">
        <v>874.61666666666679</v>
      </c>
      <c r="G126" s="232">
        <v>868.98333333333358</v>
      </c>
      <c r="H126" s="232">
        <v>889.28333333333353</v>
      </c>
      <c r="I126" s="232">
        <v>894.91666666666674</v>
      </c>
      <c r="J126" s="232">
        <v>899.43333333333351</v>
      </c>
      <c r="K126" s="231">
        <v>890.4</v>
      </c>
      <c r="L126" s="231">
        <v>880.25</v>
      </c>
      <c r="M126" s="231">
        <v>0.33631</v>
      </c>
      <c r="N126" s="1"/>
      <c r="O126" s="1"/>
    </row>
    <row r="127" spans="1:15" ht="12.75" customHeight="1">
      <c r="A127" s="30">
        <v>117</v>
      </c>
      <c r="B127" s="217" t="s">
        <v>246</v>
      </c>
      <c r="C127" s="231">
        <v>337.3</v>
      </c>
      <c r="D127" s="232">
        <v>336.88333333333333</v>
      </c>
      <c r="E127" s="232">
        <v>334.56666666666666</v>
      </c>
      <c r="F127" s="232">
        <v>331.83333333333331</v>
      </c>
      <c r="G127" s="232">
        <v>329.51666666666665</v>
      </c>
      <c r="H127" s="232">
        <v>339.61666666666667</v>
      </c>
      <c r="I127" s="232">
        <v>341.93333333333328</v>
      </c>
      <c r="J127" s="232">
        <v>344.66666666666669</v>
      </c>
      <c r="K127" s="231">
        <v>339.2</v>
      </c>
      <c r="L127" s="231">
        <v>334.15</v>
      </c>
      <c r="M127" s="231">
        <v>5.4855400000000003</v>
      </c>
      <c r="N127" s="1"/>
      <c r="O127" s="1"/>
    </row>
    <row r="128" spans="1:15" ht="12.75" customHeight="1">
      <c r="A128" s="30">
        <v>118</v>
      </c>
      <c r="B128" s="217" t="s">
        <v>92</v>
      </c>
      <c r="C128" s="231">
        <v>1462.75</v>
      </c>
      <c r="D128" s="232">
        <v>1470.5833333333333</v>
      </c>
      <c r="E128" s="232">
        <v>1448.8166666666666</v>
      </c>
      <c r="F128" s="232">
        <v>1434.8833333333334</v>
      </c>
      <c r="G128" s="232">
        <v>1413.1166666666668</v>
      </c>
      <c r="H128" s="232">
        <v>1484.5166666666664</v>
      </c>
      <c r="I128" s="232">
        <v>1506.2833333333333</v>
      </c>
      <c r="J128" s="232">
        <v>1520.2166666666662</v>
      </c>
      <c r="K128" s="231">
        <v>1492.35</v>
      </c>
      <c r="L128" s="231">
        <v>1456.65</v>
      </c>
      <c r="M128" s="231">
        <v>3.3167499999999999</v>
      </c>
      <c r="N128" s="1"/>
      <c r="O128" s="1"/>
    </row>
    <row r="129" spans="1:15" ht="12.75" customHeight="1">
      <c r="A129" s="30">
        <v>119</v>
      </c>
      <c r="B129" s="217" t="s">
        <v>333</v>
      </c>
      <c r="C129" s="231">
        <v>877.5</v>
      </c>
      <c r="D129" s="232">
        <v>889.76666666666677</v>
      </c>
      <c r="E129" s="232">
        <v>861.58333333333348</v>
      </c>
      <c r="F129" s="232">
        <v>845.66666666666674</v>
      </c>
      <c r="G129" s="232">
        <v>817.48333333333346</v>
      </c>
      <c r="H129" s="232">
        <v>905.68333333333351</v>
      </c>
      <c r="I129" s="232">
        <v>933.86666666666667</v>
      </c>
      <c r="J129" s="232">
        <v>949.78333333333353</v>
      </c>
      <c r="K129" s="231">
        <v>917.95</v>
      </c>
      <c r="L129" s="231">
        <v>873.85</v>
      </c>
      <c r="M129" s="231">
        <v>20.380289999999999</v>
      </c>
      <c r="N129" s="1"/>
      <c r="O129" s="1"/>
    </row>
    <row r="130" spans="1:15" ht="12.75" customHeight="1">
      <c r="A130" s="30">
        <v>120</v>
      </c>
      <c r="B130" s="217" t="s">
        <v>335</v>
      </c>
      <c r="C130" s="231">
        <v>887.5</v>
      </c>
      <c r="D130" s="232">
        <v>889.56666666666661</v>
      </c>
      <c r="E130" s="232">
        <v>877.13333333333321</v>
      </c>
      <c r="F130" s="232">
        <v>866.76666666666665</v>
      </c>
      <c r="G130" s="232">
        <v>854.33333333333326</v>
      </c>
      <c r="H130" s="232">
        <v>899.93333333333317</v>
      </c>
      <c r="I130" s="232">
        <v>912.36666666666656</v>
      </c>
      <c r="J130" s="232">
        <v>922.73333333333312</v>
      </c>
      <c r="K130" s="231">
        <v>902</v>
      </c>
      <c r="L130" s="231">
        <v>879.2</v>
      </c>
      <c r="M130" s="231">
        <v>0.13242999999999999</v>
      </c>
      <c r="N130" s="1"/>
      <c r="O130" s="1"/>
    </row>
    <row r="131" spans="1:15" ht="12.75" customHeight="1">
      <c r="A131" s="30">
        <v>121</v>
      </c>
      <c r="B131" s="217" t="s">
        <v>97</v>
      </c>
      <c r="C131" s="231">
        <v>377.05</v>
      </c>
      <c r="D131" s="232">
        <v>376.31666666666666</v>
      </c>
      <c r="E131" s="232">
        <v>373.33333333333331</v>
      </c>
      <c r="F131" s="232">
        <v>369.61666666666667</v>
      </c>
      <c r="G131" s="232">
        <v>366.63333333333333</v>
      </c>
      <c r="H131" s="232">
        <v>380.0333333333333</v>
      </c>
      <c r="I131" s="232">
        <v>383.01666666666665</v>
      </c>
      <c r="J131" s="232">
        <v>386.73333333333329</v>
      </c>
      <c r="K131" s="231">
        <v>379.3</v>
      </c>
      <c r="L131" s="231">
        <v>372.6</v>
      </c>
      <c r="M131" s="231">
        <v>27.436160000000001</v>
      </c>
      <c r="N131" s="1"/>
      <c r="O131" s="1"/>
    </row>
    <row r="132" spans="1:15" ht="12.75" customHeight="1">
      <c r="A132" s="30">
        <v>122</v>
      </c>
      <c r="B132" s="217" t="s">
        <v>93</v>
      </c>
      <c r="C132" s="231">
        <v>543.70000000000005</v>
      </c>
      <c r="D132" s="232">
        <v>544.04999999999995</v>
      </c>
      <c r="E132" s="232">
        <v>538.19999999999993</v>
      </c>
      <c r="F132" s="232">
        <v>532.69999999999993</v>
      </c>
      <c r="G132" s="232">
        <v>526.84999999999991</v>
      </c>
      <c r="H132" s="232">
        <v>549.54999999999995</v>
      </c>
      <c r="I132" s="232">
        <v>555.39999999999986</v>
      </c>
      <c r="J132" s="232">
        <v>560.9</v>
      </c>
      <c r="K132" s="231">
        <v>549.9</v>
      </c>
      <c r="L132" s="231">
        <v>538.54999999999995</v>
      </c>
      <c r="M132" s="231">
        <v>31.437619999999999</v>
      </c>
      <c r="N132" s="1"/>
      <c r="O132" s="1"/>
    </row>
    <row r="133" spans="1:15" ht="12.75" customHeight="1">
      <c r="A133" s="30">
        <v>123</v>
      </c>
      <c r="B133" s="217" t="s">
        <v>247</v>
      </c>
      <c r="C133" s="231">
        <v>1899</v>
      </c>
      <c r="D133" s="232">
        <v>1896.7666666666667</v>
      </c>
      <c r="E133" s="232">
        <v>1876.6333333333332</v>
      </c>
      <c r="F133" s="232">
        <v>1854.2666666666667</v>
      </c>
      <c r="G133" s="232">
        <v>1834.1333333333332</v>
      </c>
      <c r="H133" s="232">
        <v>1919.1333333333332</v>
      </c>
      <c r="I133" s="232">
        <v>1939.2666666666669</v>
      </c>
      <c r="J133" s="232">
        <v>1961.6333333333332</v>
      </c>
      <c r="K133" s="231">
        <v>1916.9</v>
      </c>
      <c r="L133" s="231">
        <v>1874.4</v>
      </c>
      <c r="M133" s="231">
        <v>2.31521</v>
      </c>
      <c r="N133" s="1"/>
      <c r="O133" s="1"/>
    </row>
    <row r="134" spans="1:15" ht="12.75" customHeight="1">
      <c r="A134" s="30">
        <v>124</v>
      </c>
      <c r="B134" s="217" t="s">
        <v>855</v>
      </c>
      <c r="C134" s="231">
        <v>704.6</v>
      </c>
      <c r="D134" s="232">
        <v>705.93333333333339</v>
      </c>
      <c r="E134" s="232">
        <v>698.96666666666681</v>
      </c>
      <c r="F134" s="232">
        <v>693.33333333333337</v>
      </c>
      <c r="G134" s="232">
        <v>686.36666666666679</v>
      </c>
      <c r="H134" s="232">
        <v>711.56666666666683</v>
      </c>
      <c r="I134" s="232">
        <v>718.53333333333353</v>
      </c>
      <c r="J134" s="232">
        <v>724.16666666666686</v>
      </c>
      <c r="K134" s="231">
        <v>712.9</v>
      </c>
      <c r="L134" s="231">
        <v>700.3</v>
      </c>
      <c r="M134" s="231">
        <v>2.3139099999999999</v>
      </c>
      <c r="N134" s="1"/>
      <c r="O134" s="1"/>
    </row>
    <row r="135" spans="1:15" ht="12.75" customHeight="1">
      <c r="A135" s="30">
        <v>125</v>
      </c>
      <c r="B135" s="217" t="s">
        <v>94</v>
      </c>
      <c r="C135" s="231">
        <v>1944.2</v>
      </c>
      <c r="D135" s="232">
        <v>1940.0666666666668</v>
      </c>
      <c r="E135" s="232">
        <v>1926.0333333333338</v>
      </c>
      <c r="F135" s="232">
        <v>1907.866666666667</v>
      </c>
      <c r="G135" s="232">
        <v>1893.8333333333339</v>
      </c>
      <c r="H135" s="232">
        <v>1958.2333333333336</v>
      </c>
      <c r="I135" s="232">
        <v>1972.2666666666669</v>
      </c>
      <c r="J135" s="232">
        <v>1990.4333333333334</v>
      </c>
      <c r="K135" s="231">
        <v>1954.1</v>
      </c>
      <c r="L135" s="231">
        <v>1921.9</v>
      </c>
      <c r="M135" s="231">
        <v>1.40899</v>
      </c>
      <c r="N135" s="1"/>
      <c r="O135" s="1"/>
    </row>
    <row r="136" spans="1:15" ht="12.75" customHeight="1">
      <c r="A136" s="30">
        <v>126</v>
      </c>
      <c r="B136" s="217" t="s">
        <v>848</v>
      </c>
      <c r="C136" s="231">
        <v>309.89999999999998</v>
      </c>
      <c r="D136" s="232">
        <v>310.5333333333333</v>
      </c>
      <c r="E136" s="232">
        <v>305.36666666666662</v>
      </c>
      <c r="F136" s="232">
        <v>300.83333333333331</v>
      </c>
      <c r="G136" s="232">
        <v>295.66666666666663</v>
      </c>
      <c r="H136" s="232">
        <v>315.06666666666661</v>
      </c>
      <c r="I136" s="232">
        <v>320.23333333333335</v>
      </c>
      <c r="J136" s="232">
        <v>324.76666666666659</v>
      </c>
      <c r="K136" s="231">
        <v>315.7</v>
      </c>
      <c r="L136" s="231">
        <v>306</v>
      </c>
      <c r="M136" s="231">
        <v>41.784840000000003</v>
      </c>
      <c r="N136" s="1"/>
      <c r="O136" s="1"/>
    </row>
    <row r="137" spans="1:15" ht="12.75" customHeight="1">
      <c r="A137" s="30">
        <v>127</v>
      </c>
      <c r="B137" s="217" t="s">
        <v>336</v>
      </c>
      <c r="C137" s="231">
        <v>211.65</v>
      </c>
      <c r="D137" s="232">
        <v>210.4</v>
      </c>
      <c r="E137" s="232">
        <v>208.10000000000002</v>
      </c>
      <c r="F137" s="232">
        <v>204.55</v>
      </c>
      <c r="G137" s="232">
        <v>202.25000000000003</v>
      </c>
      <c r="H137" s="232">
        <v>213.95000000000002</v>
      </c>
      <c r="I137" s="232">
        <v>216.25000000000003</v>
      </c>
      <c r="J137" s="232">
        <v>219.8</v>
      </c>
      <c r="K137" s="231">
        <v>212.7</v>
      </c>
      <c r="L137" s="231">
        <v>206.85</v>
      </c>
      <c r="M137" s="231">
        <v>15.895210000000001</v>
      </c>
      <c r="N137" s="1"/>
      <c r="O137" s="1"/>
    </row>
    <row r="138" spans="1:15" ht="12.75" customHeight="1">
      <c r="A138" s="30">
        <v>128</v>
      </c>
      <c r="B138" s="217" t="s">
        <v>816</v>
      </c>
      <c r="C138" s="231">
        <v>162.4</v>
      </c>
      <c r="D138" s="232">
        <v>164.31666666666669</v>
      </c>
      <c r="E138" s="232">
        <v>159.68333333333339</v>
      </c>
      <c r="F138" s="232">
        <v>156.9666666666667</v>
      </c>
      <c r="G138" s="232">
        <v>152.3333333333334</v>
      </c>
      <c r="H138" s="232">
        <v>167.03333333333339</v>
      </c>
      <c r="I138" s="232">
        <v>171.66666666666666</v>
      </c>
      <c r="J138" s="232">
        <v>174.38333333333338</v>
      </c>
      <c r="K138" s="231">
        <v>168.95</v>
      </c>
      <c r="L138" s="231">
        <v>161.6</v>
      </c>
      <c r="M138" s="231">
        <v>29.06287</v>
      </c>
      <c r="N138" s="1"/>
      <c r="O138" s="1"/>
    </row>
    <row r="139" spans="1:15" ht="12.75" customHeight="1">
      <c r="A139" s="30">
        <v>129</v>
      </c>
      <c r="B139" s="217" t="s">
        <v>248</v>
      </c>
      <c r="C139" s="231">
        <v>37.75</v>
      </c>
      <c r="D139" s="232">
        <v>37.85</v>
      </c>
      <c r="E139" s="232">
        <v>37.5</v>
      </c>
      <c r="F139" s="232">
        <v>37.25</v>
      </c>
      <c r="G139" s="232">
        <v>36.9</v>
      </c>
      <c r="H139" s="232">
        <v>38.1</v>
      </c>
      <c r="I139" s="232">
        <v>38.45000000000001</v>
      </c>
      <c r="J139" s="232">
        <v>38.700000000000003</v>
      </c>
      <c r="K139" s="231">
        <v>38.200000000000003</v>
      </c>
      <c r="L139" s="231">
        <v>37.6</v>
      </c>
      <c r="M139" s="231">
        <v>12.27464</v>
      </c>
      <c r="N139" s="1"/>
      <c r="O139" s="1"/>
    </row>
    <row r="140" spans="1:15" ht="12.75" customHeight="1">
      <c r="A140" s="30">
        <v>130</v>
      </c>
      <c r="B140" s="217" t="s">
        <v>337</v>
      </c>
      <c r="C140" s="231">
        <v>220.9</v>
      </c>
      <c r="D140" s="232">
        <v>221.11666666666667</v>
      </c>
      <c r="E140" s="232">
        <v>219.78333333333336</v>
      </c>
      <c r="F140" s="232">
        <v>218.66666666666669</v>
      </c>
      <c r="G140" s="232">
        <v>217.33333333333337</v>
      </c>
      <c r="H140" s="232">
        <v>222.23333333333335</v>
      </c>
      <c r="I140" s="232">
        <v>223.56666666666666</v>
      </c>
      <c r="J140" s="232">
        <v>224.68333333333334</v>
      </c>
      <c r="K140" s="231">
        <v>222.45</v>
      </c>
      <c r="L140" s="231">
        <v>220</v>
      </c>
      <c r="M140" s="231">
        <v>1.1191</v>
      </c>
      <c r="N140" s="1"/>
      <c r="O140" s="1"/>
    </row>
    <row r="141" spans="1:15" ht="12.75" customHeight="1">
      <c r="A141" s="30">
        <v>131</v>
      </c>
      <c r="B141" s="217" t="s">
        <v>95</v>
      </c>
      <c r="C141" s="231">
        <v>3351.7</v>
      </c>
      <c r="D141" s="232">
        <v>3339.5166666666664</v>
      </c>
      <c r="E141" s="232">
        <v>3319.6833333333329</v>
      </c>
      <c r="F141" s="232">
        <v>3287.6666666666665</v>
      </c>
      <c r="G141" s="232">
        <v>3267.833333333333</v>
      </c>
      <c r="H141" s="232">
        <v>3371.5333333333328</v>
      </c>
      <c r="I141" s="232">
        <v>3391.3666666666668</v>
      </c>
      <c r="J141" s="232">
        <v>3423.3833333333328</v>
      </c>
      <c r="K141" s="231">
        <v>3359.35</v>
      </c>
      <c r="L141" s="231">
        <v>3307.5</v>
      </c>
      <c r="M141" s="231">
        <v>2.7326000000000001</v>
      </c>
      <c r="N141" s="1"/>
      <c r="O141" s="1"/>
    </row>
    <row r="142" spans="1:15" ht="12.75" customHeight="1">
      <c r="A142" s="30">
        <v>132</v>
      </c>
      <c r="B142" s="217" t="s">
        <v>249</v>
      </c>
      <c r="C142" s="231">
        <v>3626.55</v>
      </c>
      <c r="D142" s="232">
        <v>3633.5333333333333</v>
      </c>
      <c r="E142" s="232">
        <v>3596.0666666666666</v>
      </c>
      <c r="F142" s="232">
        <v>3565.5833333333335</v>
      </c>
      <c r="G142" s="232">
        <v>3528.1166666666668</v>
      </c>
      <c r="H142" s="232">
        <v>3664.0166666666664</v>
      </c>
      <c r="I142" s="232">
        <v>3701.4833333333327</v>
      </c>
      <c r="J142" s="232">
        <v>3731.9666666666662</v>
      </c>
      <c r="K142" s="231">
        <v>3671</v>
      </c>
      <c r="L142" s="231">
        <v>3603.05</v>
      </c>
      <c r="M142" s="231">
        <v>1.34883</v>
      </c>
      <c r="N142" s="1"/>
      <c r="O142" s="1"/>
    </row>
    <row r="143" spans="1:15" ht="12.75" customHeight="1">
      <c r="A143" s="30">
        <v>133</v>
      </c>
      <c r="B143" s="217" t="s">
        <v>143</v>
      </c>
      <c r="C143" s="231">
        <v>2172.25</v>
      </c>
      <c r="D143" s="232">
        <v>2168.5166666666669</v>
      </c>
      <c r="E143" s="232">
        <v>2153.7833333333338</v>
      </c>
      <c r="F143" s="232">
        <v>2135.3166666666671</v>
      </c>
      <c r="G143" s="232">
        <v>2120.5833333333339</v>
      </c>
      <c r="H143" s="232">
        <v>2186.9833333333336</v>
      </c>
      <c r="I143" s="232">
        <v>2201.7166666666662</v>
      </c>
      <c r="J143" s="232">
        <v>2220.1833333333334</v>
      </c>
      <c r="K143" s="231">
        <v>2183.25</v>
      </c>
      <c r="L143" s="231">
        <v>2150.0500000000002</v>
      </c>
      <c r="M143" s="231">
        <v>1.12104</v>
      </c>
      <c r="N143" s="1"/>
      <c r="O143" s="1"/>
    </row>
    <row r="144" spans="1:15" ht="12.75" customHeight="1">
      <c r="A144" s="30">
        <v>134</v>
      </c>
      <c r="B144" s="217" t="s">
        <v>98</v>
      </c>
      <c r="C144" s="231">
        <v>4320.3999999999996</v>
      </c>
      <c r="D144" s="232">
        <v>4317.3666666666659</v>
      </c>
      <c r="E144" s="232">
        <v>4293.0333333333319</v>
      </c>
      <c r="F144" s="232">
        <v>4265.6666666666661</v>
      </c>
      <c r="G144" s="232">
        <v>4241.3333333333321</v>
      </c>
      <c r="H144" s="232">
        <v>4344.7333333333318</v>
      </c>
      <c r="I144" s="232">
        <v>4369.0666666666657</v>
      </c>
      <c r="J144" s="232">
        <v>4396.4333333333316</v>
      </c>
      <c r="K144" s="231">
        <v>4341.7</v>
      </c>
      <c r="L144" s="231">
        <v>4290</v>
      </c>
      <c r="M144" s="231">
        <v>2.4692599999999998</v>
      </c>
      <c r="N144" s="1"/>
      <c r="O144" s="1"/>
    </row>
    <row r="145" spans="1:15" ht="12.75" customHeight="1">
      <c r="A145" s="30">
        <v>135</v>
      </c>
      <c r="B145" s="217" t="s">
        <v>338</v>
      </c>
      <c r="C145" s="231">
        <v>549</v>
      </c>
      <c r="D145" s="232">
        <v>544</v>
      </c>
      <c r="E145" s="232">
        <v>537</v>
      </c>
      <c r="F145" s="232">
        <v>525</v>
      </c>
      <c r="G145" s="232">
        <v>518</v>
      </c>
      <c r="H145" s="232">
        <v>556</v>
      </c>
      <c r="I145" s="232">
        <v>563</v>
      </c>
      <c r="J145" s="232">
        <v>575</v>
      </c>
      <c r="K145" s="231">
        <v>551</v>
      </c>
      <c r="L145" s="231">
        <v>532</v>
      </c>
      <c r="M145" s="231">
        <v>1.43119</v>
      </c>
      <c r="N145" s="1"/>
      <c r="O145" s="1"/>
    </row>
    <row r="146" spans="1:15" ht="12.75" customHeight="1">
      <c r="A146" s="30">
        <v>136</v>
      </c>
      <c r="B146" s="217" t="s">
        <v>339</v>
      </c>
      <c r="C146" s="231">
        <v>174.85</v>
      </c>
      <c r="D146" s="232">
        <v>174.81666666666663</v>
      </c>
      <c r="E146" s="232">
        <v>173.43333333333328</v>
      </c>
      <c r="F146" s="232">
        <v>172.01666666666665</v>
      </c>
      <c r="G146" s="232">
        <v>170.6333333333333</v>
      </c>
      <c r="H146" s="232">
        <v>176.23333333333326</v>
      </c>
      <c r="I146" s="232">
        <v>177.61666666666665</v>
      </c>
      <c r="J146" s="232">
        <v>179.03333333333325</v>
      </c>
      <c r="K146" s="231">
        <v>176.2</v>
      </c>
      <c r="L146" s="231">
        <v>173.4</v>
      </c>
      <c r="M146" s="231">
        <v>1.5177099999999999</v>
      </c>
      <c r="N146" s="1"/>
      <c r="O146" s="1"/>
    </row>
    <row r="147" spans="1:15" ht="12.75" customHeight="1">
      <c r="A147" s="30">
        <v>137</v>
      </c>
      <c r="B147" s="217" t="s">
        <v>340</v>
      </c>
      <c r="C147" s="231">
        <v>167.9</v>
      </c>
      <c r="D147" s="232">
        <v>168.61666666666667</v>
      </c>
      <c r="E147" s="232">
        <v>166.28333333333336</v>
      </c>
      <c r="F147" s="232">
        <v>164.66666666666669</v>
      </c>
      <c r="G147" s="232">
        <v>162.33333333333337</v>
      </c>
      <c r="H147" s="232">
        <v>170.23333333333335</v>
      </c>
      <c r="I147" s="232">
        <v>172.56666666666666</v>
      </c>
      <c r="J147" s="232">
        <v>174.18333333333334</v>
      </c>
      <c r="K147" s="231">
        <v>170.95</v>
      </c>
      <c r="L147" s="231">
        <v>167</v>
      </c>
      <c r="M147" s="231">
        <v>1.44641</v>
      </c>
      <c r="N147" s="1"/>
      <c r="O147" s="1"/>
    </row>
    <row r="148" spans="1:15" ht="12.75" customHeight="1">
      <c r="A148" s="30">
        <v>138</v>
      </c>
      <c r="B148" s="217" t="s">
        <v>817</v>
      </c>
      <c r="C148" s="231">
        <v>51.5</v>
      </c>
      <c r="D148" s="232">
        <v>51.916666666666664</v>
      </c>
      <c r="E148" s="232">
        <v>50.833333333333329</v>
      </c>
      <c r="F148" s="232">
        <v>50.166666666666664</v>
      </c>
      <c r="G148" s="232">
        <v>49.083333333333329</v>
      </c>
      <c r="H148" s="232">
        <v>52.583333333333329</v>
      </c>
      <c r="I148" s="232">
        <v>53.666666666666657</v>
      </c>
      <c r="J148" s="232">
        <v>54.333333333333329</v>
      </c>
      <c r="K148" s="231">
        <v>53</v>
      </c>
      <c r="L148" s="231">
        <v>51.25</v>
      </c>
      <c r="M148" s="231">
        <v>182.92715999999999</v>
      </c>
      <c r="N148" s="1"/>
      <c r="O148" s="1"/>
    </row>
    <row r="149" spans="1:15" ht="12.75" customHeight="1">
      <c r="A149" s="30">
        <v>139</v>
      </c>
      <c r="B149" s="217" t="s">
        <v>341</v>
      </c>
      <c r="C149" s="231">
        <v>73.05</v>
      </c>
      <c r="D149" s="232">
        <v>72.066666666666663</v>
      </c>
      <c r="E149" s="232">
        <v>69.73333333333332</v>
      </c>
      <c r="F149" s="232">
        <v>66.416666666666657</v>
      </c>
      <c r="G149" s="232">
        <v>64.083333333333314</v>
      </c>
      <c r="H149" s="232">
        <v>75.383333333333326</v>
      </c>
      <c r="I149" s="232">
        <v>77.716666666666669</v>
      </c>
      <c r="J149" s="232">
        <v>81.033333333333331</v>
      </c>
      <c r="K149" s="231">
        <v>74.400000000000006</v>
      </c>
      <c r="L149" s="231">
        <v>68.75</v>
      </c>
      <c r="M149" s="231">
        <v>103.67291</v>
      </c>
      <c r="N149" s="1"/>
      <c r="O149" s="1"/>
    </row>
    <row r="150" spans="1:15" ht="12.75" customHeight="1">
      <c r="A150" s="30">
        <v>140</v>
      </c>
      <c r="B150" s="217" t="s">
        <v>99</v>
      </c>
      <c r="C150" s="231">
        <v>3162.05</v>
      </c>
      <c r="D150" s="232">
        <v>3139.35</v>
      </c>
      <c r="E150" s="232">
        <v>3082.7</v>
      </c>
      <c r="F150" s="232">
        <v>3003.35</v>
      </c>
      <c r="G150" s="232">
        <v>2946.7</v>
      </c>
      <c r="H150" s="232">
        <v>3218.7</v>
      </c>
      <c r="I150" s="232">
        <v>3275.3500000000004</v>
      </c>
      <c r="J150" s="232">
        <v>3354.7</v>
      </c>
      <c r="K150" s="231">
        <v>3196</v>
      </c>
      <c r="L150" s="231">
        <v>3060</v>
      </c>
      <c r="M150" s="231">
        <v>9.6465599999999991</v>
      </c>
      <c r="N150" s="1"/>
      <c r="O150" s="1"/>
    </row>
    <row r="151" spans="1:15" ht="12.75" customHeight="1">
      <c r="A151" s="30">
        <v>141</v>
      </c>
      <c r="B151" s="217" t="s">
        <v>342</v>
      </c>
      <c r="C151" s="231">
        <v>406.15</v>
      </c>
      <c r="D151" s="232">
        <v>407.81666666666666</v>
      </c>
      <c r="E151" s="232">
        <v>401.13333333333333</v>
      </c>
      <c r="F151" s="232">
        <v>396.11666666666667</v>
      </c>
      <c r="G151" s="232">
        <v>389.43333333333334</v>
      </c>
      <c r="H151" s="232">
        <v>412.83333333333331</v>
      </c>
      <c r="I151" s="232">
        <v>419.51666666666659</v>
      </c>
      <c r="J151" s="232">
        <v>424.5333333333333</v>
      </c>
      <c r="K151" s="231">
        <v>414.5</v>
      </c>
      <c r="L151" s="231">
        <v>402.8</v>
      </c>
      <c r="M151" s="231">
        <v>2.13205</v>
      </c>
      <c r="N151" s="1"/>
      <c r="O151" s="1"/>
    </row>
    <row r="152" spans="1:15" ht="12.75" customHeight="1">
      <c r="A152" s="30">
        <v>142</v>
      </c>
      <c r="B152" s="217" t="s">
        <v>250</v>
      </c>
      <c r="C152" s="231">
        <v>428.6</v>
      </c>
      <c r="D152" s="232">
        <v>428.40000000000003</v>
      </c>
      <c r="E152" s="232">
        <v>425.30000000000007</v>
      </c>
      <c r="F152" s="232">
        <v>422.00000000000006</v>
      </c>
      <c r="G152" s="232">
        <v>418.90000000000009</v>
      </c>
      <c r="H152" s="232">
        <v>431.70000000000005</v>
      </c>
      <c r="I152" s="232">
        <v>434.80000000000007</v>
      </c>
      <c r="J152" s="232">
        <v>438.1</v>
      </c>
      <c r="K152" s="231">
        <v>431.5</v>
      </c>
      <c r="L152" s="231">
        <v>425.1</v>
      </c>
      <c r="M152" s="231">
        <v>0.54425000000000001</v>
      </c>
      <c r="N152" s="1"/>
      <c r="O152" s="1"/>
    </row>
    <row r="153" spans="1:15" ht="12.75" customHeight="1">
      <c r="A153" s="30">
        <v>143</v>
      </c>
      <c r="B153" s="217" t="s">
        <v>251</v>
      </c>
      <c r="C153" s="231">
        <v>1399.05</v>
      </c>
      <c r="D153" s="232">
        <v>1400.6000000000001</v>
      </c>
      <c r="E153" s="232">
        <v>1390.4500000000003</v>
      </c>
      <c r="F153" s="232">
        <v>1381.8500000000001</v>
      </c>
      <c r="G153" s="232">
        <v>1371.7000000000003</v>
      </c>
      <c r="H153" s="232">
        <v>1409.2000000000003</v>
      </c>
      <c r="I153" s="232">
        <v>1419.3500000000004</v>
      </c>
      <c r="J153" s="232">
        <v>1427.9500000000003</v>
      </c>
      <c r="K153" s="231">
        <v>1410.75</v>
      </c>
      <c r="L153" s="231">
        <v>1392</v>
      </c>
      <c r="M153" s="231">
        <v>7.5389999999999999E-2</v>
      </c>
      <c r="N153" s="1"/>
      <c r="O153" s="1"/>
    </row>
    <row r="154" spans="1:15" ht="12.75" customHeight="1">
      <c r="A154" s="30">
        <v>144</v>
      </c>
      <c r="B154" s="217" t="s">
        <v>343</v>
      </c>
      <c r="C154" s="231">
        <v>83.25</v>
      </c>
      <c r="D154" s="232">
        <v>83.399999999999991</v>
      </c>
      <c r="E154" s="232">
        <v>82.84999999999998</v>
      </c>
      <c r="F154" s="232">
        <v>82.449999999999989</v>
      </c>
      <c r="G154" s="232">
        <v>81.899999999999977</v>
      </c>
      <c r="H154" s="232">
        <v>83.799999999999983</v>
      </c>
      <c r="I154" s="232">
        <v>84.35</v>
      </c>
      <c r="J154" s="232">
        <v>84.749999999999986</v>
      </c>
      <c r="K154" s="231">
        <v>83.95</v>
      </c>
      <c r="L154" s="231">
        <v>83</v>
      </c>
      <c r="M154" s="231">
        <v>14.80049</v>
      </c>
      <c r="N154" s="1"/>
      <c r="O154" s="1"/>
    </row>
    <row r="155" spans="1:15" ht="12.75" customHeight="1">
      <c r="A155" s="30">
        <v>145</v>
      </c>
      <c r="B155" s="217" t="s">
        <v>773</v>
      </c>
      <c r="C155" s="231">
        <v>55.9</v>
      </c>
      <c r="D155" s="232">
        <v>55.983333333333327</v>
      </c>
      <c r="E155" s="232">
        <v>55.466666666666654</v>
      </c>
      <c r="F155" s="232">
        <v>55.033333333333324</v>
      </c>
      <c r="G155" s="232">
        <v>54.516666666666652</v>
      </c>
      <c r="H155" s="232">
        <v>56.416666666666657</v>
      </c>
      <c r="I155" s="232">
        <v>56.933333333333323</v>
      </c>
      <c r="J155" s="232">
        <v>57.36666666666666</v>
      </c>
      <c r="K155" s="231">
        <v>56.5</v>
      </c>
      <c r="L155" s="231">
        <v>55.55</v>
      </c>
      <c r="M155" s="231">
        <v>12.38916</v>
      </c>
      <c r="N155" s="1"/>
      <c r="O155" s="1"/>
    </row>
    <row r="156" spans="1:15" ht="12.75" customHeight="1">
      <c r="A156" s="30">
        <v>146</v>
      </c>
      <c r="B156" s="217" t="s">
        <v>100</v>
      </c>
      <c r="C156" s="231">
        <v>2117.9499999999998</v>
      </c>
      <c r="D156" s="232">
        <v>2114.65</v>
      </c>
      <c r="E156" s="232">
        <v>2098.3000000000002</v>
      </c>
      <c r="F156" s="232">
        <v>2078.65</v>
      </c>
      <c r="G156" s="232">
        <v>2062.3000000000002</v>
      </c>
      <c r="H156" s="232">
        <v>2134.3000000000002</v>
      </c>
      <c r="I156" s="232">
        <v>2150.6499999999996</v>
      </c>
      <c r="J156" s="232">
        <v>2170.3000000000002</v>
      </c>
      <c r="K156" s="231">
        <v>2131</v>
      </c>
      <c r="L156" s="231">
        <v>2095</v>
      </c>
      <c r="M156" s="231">
        <v>1.0172099999999999</v>
      </c>
      <c r="N156" s="1"/>
      <c r="O156" s="1"/>
    </row>
    <row r="157" spans="1:15" ht="12.75" customHeight="1">
      <c r="A157" s="30">
        <v>147</v>
      </c>
      <c r="B157" s="217" t="s">
        <v>101</v>
      </c>
      <c r="C157" s="231">
        <v>183.05</v>
      </c>
      <c r="D157" s="232">
        <v>182.88333333333335</v>
      </c>
      <c r="E157" s="232">
        <v>181.7166666666667</v>
      </c>
      <c r="F157" s="232">
        <v>180.38333333333335</v>
      </c>
      <c r="G157" s="232">
        <v>179.2166666666667</v>
      </c>
      <c r="H157" s="232">
        <v>184.2166666666667</v>
      </c>
      <c r="I157" s="232">
        <v>185.38333333333338</v>
      </c>
      <c r="J157" s="232">
        <v>186.7166666666667</v>
      </c>
      <c r="K157" s="231">
        <v>184.05</v>
      </c>
      <c r="L157" s="231">
        <v>181.55</v>
      </c>
      <c r="M157" s="231">
        <v>11.241709999999999</v>
      </c>
      <c r="N157" s="1"/>
      <c r="O157" s="1"/>
    </row>
    <row r="158" spans="1:15" ht="12.75" customHeight="1">
      <c r="A158" s="30">
        <v>148</v>
      </c>
      <c r="B158" s="217" t="s">
        <v>344</v>
      </c>
      <c r="C158" s="231">
        <v>269.7</v>
      </c>
      <c r="D158" s="232">
        <v>270.5</v>
      </c>
      <c r="E158" s="232">
        <v>267.3</v>
      </c>
      <c r="F158" s="232">
        <v>264.90000000000003</v>
      </c>
      <c r="G158" s="232">
        <v>261.70000000000005</v>
      </c>
      <c r="H158" s="232">
        <v>272.89999999999998</v>
      </c>
      <c r="I158" s="232">
        <v>276.10000000000002</v>
      </c>
      <c r="J158" s="232">
        <v>278.49999999999994</v>
      </c>
      <c r="K158" s="231">
        <v>273.7</v>
      </c>
      <c r="L158" s="231">
        <v>268.10000000000002</v>
      </c>
      <c r="M158" s="231">
        <v>0.67701999999999996</v>
      </c>
      <c r="N158" s="1"/>
      <c r="O158" s="1"/>
    </row>
    <row r="159" spans="1:15" ht="12.75" customHeight="1">
      <c r="A159" s="30">
        <v>149</v>
      </c>
      <c r="B159" s="217" t="s">
        <v>806</v>
      </c>
      <c r="C159" s="231">
        <v>147.6</v>
      </c>
      <c r="D159" s="232">
        <v>148.01666666666665</v>
      </c>
      <c r="E159" s="232">
        <v>145.83333333333331</v>
      </c>
      <c r="F159" s="232">
        <v>144.06666666666666</v>
      </c>
      <c r="G159" s="232">
        <v>141.88333333333333</v>
      </c>
      <c r="H159" s="232">
        <v>149.7833333333333</v>
      </c>
      <c r="I159" s="232">
        <v>151.96666666666664</v>
      </c>
      <c r="J159" s="232">
        <v>153.73333333333329</v>
      </c>
      <c r="K159" s="231">
        <v>150.19999999999999</v>
      </c>
      <c r="L159" s="231">
        <v>146.25</v>
      </c>
      <c r="M159" s="231">
        <v>58.534100000000002</v>
      </c>
      <c r="N159" s="1"/>
      <c r="O159" s="1"/>
    </row>
    <row r="160" spans="1:15" ht="12.75" customHeight="1">
      <c r="A160" s="30">
        <v>150</v>
      </c>
      <c r="B160" s="217" t="s">
        <v>102</v>
      </c>
      <c r="C160" s="231">
        <v>138.44999999999999</v>
      </c>
      <c r="D160" s="232">
        <v>137.1</v>
      </c>
      <c r="E160" s="232">
        <v>135.39999999999998</v>
      </c>
      <c r="F160" s="232">
        <v>132.35</v>
      </c>
      <c r="G160" s="232">
        <v>130.64999999999998</v>
      </c>
      <c r="H160" s="232">
        <v>140.14999999999998</v>
      </c>
      <c r="I160" s="232">
        <v>141.84999999999997</v>
      </c>
      <c r="J160" s="232">
        <v>144.89999999999998</v>
      </c>
      <c r="K160" s="231">
        <v>138.80000000000001</v>
      </c>
      <c r="L160" s="231">
        <v>134.05000000000001</v>
      </c>
      <c r="M160" s="231">
        <v>223.95779999999999</v>
      </c>
      <c r="N160" s="1"/>
      <c r="O160" s="1"/>
    </row>
    <row r="161" spans="1:15" ht="12.75" customHeight="1">
      <c r="A161" s="30">
        <v>151</v>
      </c>
      <c r="B161" s="217" t="s">
        <v>774</v>
      </c>
      <c r="C161" s="231">
        <v>321.3</v>
      </c>
      <c r="D161" s="232">
        <v>325.71666666666664</v>
      </c>
      <c r="E161" s="232">
        <v>314.73333333333329</v>
      </c>
      <c r="F161" s="232">
        <v>308.16666666666663</v>
      </c>
      <c r="G161" s="232">
        <v>297.18333333333328</v>
      </c>
      <c r="H161" s="232">
        <v>332.2833333333333</v>
      </c>
      <c r="I161" s="232">
        <v>343.26666666666665</v>
      </c>
      <c r="J161" s="232">
        <v>349.83333333333331</v>
      </c>
      <c r="K161" s="231">
        <v>336.7</v>
      </c>
      <c r="L161" s="231">
        <v>319.14999999999998</v>
      </c>
      <c r="M161" s="231">
        <v>11.296720000000001</v>
      </c>
      <c r="N161" s="1"/>
      <c r="O161" s="1"/>
    </row>
    <row r="162" spans="1:15" ht="12.75" customHeight="1">
      <c r="A162" s="30">
        <v>152</v>
      </c>
      <c r="B162" s="217" t="s">
        <v>345</v>
      </c>
      <c r="C162" s="231">
        <v>5635.1</v>
      </c>
      <c r="D162" s="232">
        <v>5638.7</v>
      </c>
      <c r="E162" s="232">
        <v>5580.4</v>
      </c>
      <c r="F162" s="232">
        <v>5525.7</v>
      </c>
      <c r="G162" s="232">
        <v>5467.4</v>
      </c>
      <c r="H162" s="232">
        <v>5693.4</v>
      </c>
      <c r="I162" s="232">
        <v>5751.7000000000007</v>
      </c>
      <c r="J162" s="232">
        <v>5806.4</v>
      </c>
      <c r="K162" s="231">
        <v>5697</v>
      </c>
      <c r="L162" s="231">
        <v>5584</v>
      </c>
      <c r="M162" s="231">
        <v>0.16788</v>
      </c>
      <c r="N162" s="1"/>
      <c r="O162" s="1"/>
    </row>
    <row r="163" spans="1:15" ht="12.75" customHeight="1">
      <c r="A163" s="30">
        <v>153</v>
      </c>
      <c r="B163" s="217" t="s">
        <v>346</v>
      </c>
      <c r="C163" s="231">
        <v>552.6</v>
      </c>
      <c r="D163" s="232">
        <v>547.81666666666672</v>
      </c>
      <c r="E163" s="232">
        <v>540.78333333333342</v>
      </c>
      <c r="F163" s="232">
        <v>528.9666666666667</v>
      </c>
      <c r="G163" s="232">
        <v>521.93333333333339</v>
      </c>
      <c r="H163" s="232">
        <v>559.63333333333344</v>
      </c>
      <c r="I163" s="232">
        <v>566.66666666666674</v>
      </c>
      <c r="J163" s="232">
        <v>578.48333333333346</v>
      </c>
      <c r="K163" s="231">
        <v>554.85</v>
      </c>
      <c r="L163" s="231">
        <v>536</v>
      </c>
      <c r="M163" s="231">
        <v>2.3214100000000002</v>
      </c>
      <c r="N163" s="1"/>
      <c r="O163" s="1"/>
    </row>
    <row r="164" spans="1:15" ht="12.75" customHeight="1">
      <c r="A164" s="30">
        <v>154</v>
      </c>
      <c r="B164" s="217" t="s">
        <v>347</v>
      </c>
      <c r="C164" s="231">
        <v>172.15</v>
      </c>
      <c r="D164" s="232">
        <v>173.26666666666665</v>
      </c>
      <c r="E164" s="232">
        <v>170.33333333333331</v>
      </c>
      <c r="F164" s="232">
        <v>168.51666666666665</v>
      </c>
      <c r="G164" s="232">
        <v>165.58333333333331</v>
      </c>
      <c r="H164" s="232">
        <v>175.08333333333331</v>
      </c>
      <c r="I164" s="232">
        <v>178.01666666666665</v>
      </c>
      <c r="J164" s="232">
        <v>179.83333333333331</v>
      </c>
      <c r="K164" s="231">
        <v>176.2</v>
      </c>
      <c r="L164" s="231">
        <v>171.45</v>
      </c>
      <c r="M164" s="231">
        <v>5.4879100000000003</v>
      </c>
      <c r="N164" s="1"/>
      <c r="O164" s="1"/>
    </row>
    <row r="165" spans="1:15" ht="12.75" customHeight="1">
      <c r="A165" s="30">
        <v>155</v>
      </c>
      <c r="B165" s="217" t="s">
        <v>348</v>
      </c>
      <c r="C165" s="231">
        <v>104.35</v>
      </c>
      <c r="D165" s="232">
        <v>103.94999999999999</v>
      </c>
      <c r="E165" s="232">
        <v>102.59999999999998</v>
      </c>
      <c r="F165" s="232">
        <v>100.85</v>
      </c>
      <c r="G165" s="232">
        <v>99.499999999999986</v>
      </c>
      <c r="H165" s="232">
        <v>105.69999999999997</v>
      </c>
      <c r="I165" s="232">
        <v>107.05</v>
      </c>
      <c r="J165" s="232">
        <v>108.79999999999997</v>
      </c>
      <c r="K165" s="231">
        <v>105.3</v>
      </c>
      <c r="L165" s="231">
        <v>102.2</v>
      </c>
      <c r="M165" s="231">
        <v>21.250309999999999</v>
      </c>
      <c r="N165" s="1"/>
      <c r="O165" s="1"/>
    </row>
    <row r="166" spans="1:15" ht="12.75" customHeight="1">
      <c r="A166" s="30">
        <v>156</v>
      </c>
      <c r="B166" s="217" t="s">
        <v>252</v>
      </c>
      <c r="C166" s="231">
        <v>287.64999999999998</v>
      </c>
      <c r="D166" s="232">
        <v>285.83333333333331</v>
      </c>
      <c r="E166" s="232">
        <v>282.81666666666661</v>
      </c>
      <c r="F166" s="232">
        <v>277.98333333333329</v>
      </c>
      <c r="G166" s="232">
        <v>274.96666666666658</v>
      </c>
      <c r="H166" s="232">
        <v>290.66666666666663</v>
      </c>
      <c r="I166" s="232">
        <v>293.68333333333339</v>
      </c>
      <c r="J166" s="232">
        <v>298.51666666666665</v>
      </c>
      <c r="K166" s="231">
        <v>288.85000000000002</v>
      </c>
      <c r="L166" s="231">
        <v>281</v>
      </c>
      <c r="M166" s="231">
        <v>4.6052200000000001</v>
      </c>
      <c r="N166" s="1"/>
      <c r="O166" s="1"/>
    </row>
    <row r="167" spans="1:15" ht="12.75" customHeight="1">
      <c r="A167" s="30">
        <v>157</v>
      </c>
      <c r="B167" s="217" t="s">
        <v>818</v>
      </c>
      <c r="C167" s="231">
        <v>1210.4000000000001</v>
      </c>
      <c r="D167" s="232">
        <v>1222.1333333333334</v>
      </c>
      <c r="E167" s="232">
        <v>1196.2666666666669</v>
      </c>
      <c r="F167" s="232">
        <v>1182.1333333333334</v>
      </c>
      <c r="G167" s="232">
        <v>1156.2666666666669</v>
      </c>
      <c r="H167" s="232">
        <v>1236.2666666666669</v>
      </c>
      <c r="I167" s="232">
        <v>1262.1333333333332</v>
      </c>
      <c r="J167" s="232">
        <v>1276.2666666666669</v>
      </c>
      <c r="K167" s="231">
        <v>1248</v>
      </c>
      <c r="L167" s="231">
        <v>1208</v>
      </c>
      <c r="M167" s="231">
        <v>0.65858000000000005</v>
      </c>
      <c r="N167" s="1"/>
      <c r="O167" s="1"/>
    </row>
    <row r="168" spans="1:15" ht="12.75" customHeight="1">
      <c r="A168" s="30">
        <v>158</v>
      </c>
      <c r="B168" s="217" t="s">
        <v>103</v>
      </c>
      <c r="C168" s="231">
        <v>96.1</v>
      </c>
      <c r="D168" s="232">
        <v>96.216666666666654</v>
      </c>
      <c r="E168" s="232">
        <v>95.133333333333312</v>
      </c>
      <c r="F168" s="232">
        <v>94.166666666666657</v>
      </c>
      <c r="G168" s="232">
        <v>93.083333333333314</v>
      </c>
      <c r="H168" s="232">
        <v>97.183333333333309</v>
      </c>
      <c r="I168" s="232">
        <v>98.266666666666652</v>
      </c>
      <c r="J168" s="232">
        <v>99.233333333333306</v>
      </c>
      <c r="K168" s="231">
        <v>97.3</v>
      </c>
      <c r="L168" s="231">
        <v>95.25</v>
      </c>
      <c r="M168" s="231">
        <v>96.413160000000005</v>
      </c>
      <c r="N168" s="1"/>
      <c r="O168" s="1"/>
    </row>
    <row r="169" spans="1:15" ht="12.75" customHeight="1">
      <c r="A169" s="30">
        <v>159</v>
      </c>
      <c r="B169" s="217" t="s">
        <v>350</v>
      </c>
      <c r="C169" s="231">
        <v>1569.85</v>
      </c>
      <c r="D169" s="232">
        <v>1579.6166666666668</v>
      </c>
      <c r="E169" s="232">
        <v>1555.2333333333336</v>
      </c>
      <c r="F169" s="232">
        <v>1540.6166666666668</v>
      </c>
      <c r="G169" s="232">
        <v>1516.2333333333336</v>
      </c>
      <c r="H169" s="232">
        <v>1594.2333333333336</v>
      </c>
      <c r="I169" s="232">
        <v>1618.6166666666668</v>
      </c>
      <c r="J169" s="232">
        <v>1633.2333333333336</v>
      </c>
      <c r="K169" s="231">
        <v>1604</v>
      </c>
      <c r="L169" s="231">
        <v>1565</v>
      </c>
      <c r="M169" s="231">
        <v>0.66817000000000004</v>
      </c>
      <c r="N169" s="1"/>
      <c r="O169" s="1"/>
    </row>
    <row r="170" spans="1:15" ht="12.75" customHeight="1">
      <c r="A170" s="30">
        <v>160</v>
      </c>
      <c r="B170" s="217" t="s">
        <v>106</v>
      </c>
      <c r="C170" s="231">
        <v>41.1</v>
      </c>
      <c r="D170" s="232">
        <v>40.883333333333333</v>
      </c>
      <c r="E170" s="232">
        <v>40.416666666666664</v>
      </c>
      <c r="F170" s="232">
        <v>39.733333333333334</v>
      </c>
      <c r="G170" s="232">
        <v>39.266666666666666</v>
      </c>
      <c r="H170" s="232">
        <v>41.566666666666663</v>
      </c>
      <c r="I170" s="232">
        <v>42.033333333333331</v>
      </c>
      <c r="J170" s="232">
        <v>42.716666666666661</v>
      </c>
      <c r="K170" s="231">
        <v>41.35</v>
      </c>
      <c r="L170" s="231">
        <v>40.200000000000003</v>
      </c>
      <c r="M170" s="231">
        <v>208.2176</v>
      </c>
      <c r="N170" s="1"/>
      <c r="O170" s="1"/>
    </row>
    <row r="171" spans="1:15" ht="12.75" customHeight="1">
      <c r="A171" s="30">
        <v>161</v>
      </c>
      <c r="B171" s="217" t="s">
        <v>351</v>
      </c>
      <c r="C171" s="231">
        <v>2363.1</v>
      </c>
      <c r="D171" s="232">
        <v>2359.8166666666666</v>
      </c>
      <c r="E171" s="232">
        <v>2335.2833333333333</v>
      </c>
      <c r="F171" s="232">
        <v>2307.4666666666667</v>
      </c>
      <c r="G171" s="232">
        <v>2282.9333333333334</v>
      </c>
      <c r="H171" s="232">
        <v>2387.6333333333332</v>
      </c>
      <c r="I171" s="232">
        <v>2412.1666666666661</v>
      </c>
      <c r="J171" s="232">
        <v>2439.9833333333331</v>
      </c>
      <c r="K171" s="231">
        <v>2384.35</v>
      </c>
      <c r="L171" s="231">
        <v>2332</v>
      </c>
      <c r="M171" s="231">
        <v>0.25117</v>
      </c>
      <c r="N171" s="1"/>
      <c r="O171" s="1"/>
    </row>
    <row r="172" spans="1:15" ht="12.75" customHeight="1">
      <c r="A172" s="30">
        <v>162</v>
      </c>
      <c r="B172" s="217" t="s">
        <v>352</v>
      </c>
      <c r="C172" s="231">
        <v>3018.05</v>
      </c>
      <c r="D172" s="232">
        <v>3022.2333333333336</v>
      </c>
      <c r="E172" s="232">
        <v>2999.7666666666673</v>
      </c>
      <c r="F172" s="232">
        <v>2981.4833333333336</v>
      </c>
      <c r="G172" s="232">
        <v>2959.0166666666673</v>
      </c>
      <c r="H172" s="232">
        <v>3040.5166666666673</v>
      </c>
      <c r="I172" s="232">
        <v>3062.9833333333336</v>
      </c>
      <c r="J172" s="232">
        <v>3081.2666666666673</v>
      </c>
      <c r="K172" s="231">
        <v>3044.7</v>
      </c>
      <c r="L172" s="231">
        <v>3003.95</v>
      </c>
      <c r="M172" s="231">
        <v>1.804E-2</v>
      </c>
      <c r="N172" s="1"/>
      <c r="O172" s="1"/>
    </row>
    <row r="173" spans="1:15" ht="12.75" customHeight="1">
      <c r="A173" s="30">
        <v>163</v>
      </c>
      <c r="B173" s="217" t="s">
        <v>353</v>
      </c>
      <c r="C173" s="231">
        <v>187.05</v>
      </c>
      <c r="D173" s="232">
        <v>187.79999999999998</v>
      </c>
      <c r="E173" s="232">
        <v>184.24999999999997</v>
      </c>
      <c r="F173" s="232">
        <v>181.45</v>
      </c>
      <c r="G173" s="232">
        <v>177.89999999999998</v>
      </c>
      <c r="H173" s="232">
        <v>190.59999999999997</v>
      </c>
      <c r="I173" s="232">
        <v>194.14999999999998</v>
      </c>
      <c r="J173" s="232">
        <v>196.94999999999996</v>
      </c>
      <c r="K173" s="231">
        <v>191.35</v>
      </c>
      <c r="L173" s="231">
        <v>185</v>
      </c>
      <c r="M173" s="231">
        <v>42.448990000000002</v>
      </c>
      <c r="N173" s="1"/>
      <c r="O173" s="1"/>
    </row>
    <row r="174" spans="1:15" ht="12.75" customHeight="1">
      <c r="A174" s="30">
        <v>164</v>
      </c>
      <c r="B174" s="217" t="s">
        <v>253</v>
      </c>
      <c r="C174" s="231">
        <v>1454.7</v>
      </c>
      <c r="D174" s="232">
        <v>1471.3166666666666</v>
      </c>
      <c r="E174" s="232">
        <v>1432.3833333333332</v>
      </c>
      <c r="F174" s="232">
        <v>1410.0666666666666</v>
      </c>
      <c r="G174" s="232">
        <v>1371.1333333333332</v>
      </c>
      <c r="H174" s="232">
        <v>1493.6333333333332</v>
      </c>
      <c r="I174" s="232">
        <v>1532.5666666666666</v>
      </c>
      <c r="J174" s="232">
        <v>1554.8833333333332</v>
      </c>
      <c r="K174" s="231">
        <v>1510.25</v>
      </c>
      <c r="L174" s="231">
        <v>1449</v>
      </c>
      <c r="M174" s="231">
        <v>7.6644199999999998</v>
      </c>
      <c r="N174" s="1"/>
      <c r="O174" s="1"/>
    </row>
    <row r="175" spans="1:15" ht="12.75" customHeight="1">
      <c r="A175" s="30">
        <v>165</v>
      </c>
      <c r="B175" s="217" t="s">
        <v>354</v>
      </c>
      <c r="C175" s="231">
        <v>1304.7</v>
      </c>
      <c r="D175" s="232">
        <v>1308.5666666666666</v>
      </c>
      <c r="E175" s="232">
        <v>1297.1333333333332</v>
      </c>
      <c r="F175" s="232">
        <v>1289.5666666666666</v>
      </c>
      <c r="G175" s="232">
        <v>1278.1333333333332</v>
      </c>
      <c r="H175" s="232">
        <v>1316.1333333333332</v>
      </c>
      <c r="I175" s="232">
        <v>1327.5666666666666</v>
      </c>
      <c r="J175" s="232">
        <v>1335.1333333333332</v>
      </c>
      <c r="K175" s="231">
        <v>1320</v>
      </c>
      <c r="L175" s="231">
        <v>1301</v>
      </c>
      <c r="M175" s="231">
        <v>0.16471</v>
      </c>
      <c r="N175" s="1"/>
      <c r="O175" s="1"/>
    </row>
    <row r="176" spans="1:15" ht="12.75" customHeight="1">
      <c r="A176" s="30">
        <v>166</v>
      </c>
      <c r="B176" s="217" t="s">
        <v>104</v>
      </c>
      <c r="C176" s="231">
        <v>420.15</v>
      </c>
      <c r="D176" s="232">
        <v>419.29999999999995</v>
      </c>
      <c r="E176" s="232">
        <v>415.39999999999992</v>
      </c>
      <c r="F176" s="232">
        <v>410.65</v>
      </c>
      <c r="G176" s="232">
        <v>406.74999999999994</v>
      </c>
      <c r="H176" s="232">
        <v>424.0499999999999</v>
      </c>
      <c r="I176" s="232">
        <v>427.95</v>
      </c>
      <c r="J176" s="232">
        <v>432.69999999999987</v>
      </c>
      <c r="K176" s="231">
        <v>423.2</v>
      </c>
      <c r="L176" s="231">
        <v>414.55</v>
      </c>
      <c r="M176" s="231">
        <v>4.5555099999999999</v>
      </c>
      <c r="N176" s="1"/>
      <c r="O176" s="1"/>
    </row>
    <row r="177" spans="1:15" ht="12.75" customHeight="1">
      <c r="A177" s="30">
        <v>167</v>
      </c>
      <c r="B177" s="217" t="s">
        <v>819</v>
      </c>
      <c r="C177" s="231">
        <v>1179.0999999999999</v>
      </c>
      <c r="D177" s="232">
        <v>1182.6333333333334</v>
      </c>
      <c r="E177" s="232">
        <v>1168.6166666666668</v>
      </c>
      <c r="F177" s="232">
        <v>1158.1333333333334</v>
      </c>
      <c r="G177" s="232">
        <v>1144.1166666666668</v>
      </c>
      <c r="H177" s="232">
        <v>1193.1166666666668</v>
      </c>
      <c r="I177" s="232">
        <v>1207.1333333333337</v>
      </c>
      <c r="J177" s="232">
        <v>1217.6166666666668</v>
      </c>
      <c r="K177" s="231">
        <v>1196.6500000000001</v>
      </c>
      <c r="L177" s="231">
        <v>1172.1500000000001</v>
      </c>
      <c r="M177" s="231">
        <v>5.0299999999999997E-2</v>
      </c>
      <c r="N177" s="1"/>
      <c r="O177" s="1"/>
    </row>
    <row r="178" spans="1:15" ht="12.75" customHeight="1">
      <c r="A178" s="30">
        <v>168</v>
      </c>
      <c r="B178" s="217" t="s">
        <v>355</v>
      </c>
      <c r="C178" s="231">
        <v>2040.05</v>
      </c>
      <c r="D178" s="232">
        <v>2050.3166666666666</v>
      </c>
      <c r="E178" s="232">
        <v>2005.7833333333333</v>
      </c>
      <c r="F178" s="232">
        <v>1971.5166666666667</v>
      </c>
      <c r="G178" s="232">
        <v>1926.9833333333333</v>
      </c>
      <c r="H178" s="232">
        <v>2084.583333333333</v>
      </c>
      <c r="I178" s="232">
        <v>2129.1166666666659</v>
      </c>
      <c r="J178" s="232">
        <v>2163.3833333333332</v>
      </c>
      <c r="K178" s="231">
        <v>2094.85</v>
      </c>
      <c r="L178" s="231">
        <v>2016.05</v>
      </c>
      <c r="M178" s="231">
        <v>1.2672399999999999</v>
      </c>
      <c r="N178" s="1"/>
      <c r="O178" s="1"/>
    </row>
    <row r="179" spans="1:15" ht="12.75" customHeight="1">
      <c r="A179" s="30">
        <v>169</v>
      </c>
      <c r="B179" s="217" t="s">
        <v>254</v>
      </c>
      <c r="C179" s="231">
        <v>461.75</v>
      </c>
      <c r="D179" s="232">
        <v>462.33333333333331</v>
      </c>
      <c r="E179" s="232">
        <v>459.66666666666663</v>
      </c>
      <c r="F179" s="232">
        <v>457.58333333333331</v>
      </c>
      <c r="G179" s="232">
        <v>454.91666666666663</v>
      </c>
      <c r="H179" s="232">
        <v>464.41666666666663</v>
      </c>
      <c r="I179" s="232">
        <v>467.08333333333326</v>
      </c>
      <c r="J179" s="232">
        <v>469.16666666666663</v>
      </c>
      <c r="K179" s="231">
        <v>465</v>
      </c>
      <c r="L179" s="231">
        <v>460.25</v>
      </c>
      <c r="M179" s="231">
        <v>0.20609</v>
      </c>
      <c r="N179" s="1"/>
      <c r="O179" s="1"/>
    </row>
    <row r="180" spans="1:15" ht="12.75" customHeight="1">
      <c r="A180" s="30">
        <v>170</v>
      </c>
      <c r="B180" s="217" t="s">
        <v>107</v>
      </c>
      <c r="C180" s="231">
        <v>917.2</v>
      </c>
      <c r="D180" s="232">
        <v>918.26666666666677</v>
      </c>
      <c r="E180" s="232">
        <v>911.23333333333358</v>
      </c>
      <c r="F180" s="232">
        <v>905.26666666666677</v>
      </c>
      <c r="G180" s="232">
        <v>898.23333333333358</v>
      </c>
      <c r="H180" s="232">
        <v>924.23333333333358</v>
      </c>
      <c r="I180" s="232">
        <v>931.26666666666665</v>
      </c>
      <c r="J180" s="232">
        <v>937.23333333333358</v>
      </c>
      <c r="K180" s="231">
        <v>925.3</v>
      </c>
      <c r="L180" s="231">
        <v>912.3</v>
      </c>
      <c r="M180" s="231">
        <v>12.06142</v>
      </c>
      <c r="N180" s="1"/>
      <c r="O180" s="1"/>
    </row>
    <row r="181" spans="1:15" ht="12.75" customHeight="1">
      <c r="A181" s="30">
        <v>171</v>
      </c>
      <c r="B181" s="217" t="s">
        <v>255</v>
      </c>
      <c r="C181" s="231">
        <v>446.2</v>
      </c>
      <c r="D181" s="232">
        <v>447.09999999999997</v>
      </c>
      <c r="E181" s="232">
        <v>443.09999999999991</v>
      </c>
      <c r="F181" s="232">
        <v>439.99999999999994</v>
      </c>
      <c r="G181" s="232">
        <v>435.99999999999989</v>
      </c>
      <c r="H181" s="232">
        <v>450.19999999999993</v>
      </c>
      <c r="I181" s="232">
        <v>454.20000000000005</v>
      </c>
      <c r="J181" s="232">
        <v>457.29999999999995</v>
      </c>
      <c r="K181" s="231">
        <v>451.1</v>
      </c>
      <c r="L181" s="231">
        <v>444</v>
      </c>
      <c r="M181" s="231">
        <v>0.49356</v>
      </c>
      <c r="N181" s="1"/>
      <c r="O181" s="1"/>
    </row>
    <row r="182" spans="1:15" ht="12.75" customHeight="1">
      <c r="A182" s="30">
        <v>172</v>
      </c>
      <c r="B182" s="217" t="s">
        <v>108</v>
      </c>
      <c r="C182" s="231">
        <v>1243.75</v>
      </c>
      <c r="D182" s="232">
        <v>1241.7333333333333</v>
      </c>
      <c r="E182" s="232">
        <v>1233.5666666666666</v>
      </c>
      <c r="F182" s="232">
        <v>1223.3833333333332</v>
      </c>
      <c r="G182" s="232">
        <v>1215.2166666666665</v>
      </c>
      <c r="H182" s="232">
        <v>1251.9166666666667</v>
      </c>
      <c r="I182" s="232">
        <v>1260.0833333333333</v>
      </c>
      <c r="J182" s="232">
        <v>1270.2666666666669</v>
      </c>
      <c r="K182" s="231">
        <v>1249.9000000000001</v>
      </c>
      <c r="L182" s="231">
        <v>1231.55</v>
      </c>
      <c r="M182" s="231">
        <v>2.5055900000000002</v>
      </c>
      <c r="N182" s="1"/>
      <c r="O182" s="1"/>
    </row>
    <row r="183" spans="1:15" ht="12.75" customHeight="1">
      <c r="A183" s="30">
        <v>173</v>
      </c>
      <c r="B183" s="217" t="s">
        <v>109</v>
      </c>
      <c r="C183" s="231">
        <v>318.35000000000002</v>
      </c>
      <c r="D183" s="232">
        <v>317.31666666666666</v>
      </c>
      <c r="E183" s="232">
        <v>313.63333333333333</v>
      </c>
      <c r="F183" s="232">
        <v>308.91666666666669</v>
      </c>
      <c r="G183" s="232">
        <v>305.23333333333335</v>
      </c>
      <c r="H183" s="232">
        <v>322.0333333333333</v>
      </c>
      <c r="I183" s="232">
        <v>325.71666666666658</v>
      </c>
      <c r="J183" s="232">
        <v>330.43333333333328</v>
      </c>
      <c r="K183" s="231">
        <v>321</v>
      </c>
      <c r="L183" s="231">
        <v>312.60000000000002</v>
      </c>
      <c r="M183" s="231">
        <v>6.6645899999999996</v>
      </c>
      <c r="N183" s="1"/>
      <c r="O183" s="1"/>
    </row>
    <row r="184" spans="1:15" ht="12.75" customHeight="1">
      <c r="A184" s="30">
        <v>174</v>
      </c>
      <c r="B184" s="217" t="s">
        <v>356</v>
      </c>
      <c r="C184" s="231">
        <v>377</v>
      </c>
      <c r="D184" s="232">
        <v>376.3</v>
      </c>
      <c r="E184" s="232">
        <v>370.90000000000003</v>
      </c>
      <c r="F184" s="232">
        <v>364.8</v>
      </c>
      <c r="G184" s="232">
        <v>359.40000000000003</v>
      </c>
      <c r="H184" s="232">
        <v>382.40000000000003</v>
      </c>
      <c r="I184" s="232">
        <v>387.8</v>
      </c>
      <c r="J184" s="232">
        <v>393.90000000000003</v>
      </c>
      <c r="K184" s="231">
        <v>381.7</v>
      </c>
      <c r="L184" s="231">
        <v>370.2</v>
      </c>
      <c r="M184" s="231">
        <v>5.1649500000000002</v>
      </c>
      <c r="N184" s="1"/>
      <c r="O184" s="1"/>
    </row>
    <row r="185" spans="1:15" ht="12.75" customHeight="1">
      <c r="A185" s="30">
        <v>175</v>
      </c>
      <c r="B185" s="217" t="s">
        <v>110</v>
      </c>
      <c r="C185" s="231">
        <v>1655.1</v>
      </c>
      <c r="D185" s="232">
        <v>1655.9000000000003</v>
      </c>
      <c r="E185" s="232">
        <v>1640.3500000000006</v>
      </c>
      <c r="F185" s="232">
        <v>1625.6000000000004</v>
      </c>
      <c r="G185" s="232">
        <v>1610.0500000000006</v>
      </c>
      <c r="H185" s="232">
        <v>1670.6500000000005</v>
      </c>
      <c r="I185" s="232">
        <v>1686.2000000000003</v>
      </c>
      <c r="J185" s="232">
        <v>1700.9500000000005</v>
      </c>
      <c r="K185" s="231">
        <v>1671.45</v>
      </c>
      <c r="L185" s="231">
        <v>1641.15</v>
      </c>
      <c r="M185" s="231">
        <v>6.3535599999999999</v>
      </c>
      <c r="N185" s="1"/>
      <c r="O185" s="1"/>
    </row>
    <row r="186" spans="1:15" ht="12.75" customHeight="1">
      <c r="A186" s="30">
        <v>176</v>
      </c>
      <c r="B186" s="217" t="s">
        <v>357</v>
      </c>
      <c r="C186" s="231">
        <v>622.25</v>
      </c>
      <c r="D186" s="232">
        <v>628</v>
      </c>
      <c r="E186" s="232">
        <v>610.25</v>
      </c>
      <c r="F186" s="232">
        <v>598.25</v>
      </c>
      <c r="G186" s="232">
        <v>580.5</v>
      </c>
      <c r="H186" s="232">
        <v>640</v>
      </c>
      <c r="I186" s="232">
        <v>657.75</v>
      </c>
      <c r="J186" s="232">
        <v>669.75</v>
      </c>
      <c r="K186" s="231">
        <v>645.75</v>
      </c>
      <c r="L186" s="231">
        <v>616</v>
      </c>
      <c r="M186" s="231">
        <v>2.4525700000000001</v>
      </c>
      <c r="N186" s="1"/>
      <c r="O186" s="1"/>
    </row>
    <row r="187" spans="1:15" ht="12.75" customHeight="1">
      <c r="A187" s="30">
        <v>177</v>
      </c>
      <c r="B187" s="217" t="s">
        <v>856</v>
      </c>
      <c r="C187" s="231">
        <v>325.85000000000002</v>
      </c>
      <c r="D187" s="232">
        <v>325.76666666666671</v>
      </c>
      <c r="E187" s="232">
        <v>321.18333333333339</v>
      </c>
      <c r="F187" s="232">
        <v>316.51666666666671</v>
      </c>
      <c r="G187" s="232">
        <v>311.93333333333339</v>
      </c>
      <c r="H187" s="232">
        <v>330.43333333333339</v>
      </c>
      <c r="I187" s="232">
        <v>335.01666666666677</v>
      </c>
      <c r="J187" s="232">
        <v>339.68333333333339</v>
      </c>
      <c r="K187" s="231">
        <v>330.35</v>
      </c>
      <c r="L187" s="231">
        <v>321.10000000000002</v>
      </c>
      <c r="M187" s="231">
        <v>3.0610400000000002</v>
      </c>
      <c r="N187" s="1"/>
      <c r="O187" s="1"/>
    </row>
    <row r="188" spans="1:15" ht="12.75" customHeight="1">
      <c r="A188" s="30">
        <v>178</v>
      </c>
      <c r="B188" s="217" t="s">
        <v>359</v>
      </c>
      <c r="C188" s="231">
        <v>1936.1</v>
      </c>
      <c r="D188" s="232">
        <v>1947.4166666666667</v>
      </c>
      <c r="E188" s="232">
        <v>1915.8833333333334</v>
      </c>
      <c r="F188" s="232">
        <v>1895.6666666666667</v>
      </c>
      <c r="G188" s="232">
        <v>1864.1333333333334</v>
      </c>
      <c r="H188" s="232">
        <v>1967.6333333333334</v>
      </c>
      <c r="I188" s="232">
        <v>1999.1666666666667</v>
      </c>
      <c r="J188" s="232">
        <v>2019.3833333333334</v>
      </c>
      <c r="K188" s="231">
        <v>1978.95</v>
      </c>
      <c r="L188" s="231">
        <v>1927.2</v>
      </c>
      <c r="M188" s="231">
        <v>0.22636000000000001</v>
      </c>
      <c r="N188" s="1"/>
      <c r="O188" s="1"/>
    </row>
    <row r="189" spans="1:15" ht="12.75" customHeight="1">
      <c r="A189" s="30">
        <v>179</v>
      </c>
      <c r="B189" s="217" t="s">
        <v>360</v>
      </c>
      <c r="C189" s="231">
        <v>729.9</v>
      </c>
      <c r="D189" s="232">
        <v>732.68333333333339</v>
      </c>
      <c r="E189" s="232">
        <v>725.71666666666681</v>
      </c>
      <c r="F189" s="232">
        <v>721.53333333333342</v>
      </c>
      <c r="G189" s="232">
        <v>714.56666666666683</v>
      </c>
      <c r="H189" s="232">
        <v>736.86666666666679</v>
      </c>
      <c r="I189" s="232">
        <v>743.83333333333348</v>
      </c>
      <c r="J189" s="232">
        <v>748.01666666666677</v>
      </c>
      <c r="K189" s="231">
        <v>739.65</v>
      </c>
      <c r="L189" s="231">
        <v>728.5</v>
      </c>
      <c r="M189" s="231">
        <v>0.33624999999999999</v>
      </c>
      <c r="N189" s="1"/>
      <c r="O189" s="1"/>
    </row>
    <row r="190" spans="1:15" ht="12.75" customHeight="1">
      <c r="A190" s="30">
        <v>180</v>
      </c>
      <c r="B190" s="217" t="s">
        <v>361</v>
      </c>
      <c r="C190" s="231">
        <v>240.5</v>
      </c>
      <c r="D190" s="232">
        <v>239.58333333333334</v>
      </c>
      <c r="E190" s="232">
        <v>237.4666666666667</v>
      </c>
      <c r="F190" s="232">
        <v>234.43333333333337</v>
      </c>
      <c r="G190" s="232">
        <v>232.31666666666672</v>
      </c>
      <c r="H190" s="232">
        <v>242.61666666666667</v>
      </c>
      <c r="I190" s="232">
        <v>244.73333333333329</v>
      </c>
      <c r="J190" s="232">
        <v>247.76666666666665</v>
      </c>
      <c r="K190" s="231">
        <v>241.7</v>
      </c>
      <c r="L190" s="231">
        <v>236.55</v>
      </c>
      <c r="M190" s="231">
        <v>1.42262</v>
      </c>
      <c r="N190" s="1"/>
      <c r="O190" s="1"/>
    </row>
    <row r="191" spans="1:15" ht="12.75" customHeight="1">
      <c r="A191" s="30">
        <v>181</v>
      </c>
      <c r="B191" s="217" t="s">
        <v>362</v>
      </c>
      <c r="C191" s="231">
        <v>2793.2</v>
      </c>
      <c r="D191" s="232">
        <v>2809.4666666666667</v>
      </c>
      <c r="E191" s="232">
        <v>2758.9333333333334</v>
      </c>
      <c r="F191" s="232">
        <v>2724.6666666666665</v>
      </c>
      <c r="G191" s="232">
        <v>2674.1333333333332</v>
      </c>
      <c r="H191" s="232">
        <v>2843.7333333333336</v>
      </c>
      <c r="I191" s="232">
        <v>2894.2666666666673</v>
      </c>
      <c r="J191" s="232">
        <v>2928.5333333333338</v>
      </c>
      <c r="K191" s="231">
        <v>2860</v>
      </c>
      <c r="L191" s="231">
        <v>2775.2</v>
      </c>
      <c r="M191" s="231">
        <v>0.96096000000000004</v>
      </c>
      <c r="N191" s="1"/>
      <c r="O191" s="1"/>
    </row>
    <row r="192" spans="1:15" ht="12.75" customHeight="1">
      <c r="A192" s="30">
        <v>182</v>
      </c>
      <c r="B192" s="217" t="s">
        <v>111</v>
      </c>
      <c r="C192" s="231">
        <v>450.3</v>
      </c>
      <c r="D192" s="232">
        <v>450.26666666666665</v>
      </c>
      <c r="E192" s="232">
        <v>442.0333333333333</v>
      </c>
      <c r="F192" s="232">
        <v>433.76666666666665</v>
      </c>
      <c r="G192" s="232">
        <v>425.5333333333333</v>
      </c>
      <c r="H192" s="232">
        <v>458.5333333333333</v>
      </c>
      <c r="I192" s="232">
        <v>466.76666666666665</v>
      </c>
      <c r="J192" s="232">
        <v>475.0333333333333</v>
      </c>
      <c r="K192" s="231">
        <v>458.5</v>
      </c>
      <c r="L192" s="231">
        <v>442</v>
      </c>
      <c r="M192" s="231">
        <v>32.660209999999999</v>
      </c>
      <c r="N192" s="1"/>
      <c r="O192" s="1"/>
    </row>
    <row r="193" spans="1:15" ht="12.75" customHeight="1">
      <c r="A193" s="30">
        <v>183</v>
      </c>
      <c r="B193" s="217" t="s">
        <v>363</v>
      </c>
      <c r="C193" s="231">
        <v>573.85</v>
      </c>
      <c r="D193" s="232">
        <v>575.05000000000007</v>
      </c>
      <c r="E193" s="232">
        <v>570.30000000000018</v>
      </c>
      <c r="F193" s="232">
        <v>566.75000000000011</v>
      </c>
      <c r="G193" s="232">
        <v>562.00000000000023</v>
      </c>
      <c r="H193" s="232">
        <v>578.60000000000014</v>
      </c>
      <c r="I193" s="232">
        <v>583.34999999999991</v>
      </c>
      <c r="J193" s="232">
        <v>586.90000000000009</v>
      </c>
      <c r="K193" s="231">
        <v>579.79999999999995</v>
      </c>
      <c r="L193" s="231">
        <v>571.5</v>
      </c>
      <c r="M193" s="231">
        <v>4.0645100000000003</v>
      </c>
      <c r="N193" s="1"/>
      <c r="O193" s="1"/>
    </row>
    <row r="194" spans="1:15" ht="12.75" customHeight="1">
      <c r="A194" s="30">
        <v>184</v>
      </c>
      <c r="B194" s="217" t="s">
        <v>364</v>
      </c>
      <c r="C194" s="231">
        <v>94.55</v>
      </c>
      <c r="D194" s="232">
        <v>95</v>
      </c>
      <c r="E194" s="232">
        <v>93.6</v>
      </c>
      <c r="F194" s="232">
        <v>92.649999999999991</v>
      </c>
      <c r="G194" s="232">
        <v>91.249999999999986</v>
      </c>
      <c r="H194" s="232">
        <v>95.95</v>
      </c>
      <c r="I194" s="232">
        <v>97.350000000000009</v>
      </c>
      <c r="J194" s="232">
        <v>98.300000000000011</v>
      </c>
      <c r="K194" s="231">
        <v>96.4</v>
      </c>
      <c r="L194" s="231">
        <v>94.05</v>
      </c>
      <c r="M194" s="231">
        <v>15.40236</v>
      </c>
      <c r="N194" s="1"/>
      <c r="O194" s="1"/>
    </row>
    <row r="195" spans="1:15" ht="12.75" customHeight="1">
      <c r="A195" s="30">
        <v>185</v>
      </c>
      <c r="B195" s="217" t="s">
        <v>365</v>
      </c>
      <c r="C195" s="231">
        <v>139.9</v>
      </c>
      <c r="D195" s="232">
        <v>140.13333333333333</v>
      </c>
      <c r="E195" s="232">
        <v>138.86666666666665</v>
      </c>
      <c r="F195" s="232">
        <v>137.83333333333331</v>
      </c>
      <c r="G195" s="232">
        <v>136.56666666666663</v>
      </c>
      <c r="H195" s="232">
        <v>141.16666666666666</v>
      </c>
      <c r="I195" s="232">
        <v>142.43333333333331</v>
      </c>
      <c r="J195" s="232">
        <v>143.46666666666667</v>
      </c>
      <c r="K195" s="231">
        <v>141.4</v>
      </c>
      <c r="L195" s="231">
        <v>139.1</v>
      </c>
      <c r="M195" s="231">
        <v>20.560739999999999</v>
      </c>
      <c r="N195" s="1"/>
      <c r="O195" s="1"/>
    </row>
    <row r="196" spans="1:15" ht="12.75" customHeight="1">
      <c r="A196" s="30">
        <v>186</v>
      </c>
      <c r="B196" s="217" t="s">
        <v>256</v>
      </c>
      <c r="C196" s="231">
        <v>269.89999999999998</v>
      </c>
      <c r="D196" s="232">
        <v>272.91666666666669</v>
      </c>
      <c r="E196" s="232">
        <v>266.08333333333337</v>
      </c>
      <c r="F196" s="232">
        <v>262.26666666666671</v>
      </c>
      <c r="G196" s="232">
        <v>255.43333333333339</v>
      </c>
      <c r="H196" s="232">
        <v>276.73333333333335</v>
      </c>
      <c r="I196" s="232">
        <v>283.56666666666672</v>
      </c>
      <c r="J196" s="232">
        <v>287.38333333333333</v>
      </c>
      <c r="K196" s="231">
        <v>279.75</v>
      </c>
      <c r="L196" s="231">
        <v>269.10000000000002</v>
      </c>
      <c r="M196" s="231">
        <v>4.9342600000000001</v>
      </c>
      <c r="N196" s="1"/>
      <c r="O196" s="1"/>
    </row>
    <row r="197" spans="1:15" ht="12.75" customHeight="1">
      <c r="A197" s="30">
        <v>187</v>
      </c>
      <c r="B197" s="217" t="s">
        <v>367</v>
      </c>
      <c r="C197" s="231">
        <v>1050.45</v>
      </c>
      <c r="D197" s="232">
        <v>1054.2333333333333</v>
      </c>
      <c r="E197" s="232">
        <v>1043.2666666666667</v>
      </c>
      <c r="F197" s="232">
        <v>1036.0833333333333</v>
      </c>
      <c r="G197" s="232">
        <v>1025.1166666666666</v>
      </c>
      <c r="H197" s="232">
        <v>1061.4166666666667</v>
      </c>
      <c r="I197" s="232">
        <v>1072.3833333333334</v>
      </c>
      <c r="J197" s="232">
        <v>1079.5666666666668</v>
      </c>
      <c r="K197" s="231">
        <v>1065.2</v>
      </c>
      <c r="L197" s="231">
        <v>1047.05</v>
      </c>
      <c r="M197" s="231">
        <v>1.05359</v>
      </c>
      <c r="N197" s="1"/>
      <c r="O197" s="1"/>
    </row>
    <row r="198" spans="1:15" ht="12.75" customHeight="1">
      <c r="A198" s="30">
        <v>188</v>
      </c>
      <c r="B198" s="217" t="s">
        <v>113</v>
      </c>
      <c r="C198" s="231">
        <v>1077.8</v>
      </c>
      <c r="D198" s="232">
        <v>1067.6000000000001</v>
      </c>
      <c r="E198" s="232">
        <v>1051.2000000000003</v>
      </c>
      <c r="F198" s="232">
        <v>1024.6000000000001</v>
      </c>
      <c r="G198" s="232">
        <v>1008.2000000000003</v>
      </c>
      <c r="H198" s="232">
        <v>1094.2000000000003</v>
      </c>
      <c r="I198" s="232">
        <v>1110.6000000000004</v>
      </c>
      <c r="J198" s="232">
        <v>1137.2000000000003</v>
      </c>
      <c r="K198" s="231">
        <v>1084</v>
      </c>
      <c r="L198" s="231">
        <v>1041</v>
      </c>
      <c r="M198" s="231">
        <v>82.537649999999999</v>
      </c>
      <c r="N198" s="1"/>
      <c r="O198" s="1"/>
    </row>
    <row r="199" spans="1:15" ht="12.75" customHeight="1">
      <c r="A199" s="30">
        <v>189</v>
      </c>
      <c r="B199" s="217" t="s">
        <v>115</v>
      </c>
      <c r="C199" s="231">
        <v>2152.65</v>
      </c>
      <c r="D199" s="232">
        <v>2149.2166666666667</v>
      </c>
      <c r="E199" s="232">
        <v>2133.4333333333334</v>
      </c>
      <c r="F199" s="232">
        <v>2114.2166666666667</v>
      </c>
      <c r="G199" s="232">
        <v>2098.4333333333334</v>
      </c>
      <c r="H199" s="232">
        <v>2168.4333333333334</v>
      </c>
      <c r="I199" s="232">
        <v>2184.2166666666672</v>
      </c>
      <c r="J199" s="232">
        <v>2203.4333333333334</v>
      </c>
      <c r="K199" s="231">
        <v>2165</v>
      </c>
      <c r="L199" s="231">
        <v>2130</v>
      </c>
      <c r="M199" s="231">
        <v>0.79757999999999996</v>
      </c>
      <c r="N199" s="1"/>
      <c r="O199" s="1"/>
    </row>
    <row r="200" spans="1:15" ht="12.75" customHeight="1">
      <c r="A200" s="30">
        <v>190</v>
      </c>
      <c r="B200" s="217" t="s">
        <v>116</v>
      </c>
      <c r="C200" s="231">
        <v>1600.65</v>
      </c>
      <c r="D200" s="232">
        <v>1598.8500000000001</v>
      </c>
      <c r="E200" s="232">
        <v>1587.8000000000002</v>
      </c>
      <c r="F200" s="232">
        <v>1574.95</v>
      </c>
      <c r="G200" s="232">
        <v>1563.9</v>
      </c>
      <c r="H200" s="232">
        <v>1611.7000000000003</v>
      </c>
      <c r="I200" s="232">
        <v>1622.75</v>
      </c>
      <c r="J200" s="232">
        <v>1635.6000000000004</v>
      </c>
      <c r="K200" s="231">
        <v>1609.9</v>
      </c>
      <c r="L200" s="231">
        <v>1586</v>
      </c>
      <c r="M200" s="231">
        <v>46.222729999999999</v>
      </c>
      <c r="N200" s="1"/>
      <c r="O200" s="1"/>
    </row>
    <row r="201" spans="1:15" ht="12.75" customHeight="1">
      <c r="A201" s="30">
        <v>191</v>
      </c>
      <c r="B201" s="217" t="s">
        <v>117</v>
      </c>
      <c r="C201" s="231">
        <v>604.5</v>
      </c>
      <c r="D201" s="232">
        <v>602.81666666666661</v>
      </c>
      <c r="E201" s="232">
        <v>598.03333333333319</v>
      </c>
      <c r="F201" s="232">
        <v>591.56666666666661</v>
      </c>
      <c r="G201" s="232">
        <v>586.78333333333319</v>
      </c>
      <c r="H201" s="232">
        <v>609.28333333333319</v>
      </c>
      <c r="I201" s="232">
        <v>614.06666666666649</v>
      </c>
      <c r="J201" s="232">
        <v>620.53333333333319</v>
      </c>
      <c r="K201" s="231">
        <v>607.6</v>
      </c>
      <c r="L201" s="231">
        <v>596.35</v>
      </c>
      <c r="M201" s="231">
        <v>32.722850000000001</v>
      </c>
      <c r="N201" s="1"/>
      <c r="O201" s="1"/>
    </row>
    <row r="202" spans="1:15" ht="12.75" customHeight="1">
      <c r="A202" s="30">
        <v>192</v>
      </c>
      <c r="B202" s="217" t="s">
        <v>368</v>
      </c>
      <c r="C202" s="231">
        <v>73.650000000000006</v>
      </c>
      <c r="D202" s="232">
        <v>73.283333333333346</v>
      </c>
      <c r="E202" s="232">
        <v>72.616666666666688</v>
      </c>
      <c r="F202" s="232">
        <v>71.583333333333343</v>
      </c>
      <c r="G202" s="232">
        <v>70.916666666666686</v>
      </c>
      <c r="H202" s="232">
        <v>74.316666666666691</v>
      </c>
      <c r="I202" s="232">
        <v>74.983333333333348</v>
      </c>
      <c r="J202" s="232">
        <v>76.016666666666694</v>
      </c>
      <c r="K202" s="231">
        <v>73.95</v>
      </c>
      <c r="L202" s="231">
        <v>72.25</v>
      </c>
      <c r="M202" s="231">
        <v>49.602910000000001</v>
      </c>
      <c r="N202" s="1"/>
      <c r="O202" s="1"/>
    </row>
    <row r="203" spans="1:15" ht="12.75" customHeight="1">
      <c r="A203" s="30">
        <v>193</v>
      </c>
      <c r="B203" s="217" t="s">
        <v>820</v>
      </c>
      <c r="C203" s="231">
        <v>632.75</v>
      </c>
      <c r="D203" s="232">
        <v>634.25</v>
      </c>
      <c r="E203" s="232">
        <v>627.6</v>
      </c>
      <c r="F203" s="232">
        <v>622.45000000000005</v>
      </c>
      <c r="G203" s="232">
        <v>615.80000000000007</v>
      </c>
      <c r="H203" s="232">
        <v>639.4</v>
      </c>
      <c r="I203" s="232">
        <v>646.05000000000007</v>
      </c>
      <c r="J203" s="232">
        <v>651.19999999999993</v>
      </c>
      <c r="K203" s="231">
        <v>640.9</v>
      </c>
      <c r="L203" s="231">
        <v>629.1</v>
      </c>
      <c r="M203" s="231">
        <v>0.26967999999999998</v>
      </c>
      <c r="N203" s="1"/>
      <c r="O203" s="1"/>
    </row>
    <row r="204" spans="1:15" ht="12.75" customHeight="1">
      <c r="A204" s="30">
        <v>194</v>
      </c>
      <c r="B204" s="217" t="s">
        <v>369</v>
      </c>
      <c r="C204" s="231">
        <v>884.7</v>
      </c>
      <c r="D204" s="232">
        <v>887.56666666666661</v>
      </c>
      <c r="E204" s="232">
        <v>880.13333333333321</v>
      </c>
      <c r="F204" s="232">
        <v>875.56666666666661</v>
      </c>
      <c r="G204" s="232">
        <v>868.13333333333321</v>
      </c>
      <c r="H204" s="232">
        <v>892.13333333333321</v>
      </c>
      <c r="I204" s="232">
        <v>899.56666666666661</v>
      </c>
      <c r="J204" s="232">
        <v>904.13333333333321</v>
      </c>
      <c r="K204" s="231">
        <v>895</v>
      </c>
      <c r="L204" s="231">
        <v>883</v>
      </c>
      <c r="M204" s="231">
        <v>0.78190000000000004</v>
      </c>
      <c r="N204" s="1"/>
      <c r="O204" s="1"/>
    </row>
    <row r="205" spans="1:15" ht="12.75" customHeight="1">
      <c r="A205" s="30">
        <v>195</v>
      </c>
      <c r="B205" s="217" t="s">
        <v>370</v>
      </c>
      <c r="C205" s="231">
        <v>886.85</v>
      </c>
      <c r="D205" s="232">
        <v>888.04999999999984</v>
      </c>
      <c r="E205" s="232">
        <v>880.09999999999968</v>
      </c>
      <c r="F205" s="232">
        <v>873.3499999999998</v>
      </c>
      <c r="G205" s="232">
        <v>865.39999999999964</v>
      </c>
      <c r="H205" s="232">
        <v>894.79999999999973</v>
      </c>
      <c r="I205" s="232">
        <v>902.74999999999977</v>
      </c>
      <c r="J205" s="232">
        <v>909.49999999999977</v>
      </c>
      <c r="K205" s="231">
        <v>896</v>
      </c>
      <c r="L205" s="231">
        <v>881.3</v>
      </c>
      <c r="M205" s="231">
        <v>0.99451000000000001</v>
      </c>
      <c r="N205" s="1"/>
      <c r="O205" s="1"/>
    </row>
    <row r="206" spans="1:15" ht="12.75" customHeight="1">
      <c r="A206" s="30">
        <v>196</v>
      </c>
      <c r="B206" s="217" t="s">
        <v>112</v>
      </c>
      <c r="C206" s="231">
        <v>1172.5999999999999</v>
      </c>
      <c r="D206" s="232">
        <v>1179.4333333333334</v>
      </c>
      <c r="E206" s="232">
        <v>1156.1666666666667</v>
      </c>
      <c r="F206" s="232">
        <v>1139.7333333333333</v>
      </c>
      <c r="G206" s="232">
        <v>1116.4666666666667</v>
      </c>
      <c r="H206" s="232">
        <v>1195.8666666666668</v>
      </c>
      <c r="I206" s="232">
        <v>1219.1333333333332</v>
      </c>
      <c r="J206" s="232">
        <v>1235.5666666666668</v>
      </c>
      <c r="K206" s="231">
        <v>1202.7</v>
      </c>
      <c r="L206" s="231">
        <v>1163</v>
      </c>
      <c r="M206" s="231">
        <v>9.6249599999999997</v>
      </c>
      <c r="N206" s="1"/>
      <c r="O206" s="1"/>
    </row>
    <row r="207" spans="1:15" ht="12.75" customHeight="1">
      <c r="A207" s="30">
        <v>197</v>
      </c>
      <c r="B207" s="217" t="s">
        <v>118</v>
      </c>
      <c r="C207" s="231">
        <v>2728.45</v>
      </c>
      <c r="D207" s="232">
        <v>2718.8833333333337</v>
      </c>
      <c r="E207" s="232">
        <v>2692.8666666666672</v>
      </c>
      <c r="F207" s="232">
        <v>2657.2833333333338</v>
      </c>
      <c r="G207" s="232">
        <v>2631.2666666666673</v>
      </c>
      <c r="H207" s="232">
        <v>2754.4666666666672</v>
      </c>
      <c r="I207" s="232">
        <v>2780.4833333333336</v>
      </c>
      <c r="J207" s="232">
        <v>2816.0666666666671</v>
      </c>
      <c r="K207" s="231">
        <v>2744.9</v>
      </c>
      <c r="L207" s="231">
        <v>2683.3</v>
      </c>
      <c r="M207" s="231">
        <v>1.9643999999999999</v>
      </c>
      <c r="N207" s="1"/>
      <c r="O207" s="1"/>
    </row>
    <row r="208" spans="1:15" ht="12.75" customHeight="1">
      <c r="A208" s="30">
        <v>198</v>
      </c>
      <c r="B208" s="217" t="s">
        <v>768</v>
      </c>
      <c r="C208" s="231">
        <v>402.95</v>
      </c>
      <c r="D208" s="232">
        <v>403.81666666666666</v>
      </c>
      <c r="E208" s="232">
        <v>399.33333333333331</v>
      </c>
      <c r="F208" s="232">
        <v>395.71666666666664</v>
      </c>
      <c r="G208" s="232">
        <v>391.23333333333329</v>
      </c>
      <c r="H208" s="232">
        <v>407.43333333333334</v>
      </c>
      <c r="I208" s="232">
        <v>411.91666666666669</v>
      </c>
      <c r="J208" s="232">
        <v>415.53333333333336</v>
      </c>
      <c r="K208" s="231">
        <v>408.3</v>
      </c>
      <c r="L208" s="231">
        <v>400.2</v>
      </c>
      <c r="M208" s="231">
        <v>3.0893999999999999</v>
      </c>
      <c r="N208" s="1"/>
      <c r="O208" s="1"/>
    </row>
    <row r="209" spans="1:15" ht="12.75" customHeight="1">
      <c r="A209" s="30">
        <v>199</v>
      </c>
      <c r="B209" s="217" t="s">
        <v>120</v>
      </c>
      <c r="C209" s="231">
        <v>488.5</v>
      </c>
      <c r="D209" s="232">
        <v>487.05</v>
      </c>
      <c r="E209" s="232">
        <v>484.1</v>
      </c>
      <c r="F209" s="232">
        <v>479.7</v>
      </c>
      <c r="G209" s="232">
        <v>476.75</v>
      </c>
      <c r="H209" s="232">
        <v>491.45000000000005</v>
      </c>
      <c r="I209" s="232">
        <v>494.4</v>
      </c>
      <c r="J209" s="232">
        <v>498.80000000000007</v>
      </c>
      <c r="K209" s="231">
        <v>490</v>
      </c>
      <c r="L209" s="231">
        <v>482.65</v>
      </c>
      <c r="M209" s="231">
        <v>74.451620000000005</v>
      </c>
      <c r="N209" s="1"/>
      <c r="O209" s="1"/>
    </row>
    <row r="210" spans="1:15" ht="12.75" customHeight="1">
      <c r="A210" s="30">
        <v>200</v>
      </c>
      <c r="B210" s="217" t="s">
        <v>775</v>
      </c>
      <c r="C210" s="231">
        <v>1310.6500000000001</v>
      </c>
      <c r="D210" s="232">
        <v>1312.9666666666667</v>
      </c>
      <c r="E210" s="232">
        <v>1302.9333333333334</v>
      </c>
      <c r="F210" s="232">
        <v>1295.2166666666667</v>
      </c>
      <c r="G210" s="232">
        <v>1285.1833333333334</v>
      </c>
      <c r="H210" s="232">
        <v>1320.6833333333334</v>
      </c>
      <c r="I210" s="232">
        <v>1330.7166666666667</v>
      </c>
      <c r="J210" s="232">
        <v>1338.4333333333334</v>
      </c>
      <c r="K210" s="231">
        <v>1323</v>
      </c>
      <c r="L210" s="231">
        <v>1305.25</v>
      </c>
      <c r="M210" s="231">
        <v>0.15936</v>
      </c>
      <c r="N210" s="1"/>
      <c r="O210" s="1"/>
    </row>
    <row r="211" spans="1:15" ht="12.75" customHeight="1">
      <c r="A211" s="30">
        <v>201</v>
      </c>
      <c r="B211" s="217" t="s">
        <v>257</v>
      </c>
      <c r="C211" s="231">
        <v>2462.75</v>
      </c>
      <c r="D211" s="232">
        <v>2456.85</v>
      </c>
      <c r="E211" s="232">
        <v>2441.4499999999998</v>
      </c>
      <c r="F211" s="232">
        <v>2420.15</v>
      </c>
      <c r="G211" s="232">
        <v>2404.75</v>
      </c>
      <c r="H211" s="232">
        <v>2478.1499999999996</v>
      </c>
      <c r="I211" s="232">
        <v>2493.5500000000002</v>
      </c>
      <c r="J211" s="232">
        <v>2514.8499999999995</v>
      </c>
      <c r="K211" s="231">
        <v>2472.25</v>
      </c>
      <c r="L211" s="231">
        <v>2435.5500000000002</v>
      </c>
      <c r="M211" s="231">
        <v>5.2731199999999996</v>
      </c>
      <c r="N211" s="1"/>
      <c r="O211" s="1"/>
    </row>
    <row r="212" spans="1:15" ht="12.75" customHeight="1">
      <c r="A212" s="30">
        <v>202</v>
      </c>
      <c r="B212" s="217" t="s">
        <v>372</v>
      </c>
      <c r="C212" s="231">
        <v>126.9</v>
      </c>
      <c r="D212" s="232">
        <v>126.39999999999999</v>
      </c>
      <c r="E212" s="232">
        <v>125.49999999999999</v>
      </c>
      <c r="F212" s="232">
        <v>124.1</v>
      </c>
      <c r="G212" s="232">
        <v>123.19999999999999</v>
      </c>
      <c r="H212" s="232">
        <v>127.79999999999998</v>
      </c>
      <c r="I212" s="232">
        <v>128.69999999999999</v>
      </c>
      <c r="J212" s="232">
        <v>130.09999999999997</v>
      </c>
      <c r="K212" s="231">
        <v>127.3</v>
      </c>
      <c r="L212" s="231">
        <v>125</v>
      </c>
      <c r="M212" s="231">
        <v>49.622970000000002</v>
      </c>
      <c r="N212" s="1"/>
      <c r="O212" s="1"/>
    </row>
    <row r="213" spans="1:15" ht="12.75" customHeight="1">
      <c r="A213" s="30">
        <v>203</v>
      </c>
      <c r="B213" s="217" t="s">
        <v>121</v>
      </c>
      <c r="C213" s="231">
        <v>251.2</v>
      </c>
      <c r="D213" s="232">
        <v>250.1</v>
      </c>
      <c r="E213" s="232">
        <v>247.29999999999998</v>
      </c>
      <c r="F213" s="232">
        <v>243.39999999999998</v>
      </c>
      <c r="G213" s="232">
        <v>240.59999999999997</v>
      </c>
      <c r="H213" s="232">
        <v>254</v>
      </c>
      <c r="I213" s="232">
        <v>256.8</v>
      </c>
      <c r="J213" s="232">
        <v>260.70000000000005</v>
      </c>
      <c r="K213" s="231">
        <v>252.9</v>
      </c>
      <c r="L213" s="231">
        <v>246.2</v>
      </c>
      <c r="M213" s="231">
        <v>43.471269999999997</v>
      </c>
      <c r="N213" s="1"/>
      <c r="O213" s="1"/>
    </row>
    <row r="214" spans="1:15" ht="12.75" customHeight="1">
      <c r="A214" s="30">
        <v>204</v>
      </c>
      <c r="B214" s="217" t="s">
        <v>122</v>
      </c>
      <c r="C214" s="231">
        <v>2624</v>
      </c>
      <c r="D214" s="232">
        <v>2609.9666666666667</v>
      </c>
      <c r="E214" s="232">
        <v>2580.6833333333334</v>
      </c>
      <c r="F214" s="232">
        <v>2537.3666666666668</v>
      </c>
      <c r="G214" s="232">
        <v>2508.0833333333335</v>
      </c>
      <c r="H214" s="232">
        <v>2653.2833333333333</v>
      </c>
      <c r="I214" s="232">
        <v>2682.5666666666671</v>
      </c>
      <c r="J214" s="232">
        <v>2725.8833333333332</v>
      </c>
      <c r="K214" s="231">
        <v>2639.25</v>
      </c>
      <c r="L214" s="231">
        <v>2566.65</v>
      </c>
      <c r="M214" s="231">
        <v>13.48015</v>
      </c>
      <c r="N214" s="1"/>
      <c r="O214" s="1"/>
    </row>
    <row r="215" spans="1:15" ht="12.75" customHeight="1">
      <c r="A215" s="30">
        <v>205</v>
      </c>
      <c r="B215" s="217" t="s">
        <v>258</v>
      </c>
      <c r="C215" s="231">
        <v>349.7</v>
      </c>
      <c r="D215" s="232">
        <v>348.26666666666671</v>
      </c>
      <c r="E215" s="232">
        <v>346.53333333333342</v>
      </c>
      <c r="F215" s="232">
        <v>343.36666666666673</v>
      </c>
      <c r="G215" s="232">
        <v>341.63333333333344</v>
      </c>
      <c r="H215" s="232">
        <v>351.43333333333339</v>
      </c>
      <c r="I215" s="232">
        <v>353.16666666666663</v>
      </c>
      <c r="J215" s="232">
        <v>356.33333333333337</v>
      </c>
      <c r="K215" s="231">
        <v>350</v>
      </c>
      <c r="L215" s="231">
        <v>345.1</v>
      </c>
      <c r="M215" s="231">
        <v>6.4705899999999996</v>
      </c>
      <c r="N215" s="1"/>
      <c r="O215" s="1"/>
    </row>
    <row r="216" spans="1:15" ht="12.75" customHeight="1">
      <c r="A216" s="30">
        <v>206</v>
      </c>
      <c r="B216" s="217" t="s">
        <v>286</v>
      </c>
      <c r="C216" s="231">
        <v>3269.05</v>
      </c>
      <c r="D216" s="232">
        <v>3281.8833333333332</v>
      </c>
      <c r="E216" s="232">
        <v>3239.1666666666665</v>
      </c>
      <c r="F216" s="232">
        <v>3209.2833333333333</v>
      </c>
      <c r="G216" s="232">
        <v>3166.5666666666666</v>
      </c>
      <c r="H216" s="232">
        <v>3311.7666666666664</v>
      </c>
      <c r="I216" s="232">
        <v>3354.4833333333336</v>
      </c>
      <c r="J216" s="232">
        <v>3384.3666666666663</v>
      </c>
      <c r="K216" s="231">
        <v>3324.6</v>
      </c>
      <c r="L216" s="231">
        <v>3252</v>
      </c>
      <c r="M216" s="231">
        <v>9.511E-2</v>
      </c>
      <c r="N216" s="1"/>
      <c r="O216" s="1"/>
    </row>
    <row r="217" spans="1:15" ht="12.75" customHeight="1">
      <c r="A217" s="30">
        <v>207</v>
      </c>
      <c r="B217" s="217" t="s">
        <v>776</v>
      </c>
      <c r="C217" s="231">
        <v>736.2</v>
      </c>
      <c r="D217" s="232">
        <v>734.41666666666663</v>
      </c>
      <c r="E217" s="232">
        <v>728.83333333333326</v>
      </c>
      <c r="F217" s="232">
        <v>721.46666666666658</v>
      </c>
      <c r="G217" s="232">
        <v>715.88333333333321</v>
      </c>
      <c r="H217" s="232">
        <v>741.7833333333333</v>
      </c>
      <c r="I217" s="232">
        <v>747.36666666666656</v>
      </c>
      <c r="J217" s="232">
        <v>754.73333333333335</v>
      </c>
      <c r="K217" s="231">
        <v>740</v>
      </c>
      <c r="L217" s="231">
        <v>727.05</v>
      </c>
      <c r="M217" s="231">
        <v>0.2545</v>
      </c>
      <c r="N217" s="1"/>
      <c r="O217" s="1"/>
    </row>
    <row r="218" spans="1:15" ht="12.75" customHeight="1">
      <c r="A218" s="30">
        <v>208</v>
      </c>
      <c r="B218" s="217" t="s">
        <v>373</v>
      </c>
      <c r="C218" s="231">
        <v>39634.25</v>
      </c>
      <c r="D218" s="232">
        <v>39696.200000000004</v>
      </c>
      <c r="E218" s="232">
        <v>39410.700000000012</v>
      </c>
      <c r="F218" s="232">
        <v>39187.150000000009</v>
      </c>
      <c r="G218" s="232">
        <v>38901.650000000016</v>
      </c>
      <c r="H218" s="232">
        <v>39919.750000000007</v>
      </c>
      <c r="I218" s="232">
        <v>40205.249999999993</v>
      </c>
      <c r="J218" s="232">
        <v>40428.800000000003</v>
      </c>
      <c r="K218" s="231">
        <v>39981.699999999997</v>
      </c>
      <c r="L218" s="231">
        <v>39472.65</v>
      </c>
      <c r="M218" s="231">
        <v>2.7130000000000001E-2</v>
      </c>
      <c r="N218" s="1"/>
      <c r="O218" s="1"/>
    </row>
    <row r="219" spans="1:15" ht="12.75" customHeight="1">
      <c r="A219" s="30">
        <v>209</v>
      </c>
      <c r="B219" s="217" t="s">
        <v>374</v>
      </c>
      <c r="C219" s="231">
        <v>50.5</v>
      </c>
      <c r="D219" s="232">
        <v>50.699999999999996</v>
      </c>
      <c r="E219" s="232">
        <v>50.199999999999989</v>
      </c>
      <c r="F219" s="232">
        <v>49.899999999999991</v>
      </c>
      <c r="G219" s="232">
        <v>49.399999999999984</v>
      </c>
      <c r="H219" s="232">
        <v>50.999999999999993</v>
      </c>
      <c r="I219" s="232">
        <v>51.500000000000007</v>
      </c>
      <c r="J219" s="232">
        <v>51.8</v>
      </c>
      <c r="K219" s="231">
        <v>51.2</v>
      </c>
      <c r="L219" s="231">
        <v>50.4</v>
      </c>
      <c r="M219" s="231">
        <v>36.065080000000002</v>
      </c>
      <c r="N219" s="1"/>
      <c r="O219" s="1"/>
    </row>
    <row r="220" spans="1:15" ht="12.75" customHeight="1">
      <c r="A220" s="30">
        <v>210</v>
      </c>
      <c r="B220" s="217" t="s">
        <v>114</v>
      </c>
      <c r="C220" s="231">
        <v>2621.65</v>
      </c>
      <c r="D220" s="232">
        <v>2614.4500000000003</v>
      </c>
      <c r="E220" s="232">
        <v>2597.8000000000006</v>
      </c>
      <c r="F220" s="232">
        <v>2573.9500000000003</v>
      </c>
      <c r="G220" s="232">
        <v>2557.3000000000006</v>
      </c>
      <c r="H220" s="232">
        <v>2638.3000000000006</v>
      </c>
      <c r="I220" s="232">
        <v>2654.9500000000003</v>
      </c>
      <c r="J220" s="232">
        <v>2678.8000000000006</v>
      </c>
      <c r="K220" s="231">
        <v>2631.1</v>
      </c>
      <c r="L220" s="231">
        <v>2590.6</v>
      </c>
      <c r="M220" s="231">
        <v>33.786769999999997</v>
      </c>
      <c r="N220" s="1"/>
      <c r="O220" s="1"/>
    </row>
    <row r="221" spans="1:15" ht="12.75" customHeight="1">
      <c r="A221" s="30">
        <v>211</v>
      </c>
      <c r="B221" s="217" t="s">
        <v>124</v>
      </c>
      <c r="C221" s="231">
        <v>873.45</v>
      </c>
      <c r="D221" s="232">
        <v>868.88333333333321</v>
      </c>
      <c r="E221" s="232">
        <v>862.86666666666645</v>
      </c>
      <c r="F221" s="232">
        <v>852.28333333333319</v>
      </c>
      <c r="G221" s="232">
        <v>846.26666666666642</v>
      </c>
      <c r="H221" s="232">
        <v>879.46666666666647</v>
      </c>
      <c r="I221" s="232">
        <v>885.48333333333335</v>
      </c>
      <c r="J221" s="232">
        <v>896.06666666666649</v>
      </c>
      <c r="K221" s="231">
        <v>874.9</v>
      </c>
      <c r="L221" s="231">
        <v>858.3</v>
      </c>
      <c r="M221" s="231">
        <v>112.23103</v>
      </c>
      <c r="N221" s="1"/>
      <c r="O221" s="1"/>
    </row>
    <row r="222" spans="1:15" ht="12.75" customHeight="1">
      <c r="A222" s="30">
        <v>212</v>
      </c>
      <c r="B222" s="217" t="s">
        <v>125</v>
      </c>
      <c r="C222" s="231">
        <v>1255.1500000000001</v>
      </c>
      <c r="D222" s="232">
        <v>1250</v>
      </c>
      <c r="E222" s="232">
        <v>1242.4000000000001</v>
      </c>
      <c r="F222" s="232">
        <v>1229.6500000000001</v>
      </c>
      <c r="G222" s="232">
        <v>1222.0500000000002</v>
      </c>
      <c r="H222" s="232">
        <v>1262.75</v>
      </c>
      <c r="I222" s="232">
        <v>1270.3499999999999</v>
      </c>
      <c r="J222" s="232">
        <v>1283.0999999999999</v>
      </c>
      <c r="K222" s="231">
        <v>1257.5999999999999</v>
      </c>
      <c r="L222" s="231">
        <v>1237.25</v>
      </c>
      <c r="M222" s="231">
        <v>4.26159</v>
      </c>
      <c r="N222" s="1"/>
      <c r="O222" s="1"/>
    </row>
    <row r="223" spans="1:15" ht="12.75" customHeight="1">
      <c r="A223" s="30">
        <v>213</v>
      </c>
      <c r="B223" s="217" t="s">
        <v>126</v>
      </c>
      <c r="C223" s="231">
        <v>469.55</v>
      </c>
      <c r="D223" s="232">
        <v>471.09999999999997</v>
      </c>
      <c r="E223" s="232">
        <v>466.44999999999993</v>
      </c>
      <c r="F223" s="232">
        <v>463.34999999999997</v>
      </c>
      <c r="G223" s="232">
        <v>458.69999999999993</v>
      </c>
      <c r="H223" s="232">
        <v>474.19999999999993</v>
      </c>
      <c r="I223" s="232">
        <v>478.84999999999991</v>
      </c>
      <c r="J223" s="232">
        <v>481.94999999999993</v>
      </c>
      <c r="K223" s="231">
        <v>475.75</v>
      </c>
      <c r="L223" s="231">
        <v>468</v>
      </c>
      <c r="M223" s="231">
        <v>31.531369999999999</v>
      </c>
      <c r="N223" s="1"/>
      <c r="O223" s="1"/>
    </row>
    <row r="224" spans="1:15" ht="12.75" customHeight="1">
      <c r="A224" s="30">
        <v>214</v>
      </c>
      <c r="B224" s="217" t="s">
        <v>259</v>
      </c>
      <c r="C224" s="231">
        <v>501.6</v>
      </c>
      <c r="D224" s="232">
        <v>501.5333333333333</v>
      </c>
      <c r="E224" s="232">
        <v>495.06666666666661</v>
      </c>
      <c r="F224" s="232">
        <v>488.5333333333333</v>
      </c>
      <c r="G224" s="232">
        <v>482.06666666666661</v>
      </c>
      <c r="H224" s="232">
        <v>508.06666666666661</v>
      </c>
      <c r="I224" s="232">
        <v>514.5333333333333</v>
      </c>
      <c r="J224" s="232">
        <v>521.06666666666661</v>
      </c>
      <c r="K224" s="231">
        <v>508</v>
      </c>
      <c r="L224" s="231">
        <v>495</v>
      </c>
      <c r="M224" s="231">
        <v>1.8506400000000001</v>
      </c>
      <c r="N224" s="1"/>
      <c r="O224" s="1"/>
    </row>
    <row r="225" spans="1:15" ht="12.75" customHeight="1">
      <c r="A225" s="30">
        <v>215</v>
      </c>
      <c r="B225" s="217" t="s">
        <v>376</v>
      </c>
      <c r="C225" s="231">
        <v>54.5</v>
      </c>
      <c r="D225" s="232">
        <v>54.566666666666663</v>
      </c>
      <c r="E225" s="232">
        <v>53.933333333333323</v>
      </c>
      <c r="F225" s="232">
        <v>53.36666666666666</v>
      </c>
      <c r="G225" s="232">
        <v>52.73333333333332</v>
      </c>
      <c r="H225" s="232">
        <v>55.133333333333326</v>
      </c>
      <c r="I225" s="232">
        <v>55.766666666666666</v>
      </c>
      <c r="J225" s="232">
        <v>56.333333333333329</v>
      </c>
      <c r="K225" s="231">
        <v>55.2</v>
      </c>
      <c r="L225" s="231">
        <v>54</v>
      </c>
      <c r="M225" s="231">
        <v>108.73914000000001</v>
      </c>
      <c r="N225" s="1"/>
      <c r="O225" s="1"/>
    </row>
    <row r="226" spans="1:15" ht="12.75" customHeight="1">
      <c r="A226" s="30">
        <v>216</v>
      </c>
      <c r="B226" s="217" t="s">
        <v>128</v>
      </c>
      <c r="C226" s="231">
        <v>60.2</v>
      </c>
      <c r="D226" s="232">
        <v>60.033333333333339</v>
      </c>
      <c r="E226" s="232">
        <v>59.616666666666674</v>
      </c>
      <c r="F226" s="232">
        <v>59.033333333333339</v>
      </c>
      <c r="G226" s="232">
        <v>58.616666666666674</v>
      </c>
      <c r="H226" s="232">
        <v>60.616666666666674</v>
      </c>
      <c r="I226" s="232">
        <v>61.033333333333346</v>
      </c>
      <c r="J226" s="232">
        <v>61.616666666666674</v>
      </c>
      <c r="K226" s="231">
        <v>60.45</v>
      </c>
      <c r="L226" s="231">
        <v>59.45</v>
      </c>
      <c r="M226" s="231">
        <v>222.66548</v>
      </c>
      <c r="N226" s="1"/>
      <c r="O226" s="1"/>
    </row>
    <row r="227" spans="1:15" ht="12.75" customHeight="1">
      <c r="A227" s="30">
        <v>217</v>
      </c>
      <c r="B227" s="217" t="s">
        <v>377</v>
      </c>
      <c r="C227" s="231">
        <v>85.35</v>
      </c>
      <c r="D227" s="232">
        <v>84.8</v>
      </c>
      <c r="E227" s="232">
        <v>83.8</v>
      </c>
      <c r="F227" s="232">
        <v>82.25</v>
      </c>
      <c r="G227" s="232">
        <v>81.25</v>
      </c>
      <c r="H227" s="232">
        <v>86.35</v>
      </c>
      <c r="I227" s="232">
        <v>87.35</v>
      </c>
      <c r="J227" s="232">
        <v>88.899999999999991</v>
      </c>
      <c r="K227" s="231">
        <v>85.8</v>
      </c>
      <c r="L227" s="231">
        <v>83.25</v>
      </c>
      <c r="M227" s="231">
        <v>66.407690000000002</v>
      </c>
      <c r="N227" s="1"/>
      <c r="O227" s="1"/>
    </row>
    <row r="228" spans="1:15" ht="12.75" customHeight="1">
      <c r="A228" s="30">
        <v>218</v>
      </c>
      <c r="B228" s="217" t="s">
        <v>378</v>
      </c>
      <c r="C228" s="231">
        <v>909.45</v>
      </c>
      <c r="D228" s="232">
        <v>915.63333333333333</v>
      </c>
      <c r="E228" s="232">
        <v>898.81666666666661</v>
      </c>
      <c r="F228" s="232">
        <v>888.18333333333328</v>
      </c>
      <c r="G228" s="232">
        <v>871.36666666666656</v>
      </c>
      <c r="H228" s="232">
        <v>926.26666666666665</v>
      </c>
      <c r="I228" s="232">
        <v>943.08333333333348</v>
      </c>
      <c r="J228" s="232">
        <v>953.7166666666667</v>
      </c>
      <c r="K228" s="231">
        <v>932.45</v>
      </c>
      <c r="L228" s="231">
        <v>905</v>
      </c>
      <c r="M228" s="231">
        <v>0.18798999999999999</v>
      </c>
      <c r="N228" s="1"/>
      <c r="O228" s="1"/>
    </row>
    <row r="229" spans="1:15" ht="12.75" customHeight="1">
      <c r="A229" s="30">
        <v>219</v>
      </c>
      <c r="B229" s="217" t="s">
        <v>379</v>
      </c>
      <c r="C229" s="231">
        <v>476.7</v>
      </c>
      <c r="D229" s="232">
        <v>478.16666666666669</v>
      </c>
      <c r="E229" s="232">
        <v>471.93333333333339</v>
      </c>
      <c r="F229" s="232">
        <v>467.16666666666669</v>
      </c>
      <c r="G229" s="232">
        <v>460.93333333333339</v>
      </c>
      <c r="H229" s="232">
        <v>482.93333333333339</v>
      </c>
      <c r="I229" s="232">
        <v>489.16666666666663</v>
      </c>
      <c r="J229" s="232">
        <v>493.93333333333339</v>
      </c>
      <c r="K229" s="231">
        <v>484.4</v>
      </c>
      <c r="L229" s="231">
        <v>473.4</v>
      </c>
      <c r="M229" s="231">
        <v>1.7824500000000001</v>
      </c>
      <c r="N229" s="1"/>
      <c r="O229" s="1"/>
    </row>
    <row r="230" spans="1:15" ht="12.75" customHeight="1">
      <c r="A230" s="30">
        <v>220</v>
      </c>
      <c r="B230" s="217" t="s">
        <v>380</v>
      </c>
      <c r="C230" s="231">
        <v>1783.2</v>
      </c>
      <c r="D230" s="232">
        <v>1792.3666666666668</v>
      </c>
      <c r="E230" s="232">
        <v>1768.7833333333335</v>
      </c>
      <c r="F230" s="232">
        <v>1754.3666666666668</v>
      </c>
      <c r="G230" s="232">
        <v>1730.7833333333335</v>
      </c>
      <c r="H230" s="232">
        <v>1806.7833333333335</v>
      </c>
      <c r="I230" s="232">
        <v>1830.3666666666666</v>
      </c>
      <c r="J230" s="232">
        <v>1844.7833333333335</v>
      </c>
      <c r="K230" s="231">
        <v>1815.95</v>
      </c>
      <c r="L230" s="231">
        <v>1777.95</v>
      </c>
      <c r="M230" s="231">
        <v>0.63961000000000001</v>
      </c>
      <c r="N230" s="1"/>
      <c r="O230" s="1"/>
    </row>
    <row r="231" spans="1:15" ht="12.75" customHeight="1">
      <c r="A231" s="30">
        <v>221</v>
      </c>
      <c r="B231" s="217" t="s">
        <v>381</v>
      </c>
      <c r="C231" s="231">
        <v>299.8</v>
      </c>
      <c r="D231" s="232">
        <v>300.36666666666667</v>
      </c>
      <c r="E231" s="232">
        <v>297.53333333333336</v>
      </c>
      <c r="F231" s="232">
        <v>295.26666666666671</v>
      </c>
      <c r="G231" s="232">
        <v>292.43333333333339</v>
      </c>
      <c r="H231" s="232">
        <v>302.63333333333333</v>
      </c>
      <c r="I231" s="232">
        <v>305.46666666666658</v>
      </c>
      <c r="J231" s="232">
        <v>307.73333333333329</v>
      </c>
      <c r="K231" s="231">
        <v>303.2</v>
      </c>
      <c r="L231" s="231">
        <v>298.10000000000002</v>
      </c>
      <c r="M231" s="231">
        <v>17.40728</v>
      </c>
      <c r="N231" s="1"/>
      <c r="O231" s="1"/>
    </row>
    <row r="232" spans="1:15" ht="12.75" customHeight="1">
      <c r="A232" s="30">
        <v>222</v>
      </c>
      <c r="B232" s="217" t="s">
        <v>137</v>
      </c>
      <c r="C232" s="231">
        <v>328.75</v>
      </c>
      <c r="D232" s="232">
        <v>329.13333333333333</v>
      </c>
      <c r="E232" s="232">
        <v>326.01666666666665</v>
      </c>
      <c r="F232" s="232">
        <v>323.2833333333333</v>
      </c>
      <c r="G232" s="232">
        <v>320.16666666666663</v>
      </c>
      <c r="H232" s="232">
        <v>331.86666666666667</v>
      </c>
      <c r="I232" s="232">
        <v>334.98333333333335</v>
      </c>
      <c r="J232" s="232">
        <v>337.7166666666667</v>
      </c>
      <c r="K232" s="231">
        <v>332.25</v>
      </c>
      <c r="L232" s="231">
        <v>326.39999999999998</v>
      </c>
      <c r="M232" s="231">
        <v>144.12671</v>
      </c>
      <c r="N232" s="1"/>
      <c r="O232" s="1"/>
    </row>
    <row r="233" spans="1:15" ht="12.75" customHeight="1">
      <c r="A233" s="30">
        <v>223</v>
      </c>
      <c r="B233" s="217" t="s">
        <v>383</v>
      </c>
      <c r="C233" s="231">
        <v>109.35</v>
      </c>
      <c r="D233" s="232">
        <v>108.86666666666667</v>
      </c>
      <c r="E233" s="232">
        <v>106.28333333333335</v>
      </c>
      <c r="F233" s="232">
        <v>103.21666666666667</v>
      </c>
      <c r="G233" s="232">
        <v>100.63333333333334</v>
      </c>
      <c r="H233" s="232">
        <v>111.93333333333335</v>
      </c>
      <c r="I233" s="232">
        <v>114.51666666666667</v>
      </c>
      <c r="J233" s="232">
        <v>117.58333333333336</v>
      </c>
      <c r="K233" s="231">
        <v>111.45</v>
      </c>
      <c r="L233" s="231">
        <v>105.8</v>
      </c>
      <c r="M233" s="231">
        <v>83.753789999999995</v>
      </c>
      <c r="N233" s="1"/>
      <c r="O233" s="1"/>
    </row>
    <row r="234" spans="1:15" ht="12.75" customHeight="1">
      <c r="A234" s="30">
        <v>224</v>
      </c>
      <c r="B234" s="217" t="s">
        <v>384</v>
      </c>
      <c r="C234" s="231">
        <v>216.8</v>
      </c>
      <c r="D234" s="232">
        <v>216.01666666666665</v>
      </c>
      <c r="E234" s="232">
        <v>214.2833333333333</v>
      </c>
      <c r="F234" s="232">
        <v>211.76666666666665</v>
      </c>
      <c r="G234" s="232">
        <v>210.0333333333333</v>
      </c>
      <c r="H234" s="232">
        <v>218.5333333333333</v>
      </c>
      <c r="I234" s="232">
        <v>220.26666666666665</v>
      </c>
      <c r="J234" s="232">
        <v>222.7833333333333</v>
      </c>
      <c r="K234" s="231">
        <v>217.75</v>
      </c>
      <c r="L234" s="231">
        <v>213.5</v>
      </c>
      <c r="M234" s="231">
        <v>13.169549999999999</v>
      </c>
      <c r="N234" s="1"/>
      <c r="O234" s="1"/>
    </row>
    <row r="235" spans="1:15" ht="12.75" customHeight="1">
      <c r="A235" s="30">
        <v>225</v>
      </c>
      <c r="B235" s="217" t="s">
        <v>123</v>
      </c>
      <c r="C235" s="231">
        <v>138.69999999999999</v>
      </c>
      <c r="D235" s="232">
        <v>139.11666666666665</v>
      </c>
      <c r="E235" s="232">
        <v>137.7833333333333</v>
      </c>
      <c r="F235" s="232">
        <v>136.86666666666665</v>
      </c>
      <c r="G235" s="232">
        <v>135.5333333333333</v>
      </c>
      <c r="H235" s="232">
        <v>140.0333333333333</v>
      </c>
      <c r="I235" s="232">
        <v>141.36666666666662</v>
      </c>
      <c r="J235" s="232">
        <v>142.2833333333333</v>
      </c>
      <c r="K235" s="231">
        <v>140.44999999999999</v>
      </c>
      <c r="L235" s="231">
        <v>138.19999999999999</v>
      </c>
      <c r="M235" s="231">
        <v>57.799190000000003</v>
      </c>
      <c r="N235" s="1"/>
      <c r="O235" s="1"/>
    </row>
    <row r="236" spans="1:15" ht="12.75" customHeight="1">
      <c r="A236" s="30">
        <v>226</v>
      </c>
      <c r="B236" s="217" t="s">
        <v>385</v>
      </c>
      <c r="C236" s="231">
        <v>77.150000000000006</v>
      </c>
      <c r="D236" s="232">
        <v>77.11666666666666</v>
      </c>
      <c r="E236" s="232">
        <v>76.633333333333326</v>
      </c>
      <c r="F236" s="232">
        <v>76.11666666666666</v>
      </c>
      <c r="G236" s="232">
        <v>75.633333333333326</v>
      </c>
      <c r="H236" s="232">
        <v>77.633333333333326</v>
      </c>
      <c r="I236" s="232">
        <v>78.116666666666646</v>
      </c>
      <c r="J236" s="232">
        <v>78.633333333333326</v>
      </c>
      <c r="K236" s="231">
        <v>77.599999999999994</v>
      </c>
      <c r="L236" s="231">
        <v>76.599999999999994</v>
      </c>
      <c r="M236" s="231">
        <v>56.905990000000003</v>
      </c>
      <c r="N236" s="1"/>
      <c r="O236" s="1"/>
    </row>
    <row r="237" spans="1:15" ht="12.75" customHeight="1">
      <c r="A237" s="30">
        <v>227</v>
      </c>
      <c r="B237" s="217" t="s">
        <v>260</v>
      </c>
      <c r="C237" s="231">
        <v>4460.55</v>
      </c>
      <c r="D237" s="232">
        <v>4446.25</v>
      </c>
      <c r="E237" s="232">
        <v>4413.3</v>
      </c>
      <c r="F237" s="232">
        <v>4366.05</v>
      </c>
      <c r="G237" s="232">
        <v>4333.1000000000004</v>
      </c>
      <c r="H237" s="232">
        <v>4493.5</v>
      </c>
      <c r="I237" s="232">
        <v>4526.4500000000007</v>
      </c>
      <c r="J237" s="232">
        <v>4573.7</v>
      </c>
      <c r="K237" s="231">
        <v>4479.2</v>
      </c>
      <c r="L237" s="231">
        <v>4399</v>
      </c>
      <c r="M237" s="231">
        <v>0.34233000000000002</v>
      </c>
      <c r="N237" s="1"/>
      <c r="O237" s="1"/>
    </row>
    <row r="238" spans="1:15" ht="12.75" customHeight="1">
      <c r="A238" s="30">
        <v>228</v>
      </c>
      <c r="B238" s="217" t="s">
        <v>386</v>
      </c>
      <c r="C238" s="231">
        <v>285.35000000000002</v>
      </c>
      <c r="D238" s="232">
        <v>285.41666666666669</v>
      </c>
      <c r="E238" s="232">
        <v>281.58333333333337</v>
      </c>
      <c r="F238" s="232">
        <v>277.81666666666666</v>
      </c>
      <c r="G238" s="232">
        <v>273.98333333333335</v>
      </c>
      <c r="H238" s="232">
        <v>289.18333333333339</v>
      </c>
      <c r="I238" s="232">
        <v>293.01666666666677</v>
      </c>
      <c r="J238" s="232">
        <v>296.78333333333342</v>
      </c>
      <c r="K238" s="231">
        <v>289.25</v>
      </c>
      <c r="L238" s="231">
        <v>281.64999999999998</v>
      </c>
      <c r="M238" s="231">
        <v>10.501569999999999</v>
      </c>
      <c r="N238" s="1"/>
      <c r="O238" s="1"/>
    </row>
    <row r="239" spans="1:15" ht="12.75" customHeight="1">
      <c r="A239" s="30">
        <v>229</v>
      </c>
      <c r="B239" s="217" t="s">
        <v>387</v>
      </c>
      <c r="C239" s="231">
        <v>141.65</v>
      </c>
      <c r="D239" s="232">
        <v>141.5</v>
      </c>
      <c r="E239" s="232">
        <v>140.75</v>
      </c>
      <c r="F239" s="232">
        <v>139.85</v>
      </c>
      <c r="G239" s="232">
        <v>139.1</v>
      </c>
      <c r="H239" s="232">
        <v>142.4</v>
      </c>
      <c r="I239" s="232">
        <v>143.15</v>
      </c>
      <c r="J239" s="232">
        <v>144.05000000000001</v>
      </c>
      <c r="K239" s="231">
        <v>142.25</v>
      </c>
      <c r="L239" s="231">
        <v>140.6</v>
      </c>
      <c r="M239" s="231">
        <v>21.060870000000001</v>
      </c>
      <c r="N239" s="1"/>
      <c r="O239" s="1"/>
    </row>
    <row r="240" spans="1:15" ht="12.75" customHeight="1">
      <c r="A240" s="30">
        <v>230</v>
      </c>
      <c r="B240" s="217" t="s">
        <v>130</v>
      </c>
      <c r="C240" s="231">
        <v>309.35000000000002</v>
      </c>
      <c r="D240" s="232">
        <v>309.7</v>
      </c>
      <c r="E240" s="232">
        <v>306.95</v>
      </c>
      <c r="F240" s="232">
        <v>304.55</v>
      </c>
      <c r="G240" s="232">
        <v>301.8</v>
      </c>
      <c r="H240" s="232">
        <v>312.09999999999997</v>
      </c>
      <c r="I240" s="232">
        <v>314.84999999999997</v>
      </c>
      <c r="J240" s="232">
        <v>317.24999999999994</v>
      </c>
      <c r="K240" s="231">
        <v>312.45</v>
      </c>
      <c r="L240" s="231">
        <v>307.3</v>
      </c>
      <c r="M240" s="231">
        <v>44.758890000000001</v>
      </c>
      <c r="N240" s="1"/>
      <c r="O240" s="1"/>
    </row>
    <row r="241" spans="1:15" ht="12.75" customHeight="1">
      <c r="A241" s="30">
        <v>231</v>
      </c>
      <c r="B241" s="217" t="s">
        <v>135</v>
      </c>
      <c r="C241" s="231">
        <v>82.3</v>
      </c>
      <c r="D241" s="232">
        <v>81.95</v>
      </c>
      <c r="E241" s="232">
        <v>81.45</v>
      </c>
      <c r="F241" s="232">
        <v>80.599999999999994</v>
      </c>
      <c r="G241" s="232">
        <v>80.099999999999994</v>
      </c>
      <c r="H241" s="232">
        <v>82.800000000000011</v>
      </c>
      <c r="I241" s="232">
        <v>83.300000000000011</v>
      </c>
      <c r="J241" s="232">
        <v>84.15000000000002</v>
      </c>
      <c r="K241" s="231">
        <v>82.45</v>
      </c>
      <c r="L241" s="231">
        <v>81.099999999999994</v>
      </c>
      <c r="M241" s="231">
        <v>80.180700000000002</v>
      </c>
      <c r="N241" s="1"/>
      <c r="O241" s="1"/>
    </row>
    <row r="242" spans="1:15" ht="12.75" customHeight="1">
      <c r="A242" s="30">
        <v>232</v>
      </c>
      <c r="B242" s="217" t="s">
        <v>388</v>
      </c>
      <c r="C242" s="231">
        <v>30.05</v>
      </c>
      <c r="D242" s="232">
        <v>29.933333333333337</v>
      </c>
      <c r="E242" s="232">
        <v>29.516666666666673</v>
      </c>
      <c r="F242" s="232">
        <v>28.983333333333334</v>
      </c>
      <c r="G242" s="232">
        <v>28.56666666666667</v>
      </c>
      <c r="H242" s="232">
        <v>30.466666666666676</v>
      </c>
      <c r="I242" s="232">
        <v>30.88333333333334</v>
      </c>
      <c r="J242" s="232">
        <v>31.416666666666679</v>
      </c>
      <c r="K242" s="231">
        <v>30.35</v>
      </c>
      <c r="L242" s="231">
        <v>29.4</v>
      </c>
      <c r="M242" s="231">
        <v>372.76675</v>
      </c>
      <c r="N242" s="1"/>
      <c r="O242" s="1"/>
    </row>
    <row r="243" spans="1:15" ht="12.75" customHeight="1">
      <c r="A243" s="30">
        <v>233</v>
      </c>
      <c r="B243" s="217" t="s">
        <v>136</v>
      </c>
      <c r="C243" s="231">
        <v>641.5</v>
      </c>
      <c r="D243" s="232">
        <v>640.68333333333328</v>
      </c>
      <c r="E243" s="232">
        <v>637.86666666666656</v>
      </c>
      <c r="F243" s="232">
        <v>634.23333333333323</v>
      </c>
      <c r="G243" s="232">
        <v>631.41666666666652</v>
      </c>
      <c r="H243" s="232">
        <v>644.31666666666661</v>
      </c>
      <c r="I243" s="232">
        <v>647.13333333333344</v>
      </c>
      <c r="J243" s="232">
        <v>650.76666666666665</v>
      </c>
      <c r="K243" s="231">
        <v>643.5</v>
      </c>
      <c r="L243" s="231">
        <v>637.04999999999995</v>
      </c>
      <c r="M243" s="231">
        <v>6.9797399999999996</v>
      </c>
      <c r="N243" s="1"/>
      <c r="O243" s="1"/>
    </row>
    <row r="244" spans="1:15" ht="12.75" customHeight="1">
      <c r="A244" s="30">
        <v>234</v>
      </c>
      <c r="B244" s="217" t="s">
        <v>771</v>
      </c>
      <c r="C244" s="231">
        <v>33.950000000000003</v>
      </c>
      <c r="D244" s="232">
        <v>33.633333333333333</v>
      </c>
      <c r="E244" s="232">
        <v>33.016666666666666</v>
      </c>
      <c r="F244" s="232">
        <v>32.083333333333336</v>
      </c>
      <c r="G244" s="232">
        <v>31.466666666666669</v>
      </c>
      <c r="H244" s="232">
        <v>34.566666666666663</v>
      </c>
      <c r="I244" s="232">
        <v>35.183333333333323</v>
      </c>
      <c r="J244" s="232">
        <v>36.11666666666666</v>
      </c>
      <c r="K244" s="231">
        <v>34.25</v>
      </c>
      <c r="L244" s="231">
        <v>32.700000000000003</v>
      </c>
      <c r="M244" s="231">
        <v>752.71636000000001</v>
      </c>
      <c r="N244" s="1"/>
      <c r="O244" s="1"/>
    </row>
    <row r="245" spans="1:15" ht="12.75" customHeight="1">
      <c r="A245" s="30">
        <v>235</v>
      </c>
      <c r="B245" s="217" t="s">
        <v>777</v>
      </c>
      <c r="C245" s="231">
        <v>1281.7</v>
      </c>
      <c r="D245" s="232">
        <v>1280.1666666666667</v>
      </c>
      <c r="E245" s="232">
        <v>1270.7833333333335</v>
      </c>
      <c r="F245" s="232">
        <v>1259.8666666666668</v>
      </c>
      <c r="G245" s="232">
        <v>1250.4833333333336</v>
      </c>
      <c r="H245" s="232">
        <v>1291.0833333333335</v>
      </c>
      <c r="I245" s="232">
        <v>1300.4666666666667</v>
      </c>
      <c r="J245" s="232">
        <v>1311.3833333333334</v>
      </c>
      <c r="K245" s="231">
        <v>1289.55</v>
      </c>
      <c r="L245" s="231">
        <v>1269.25</v>
      </c>
      <c r="M245" s="231">
        <v>0.16106000000000001</v>
      </c>
      <c r="N245" s="1"/>
      <c r="O245" s="1"/>
    </row>
    <row r="246" spans="1:15" ht="12.75" customHeight="1">
      <c r="A246" s="30">
        <v>236</v>
      </c>
      <c r="B246" s="217" t="s">
        <v>389</v>
      </c>
      <c r="C246" s="231">
        <v>398.65</v>
      </c>
      <c r="D246" s="232">
        <v>399.25</v>
      </c>
      <c r="E246" s="232">
        <v>395.7</v>
      </c>
      <c r="F246" s="232">
        <v>392.75</v>
      </c>
      <c r="G246" s="232">
        <v>389.2</v>
      </c>
      <c r="H246" s="232">
        <v>402.2</v>
      </c>
      <c r="I246" s="232">
        <v>405.74999999999994</v>
      </c>
      <c r="J246" s="232">
        <v>408.7</v>
      </c>
      <c r="K246" s="231">
        <v>402.8</v>
      </c>
      <c r="L246" s="231">
        <v>396.3</v>
      </c>
      <c r="M246" s="231">
        <v>0.34821000000000002</v>
      </c>
      <c r="N246" s="1"/>
      <c r="O246" s="1"/>
    </row>
    <row r="247" spans="1:15" ht="12.75" customHeight="1">
      <c r="A247" s="30">
        <v>237</v>
      </c>
      <c r="B247" s="217" t="s">
        <v>129</v>
      </c>
      <c r="C247" s="231">
        <v>416.6</v>
      </c>
      <c r="D247" s="232">
        <v>417.65000000000003</v>
      </c>
      <c r="E247" s="232">
        <v>413.30000000000007</v>
      </c>
      <c r="F247" s="232">
        <v>410.00000000000006</v>
      </c>
      <c r="G247" s="232">
        <v>405.65000000000009</v>
      </c>
      <c r="H247" s="232">
        <v>420.95000000000005</v>
      </c>
      <c r="I247" s="232">
        <v>425.30000000000007</v>
      </c>
      <c r="J247" s="232">
        <v>428.6</v>
      </c>
      <c r="K247" s="231">
        <v>422</v>
      </c>
      <c r="L247" s="231">
        <v>414.35</v>
      </c>
      <c r="M247" s="231">
        <v>9.6884599999999992</v>
      </c>
      <c r="N247" s="1"/>
      <c r="O247" s="1"/>
    </row>
    <row r="248" spans="1:15" ht="12.75" customHeight="1">
      <c r="A248" s="30">
        <v>238</v>
      </c>
      <c r="B248" s="217" t="s">
        <v>133</v>
      </c>
      <c r="C248" s="231">
        <v>184.6</v>
      </c>
      <c r="D248" s="232">
        <v>184.38333333333333</v>
      </c>
      <c r="E248" s="232">
        <v>183.11666666666665</v>
      </c>
      <c r="F248" s="232">
        <v>181.63333333333333</v>
      </c>
      <c r="G248" s="232">
        <v>180.36666666666665</v>
      </c>
      <c r="H248" s="232">
        <v>185.86666666666665</v>
      </c>
      <c r="I248" s="232">
        <v>187.1333333333333</v>
      </c>
      <c r="J248" s="232">
        <v>188.61666666666665</v>
      </c>
      <c r="K248" s="231">
        <v>185.65</v>
      </c>
      <c r="L248" s="231">
        <v>182.9</v>
      </c>
      <c r="M248" s="231">
        <v>21.142720000000001</v>
      </c>
      <c r="N248" s="1"/>
      <c r="O248" s="1"/>
    </row>
    <row r="249" spans="1:15" ht="12.75" customHeight="1">
      <c r="A249" s="30">
        <v>239</v>
      </c>
      <c r="B249" s="217" t="s">
        <v>132</v>
      </c>
      <c r="C249" s="231">
        <v>1234.4000000000001</v>
      </c>
      <c r="D249" s="232">
        <v>1227.2666666666667</v>
      </c>
      <c r="E249" s="232">
        <v>1217.2333333333333</v>
      </c>
      <c r="F249" s="232">
        <v>1200.0666666666666</v>
      </c>
      <c r="G249" s="232">
        <v>1190.0333333333333</v>
      </c>
      <c r="H249" s="232">
        <v>1244.4333333333334</v>
      </c>
      <c r="I249" s="232">
        <v>1254.4666666666667</v>
      </c>
      <c r="J249" s="232">
        <v>1271.6333333333334</v>
      </c>
      <c r="K249" s="231">
        <v>1237.3</v>
      </c>
      <c r="L249" s="231">
        <v>1210.0999999999999</v>
      </c>
      <c r="M249" s="231">
        <v>21.84432</v>
      </c>
      <c r="N249" s="1"/>
      <c r="O249" s="1"/>
    </row>
    <row r="250" spans="1:15" ht="12.75" customHeight="1">
      <c r="A250" s="30">
        <v>240</v>
      </c>
      <c r="B250" s="217" t="s">
        <v>390</v>
      </c>
      <c r="C250" s="231">
        <v>17.05</v>
      </c>
      <c r="D250" s="232">
        <v>16.849999999999998</v>
      </c>
      <c r="E250" s="232">
        <v>16.399999999999995</v>
      </c>
      <c r="F250" s="232">
        <v>15.749999999999996</v>
      </c>
      <c r="G250" s="232">
        <v>15.299999999999994</v>
      </c>
      <c r="H250" s="232">
        <v>17.499999999999996</v>
      </c>
      <c r="I250" s="232">
        <v>17.95</v>
      </c>
      <c r="J250" s="232">
        <v>18.599999999999998</v>
      </c>
      <c r="K250" s="231">
        <v>17.3</v>
      </c>
      <c r="L250" s="231">
        <v>16.2</v>
      </c>
      <c r="M250" s="231">
        <v>98.567070000000001</v>
      </c>
      <c r="N250" s="1"/>
      <c r="O250" s="1"/>
    </row>
    <row r="251" spans="1:15" ht="12.75" customHeight="1">
      <c r="A251" s="30">
        <v>241</v>
      </c>
      <c r="B251" s="217" t="s">
        <v>162</v>
      </c>
      <c r="C251" s="231">
        <v>3732.3</v>
      </c>
      <c r="D251" s="232">
        <v>3708.5833333333335</v>
      </c>
      <c r="E251" s="232">
        <v>3675.7166666666672</v>
      </c>
      <c r="F251" s="232">
        <v>3619.1333333333337</v>
      </c>
      <c r="G251" s="232">
        <v>3586.2666666666673</v>
      </c>
      <c r="H251" s="232">
        <v>3765.166666666667</v>
      </c>
      <c r="I251" s="232">
        <v>3798.0333333333328</v>
      </c>
      <c r="J251" s="232">
        <v>3854.6166666666668</v>
      </c>
      <c r="K251" s="231">
        <v>3741.45</v>
      </c>
      <c r="L251" s="231">
        <v>3652</v>
      </c>
      <c r="M251" s="231">
        <v>2.1835900000000001</v>
      </c>
      <c r="N251" s="1"/>
      <c r="O251" s="1"/>
    </row>
    <row r="252" spans="1:15" ht="12.75" customHeight="1">
      <c r="A252" s="30">
        <v>242</v>
      </c>
      <c r="B252" s="217" t="s">
        <v>134</v>
      </c>
      <c r="C252" s="231">
        <v>1503.65</v>
      </c>
      <c r="D252" s="232">
        <v>1497.0166666666667</v>
      </c>
      <c r="E252" s="232">
        <v>1474.6333333333332</v>
      </c>
      <c r="F252" s="232">
        <v>1445.6166666666666</v>
      </c>
      <c r="G252" s="232">
        <v>1423.2333333333331</v>
      </c>
      <c r="H252" s="232">
        <v>1526.0333333333333</v>
      </c>
      <c r="I252" s="232">
        <v>1548.416666666667</v>
      </c>
      <c r="J252" s="232">
        <v>1577.4333333333334</v>
      </c>
      <c r="K252" s="231">
        <v>1519.4</v>
      </c>
      <c r="L252" s="231">
        <v>1468</v>
      </c>
      <c r="M252" s="231">
        <v>116.10426</v>
      </c>
      <c r="N252" s="1"/>
      <c r="O252" s="1"/>
    </row>
    <row r="253" spans="1:15" ht="12.75" customHeight="1">
      <c r="A253" s="30">
        <v>243</v>
      </c>
      <c r="B253" s="217" t="s">
        <v>391</v>
      </c>
      <c r="C253" s="231">
        <v>516.4</v>
      </c>
      <c r="D253" s="232">
        <v>513.38333333333333</v>
      </c>
      <c r="E253" s="232">
        <v>505.36666666666667</v>
      </c>
      <c r="F253" s="232">
        <v>494.33333333333337</v>
      </c>
      <c r="G253" s="232">
        <v>486.31666666666672</v>
      </c>
      <c r="H253" s="232">
        <v>524.41666666666663</v>
      </c>
      <c r="I253" s="232">
        <v>532.43333333333328</v>
      </c>
      <c r="J253" s="232">
        <v>543.46666666666658</v>
      </c>
      <c r="K253" s="231">
        <v>521.4</v>
      </c>
      <c r="L253" s="231">
        <v>502.35</v>
      </c>
      <c r="M253" s="231">
        <v>2.6415700000000002</v>
      </c>
      <c r="N253" s="1"/>
      <c r="O253" s="1"/>
    </row>
    <row r="254" spans="1:15" ht="12.75" customHeight="1">
      <c r="A254" s="30">
        <v>244</v>
      </c>
      <c r="B254" s="217" t="s">
        <v>392</v>
      </c>
      <c r="C254" s="231">
        <v>423.35</v>
      </c>
      <c r="D254" s="232">
        <v>421.7</v>
      </c>
      <c r="E254" s="232">
        <v>416.65</v>
      </c>
      <c r="F254" s="232">
        <v>409.95</v>
      </c>
      <c r="G254" s="232">
        <v>404.9</v>
      </c>
      <c r="H254" s="232">
        <v>428.4</v>
      </c>
      <c r="I254" s="232">
        <v>433.45000000000005</v>
      </c>
      <c r="J254" s="232">
        <v>440.15</v>
      </c>
      <c r="K254" s="231">
        <v>426.75</v>
      </c>
      <c r="L254" s="231">
        <v>415</v>
      </c>
      <c r="M254" s="231">
        <v>6.66228</v>
      </c>
      <c r="N254" s="1"/>
      <c r="O254" s="1"/>
    </row>
    <row r="255" spans="1:15" ht="12.75" customHeight="1">
      <c r="A255" s="30">
        <v>245</v>
      </c>
      <c r="B255" s="217" t="s">
        <v>131</v>
      </c>
      <c r="C255" s="231">
        <v>2117.4</v>
      </c>
      <c r="D255" s="232">
        <v>2111.9333333333334</v>
      </c>
      <c r="E255" s="232">
        <v>2103.0166666666669</v>
      </c>
      <c r="F255" s="232">
        <v>2088.6333333333337</v>
      </c>
      <c r="G255" s="232">
        <v>2079.7166666666672</v>
      </c>
      <c r="H255" s="232">
        <v>2126.3166666666666</v>
      </c>
      <c r="I255" s="232">
        <v>2135.2333333333327</v>
      </c>
      <c r="J255" s="232">
        <v>2149.6166666666663</v>
      </c>
      <c r="K255" s="231">
        <v>2120.85</v>
      </c>
      <c r="L255" s="231">
        <v>2097.5500000000002</v>
      </c>
      <c r="M255" s="231">
        <v>3.4958100000000001</v>
      </c>
      <c r="N255" s="1"/>
      <c r="O255" s="1"/>
    </row>
    <row r="256" spans="1:15" ht="12.75" customHeight="1">
      <c r="A256" s="30">
        <v>246</v>
      </c>
      <c r="B256" s="217" t="s">
        <v>261</v>
      </c>
      <c r="C256" s="231">
        <v>870.7</v>
      </c>
      <c r="D256" s="232">
        <v>868.98333333333346</v>
      </c>
      <c r="E256" s="232">
        <v>865.1166666666669</v>
      </c>
      <c r="F256" s="232">
        <v>859.53333333333342</v>
      </c>
      <c r="G256" s="232">
        <v>855.66666666666686</v>
      </c>
      <c r="H256" s="232">
        <v>874.56666666666695</v>
      </c>
      <c r="I256" s="232">
        <v>878.43333333333351</v>
      </c>
      <c r="J256" s="232">
        <v>884.01666666666699</v>
      </c>
      <c r="K256" s="231">
        <v>872.85</v>
      </c>
      <c r="L256" s="231">
        <v>863.4</v>
      </c>
      <c r="M256" s="231">
        <v>0.70613000000000004</v>
      </c>
      <c r="N256" s="1"/>
      <c r="O256" s="1"/>
    </row>
    <row r="257" spans="1:15" ht="12.75" customHeight="1">
      <c r="A257" s="30">
        <v>247</v>
      </c>
      <c r="B257" s="217" t="s">
        <v>393</v>
      </c>
      <c r="C257" s="231">
        <v>1957.15</v>
      </c>
      <c r="D257" s="232">
        <v>1951.1000000000001</v>
      </c>
      <c r="E257" s="232">
        <v>1933.1000000000004</v>
      </c>
      <c r="F257" s="232">
        <v>1909.0500000000002</v>
      </c>
      <c r="G257" s="232">
        <v>1891.0500000000004</v>
      </c>
      <c r="H257" s="232">
        <v>1975.1500000000003</v>
      </c>
      <c r="I257" s="232">
        <v>1993.1499999999999</v>
      </c>
      <c r="J257" s="232">
        <v>2017.2000000000003</v>
      </c>
      <c r="K257" s="231">
        <v>1969.1</v>
      </c>
      <c r="L257" s="231">
        <v>1927.05</v>
      </c>
      <c r="M257" s="231">
        <v>0.16320999999999999</v>
      </c>
      <c r="N257" s="1"/>
      <c r="O257" s="1"/>
    </row>
    <row r="258" spans="1:15" ht="12.75" customHeight="1">
      <c r="A258" s="30">
        <v>248</v>
      </c>
      <c r="B258" s="217" t="s">
        <v>394</v>
      </c>
      <c r="C258" s="231">
        <v>2902.95</v>
      </c>
      <c r="D258" s="232">
        <v>2917.4166666666665</v>
      </c>
      <c r="E258" s="232">
        <v>2862.6333333333332</v>
      </c>
      <c r="F258" s="232">
        <v>2822.3166666666666</v>
      </c>
      <c r="G258" s="232">
        <v>2767.5333333333333</v>
      </c>
      <c r="H258" s="232">
        <v>2957.7333333333331</v>
      </c>
      <c r="I258" s="232">
        <v>3012.5166666666669</v>
      </c>
      <c r="J258" s="232">
        <v>3052.833333333333</v>
      </c>
      <c r="K258" s="231">
        <v>2972.2</v>
      </c>
      <c r="L258" s="231">
        <v>2877.1</v>
      </c>
      <c r="M258" s="231">
        <v>1.6728499999999999</v>
      </c>
      <c r="N258" s="1"/>
      <c r="O258" s="1"/>
    </row>
    <row r="259" spans="1:15" ht="12.75" customHeight="1">
      <c r="A259" s="30">
        <v>249</v>
      </c>
      <c r="B259" s="217" t="s">
        <v>857</v>
      </c>
      <c r="C259" s="231">
        <v>531.45000000000005</v>
      </c>
      <c r="D259" s="232">
        <v>530.66666666666663</v>
      </c>
      <c r="E259" s="232">
        <v>521.33333333333326</v>
      </c>
      <c r="F259" s="232">
        <v>511.21666666666658</v>
      </c>
      <c r="G259" s="232">
        <v>501.88333333333321</v>
      </c>
      <c r="H259" s="232">
        <v>540.7833333333333</v>
      </c>
      <c r="I259" s="232">
        <v>550.11666666666656</v>
      </c>
      <c r="J259" s="232">
        <v>560.23333333333335</v>
      </c>
      <c r="K259" s="231">
        <v>540</v>
      </c>
      <c r="L259" s="231">
        <v>520.54999999999995</v>
      </c>
      <c r="M259" s="231">
        <v>1.9843500000000001</v>
      </c>
      <c r="N259" s="1"/>
      <c r="O259" s="1"/>
    </row>
    <row r="260" spans="1:15" ht="12.75" customHeight="1">
      <c r="A260" s="30">
        <v>250</v>
      </c>
      <c r="B260" s="217" t="s">
        <v>395</v>
      </c>
      <c r="C260" s="231">
        <v>765.3</v>
      </c>
      <c r="D260" s="232">
        <v>772.88333333333321</v>
      </c>
      <c r="E260" s="232">
        <v>752.61666666666645</v>
      </c>
      <c r="F260" s="232">
        <v>739.93333333333328</v>
      </c>
      <c r="G260" s="232">
        <v>719.66666666666652</v>
      </c>
      <c r="H260" s="232">
        <v>785.56666666666638</v>
      </c>
      <c r="I260" s="232">
        <v>805.83333333333326</v>
      </c>
      <c r="J260" s="232">
        <v>818.51666666666631</v>
      </c>
      <c r="K260" s="231">
        <v>793.15</v>
      </c>
      <c r="L260" s="231">
        <v>760.2</v>
      </c>
      <c r="M260" s="231">
        <v>2.5988699999999998</v>
      </c>
      <c r="N260" s="1"/>
      <c r="O260" s="1"/>
    </row>
    <row r="261" spans="1:15" ht="12.75" customHeight="1">
      <c r="A261" s="30">
        <v>251</v>
      </c>
      <c r="B261" s="217" t="s">
        <v>396</v>
      </c>
      <c r="C261" s="231">
        <v>414.65</v>
      </c>
      <c r="D261" s="232">
        <v>414.5</v>
      </c>
      <c r="E261" s="232">
        <v>409.25</v>
      </c>
      <c r="F261" s="232">
        <v>403.85</v>
      </c>
      <c r="G261" s="232">
        <v>398.6</v>
      </c>
      <c r="H261" s="232">
        <v>419.9</v>
      </c>
      <c r="I261" s="232">
        <v>425.15</v>
      </c>
      <c r="J261" s="232">
        <v>430.54999999999995</v>
      </c>
      <c r="K261" s="231">
        <v>419.75</v>
      </c>
      <c r="L261" s="231">
        <v>409.1</v>
      </c>
      <c r="M261" s="231">
        <v>5.5192199999999998</v>
      </c>
      <c r="N261" s="1"/>
      <c r="O261" s="1"/>
    </row>
    <row r="262" spans="1:15" ht="12.75" customHeight="1">
      <c r="A262" s="30">
        <v>252</v>
      </c>
      <c r="B262" s="217" t="s">
        <v>397</v>
      </c>
      <c r="C262" s="231">
        <v>70.95</v>
      </c>
      <c r="D262" s="232">
        <v>70.683333333333323</v>
      </c>
      <c r="E262" s="232">
        <v>70.116666666666646</v>
      </c>
      <c r="F262" s="232">
        <v>69.283333333333317</v>
      </c>
      <c r="G262" s="232">
        <v>68.71666666666664</v>
      </c>
      <c r="H262" s="232">
        <v>71.516666666666652</v>
      </c>
      <c r="I262" s="232">
        <v>72.083333333333343</v>
      </c>
      <c r="J262" s="232">
        <v>72.916666666666657</v>
      </c>
      <c r="K262" s="231">
        <v>71.25</v>
      </c>
      <c r="L262" s="231">
        <v>69.849999999999994</v>
      </c>
      <c r="M262" s="231">
        <v>6.6202399999999999</v>
      </c>
      <c r="N262" s="1"/>
      <c r="O262" s="1"/>
    </row>
    <row r="263" spans="1:15" ht="12.75" customHeight="1">
      <c r="A263" s="30">
        <v>253</v>
      </c>
      <c r="B263" s="217" t="s">
        <v>262</v>
      </c>
      <c r="C263" s="231">
        <v>267.89999999999998</v>
      </c>
      <c r="D263" s="232">
        <v>269.95</v>
      </c>
      <c r="E263" s="232">
        <v>263.89999999999998</v>
      </c>
      <c r="F263" s="232">
        <v>259.89999999999998</v>
      </c>
      <c r="G263" s="232">
        <v>253.84999999999997</v>
      </c>
      <c r="H263" s="232">
        <v>273.95</v>
      </c>
      <c r="I263" s="232">
        <v>280.00000000000006</v>
      </c>
      <c r="J263" s="232">
        <v>284</v>
      </c>
      <c r="K263" s="231">
        <v>276</v>
      </c>
      <c r="L263" s="231">
        <v>265.95</v>
      </c>
      <c r="M263" s="231">
        <v>5.7906399999999998</v>
      </c>
      <c r="N263" s="1"/>
      <c r="O263" s="1"/>
    </row>
    <row r="264" spans="1:15" ht="12.75" customHeight="1">
      <c r="A264" s="30">
        <v>254</v>
      </c>
      <c r="B264" s="217" t="s">
        <v>139</v>
      </c>
      <c r="C264" s="231">
        <v>768.5</v>
      </c>
      <c r="D264" s="232">
        <v>767.38333333333333</v>
      </c>
      <c r="E264" s="232">
        <v>762.81666666666661</v>
      </c>
      <c r="F264" s="232">
        <v>757.13333333333333</v>
      </c>
      <c r="G264" s="232">
        <v>752.56666666666661</v>
      </c>
      <c r="H264" s="232">
        <v>773.06666666666661</v>
      </c>
      <c r="I264" s="232">
        <v>777.63333333333344</v>
      </c>
      <c r="J264" s="232">
        <v>783.31666666666661</v>
      </c>
      <c r="K264" s="231">
        <v>771.95</v>
      </c>
      <c r="L264" s="231">
        <v>761.7</v>
      </c>
      <c r="M264" s="231">
        <v>18.160060000000001</v>
      </c>
      <c r="N264" s="1"/>
      <c r="O264" s="1"/>
    </row>
    <row r="265" spans="1:15" ht="12.75" customHeight="1">
      <c r="A265" s="30">
        <v>255</v>
      </c>
      <c r="B265" s="217" t="s">
        <v>398</v>
      </c>
      <c r="C265" s="231">
        <v>104.7</v>
      </c>
      <c r="D265" s="232">
        <v>105.23333333333333</v>
      </c>
      <c r="E265" s="232">
        <v>103.66666666666667</v>
      </c>
      <c r="F265" s="232">
        <v>102.63333333333334</v>
      </c>
      <c r="G265" s="232">
        <v>101.06666666666668</v>
      </c>
      <c r="H265" s="232">
        <v>106.26666666666667</v>
      </c>
      <c r="I265" s="232">
        <v>107.83333333333333</v>
      </c>
      <c r="J265" s="232">
        <v>108.86666666666666</v>
      </c>
      <c r="K265" s="231">
        <v>106.8</v>
      </c>
      <c r="L265" s="231">
        <v>104.2</v>
      </c>
      <c r="M265" s="231">
        <v>4.2678500000000001</v>
      </c>
      <c r="N265" s="1"/>
      <c r="O265" s="1"/>
    </row>
    <row r="266" spans="1:15" ht="12.75" customHeight="1">
      <c r="A266" s="30">
        <v>256</v>
      </c>
      <c r="B266" s="217" t="s">
        <v>399</v>
      </c>
      <c r="C266" s="231">
        <v>236.5</v>
      </c>
      <c r="D266" s="232">
        <v>238.04999999999998</v>
      </c>
      <c r="E266" s="232">
        <v>233.34999999999997</v>
      </c>
      <c r="F266" s="232">
        <v>230.2</v>
      </c>
      <c r="G266" s="232">
        <v>225.49999999999997</v>
      </c>
      <c r="H266" s="232">
        <v>241.19999999999996</v>
      </c>
      <c r="I266" s="232">
        <v>245.89999999999995</v>
      </c>
      <c r="J266" s="232">
        <v>249.04999999999995</v>
      </c>
      <c r="K266" s="231">
        <v>242.75</v>
      </c>
      <c r="L266" s="231">
        <v>234.9</v>
      </c>
      <c r="M266" s="231">
        <v>10.40077</v>
      </c>
      <c r="N266" s="1"/>
      <c r="O266" s="1"/>
    </row>
    <row r="267" spans="1:15" ht="12.75" customHeight="1">
      <c r="A267" s="30">
        <v>257</v>
      </c>
      <c r="B267" s="217" t="s">
        <v>138</v>
      </c>
      <c r="C267" s="231">
        <v>610</v>
      </c>
      <c r="D267" s="232">
        <v>608.48333333333323</v>
      </c>
      <c r="E267" s="232">
        <v>604.16666666666652</v>
      </c>
      <c r="F267" s="232">
        <v>598.33333333333326</v>
      </c>
      <c r="G267" s="232">
        <v>594.01666666666654</v>
      </c>
      <c r="H267" s="232">
        <v>614.31666666666649</v>
      </c>
      <c r="I267" s="232">
        <v>618.63333333333333</v>
      </c>
      <c r="J267" s="232">
        <v>624.46666666666647</v>
      </c>
      <c r="K267" s="231">
        <v>612.79999999999995</v>
      </c>
      <c r="L267" s="231">
        <v>602.65</v>
      </c>
      <c r="M267" s="231">
        <v>22.078869999999998</v>
      </c>
      <c r="N267" s="1"/>
      <c r="O267" s="1"/>
    </row>
    <row r="268" spans="1:15" ht="12.75" customHeight="1">
      <c r="A268" s="30">
        <v>258</v>
      </c>
      <c r="B268" s="217" t="s">
        <v>140</v>
      </c>
      <c r="C268" s="231">
        <v>497.65</v>
      </c>
      <c r="D268" s="232">
        <v>494.68333333333334</v>
      </c>
      <c r="E268" s="232">
        <v>490.7166666666667</v>
      </c>
      <c r="F268" s="232">
        <v>483.78333333333336</v>
      </c>
      <c r="G268" s="232">
        <v>479.81666666666672</v>
      </c>
      <c r="H268" s="232">
        <v>501.61666666666667</v>
      </c>
      <c r="I268" s="232">
        <v>505.58333333333326</v>
      </c>
      <c r="J268" s="232">
        <v>512.51666666666665</v>
      </c>
      <c r="K268" s="231">
        <v>498.65</v>
      </c>
      <c r="L268" s="231">
        <v>487.75</v>
      </c>
      <c r="M268" s="231">
        <v>20.429839999999999</v>
      </c>
      <c r="N268" s="1"/>
      <c r="O268" s="1"/>
    </row>
    <row r="269" spans="1:15" ht="12.75" customHeight="1">
      <c r="A269" s="30">
        <v>259</v>
      </c>
      <c r="B269" s="217" t="s">
        <v>778</v>
      </c>
      <c r="C269" s="231">
        <v>518.45000000000005</v>
      </c>
      <c r="D269" s="232">
        <v>519.53333333333342</v>
      </c>
      <c r="E269" s="232">
        <v>514.61666666666679</v>
      </c>
      <c r="F269" s="232">
        <v>510.78333333333342</v>
      </c>
      <c r="G269" s="232">
        <v>505.86666666666679</v>
      </c>
      <c r="H269" s="232">
        <v>523.36666666666679</v>
      </c>
      <c r="I269" s="232">
        <v>528.28333333333353</v>
      </c>
      <c r="J269" s="232">
        <v>532.11666666666679</v>
      </c>
      <c r="K269" s="231">
        <v>524.45000000000005</v>
      </c>
      <c r="L269" s="231">
        <v>515.70000000000005</v>
      </c>
      <c r="M269" s="231">
        <v>1.16747</v>
      </c>
      <c r="N269" s="1"/>
      <c r="O269" s="1"/>
    </row>
    <row r="270" spans="1:15" ht="12.75" customHeight="1">
      <c r="A270" s="30">
        <v>260</v>
      </c>
      <c r="B270" s="217" t="s">
        <v>779</v>
      </c>
      <c r="C270" s="231">
        <v>357.65</v>
      </c>
      <c r="D270" s="232">
        <v>360.01666666666665</v>
      </c>
      <c r="E270" s="232">
        <v>354.63333333333333</v>
      </c>
      <c r="F270" s="232">
        <v>351.61666666666667</v>
      </c>
      <c r="G270" s="232">
        <v>346.23333333333335</v>
      </c>
      <c r="H270" s="232">
        <v>363.0333333333333</v>
      </c>
      <c r="I270" s="232">
        <v>368.41666666666663</v>
      </c>
      <c r="J270" s="232">
        <v>371.43333333333328</v>
      </c>
      <c r="K270" s="231">
        <v>365.4</v>
      </c>
      <c r="L270" s="231">
        <v>357</v>
      </c>
      <c r="M270" s="231">
        <v>0.38551000000000002</v>
      </c>
      <c r="N270" s="1"/>
      <c r="O270" s="1"/>
    </row>
    <row r="271" spans="1:15" ht="12.75" customHeight="1">
      <c r="A271" s="30">
        <v>261</v>
      </c>
      <c r="B271" s="217" t="s">
        <v>400</v>
      </c>
      <c r="C271" s="231">
        <v>585.75</v>
      </c>
      <c r="D271" s="232">
        <v>588.51666666666665</v>
      </c>
      <c r="E271" s="232">
        <v>578.23333333333335</v>
      </c>
      <c r="F271" s="232">
        <v>570.7166666666667</v>
      </c>
      <c r="G271" s="232">
        <v>560.43333333333339</v>
      </c>
      <c r="H271" s="232">
        <v>596.0333333333333</v>
      </c>
      <c r="I271" s="232">
        <v>606.31666666666661</v>
      </c>
      <c r="J271" s="232">
        <v>613.83333333333326</v>
      </c>
      <c r="K271" s="231">
        <v>598.79999999999995</v>
      </c>
      <c r="L271" s="231">
        <v>581</v>
      </c>
      <c r="M271" s="231">
        <v>1.2640100000000001</v>
      </c>
      <c r="N271" s="1"/>
      <c r="O271" s="1"/>
    </row>
    <row r="272" spans="1:15" ht="12.75" customHeight="1">
      <c r="A272" s="30">
        <v>262</v>
      </c>
      <c r="B272" s="217" t="s">
        <v>401</v>
      </c>
      <c r="C272" s="231">
        <v>202.65</v>
      </c>
      <c r="D272" s="232">
        <v>203.65</v>
      </c>
      <c r="E272" s="232">
        <v>200.75</v>
      </c>
      <c r="F272" s="232">
        <v>198.85</v>
      </c>
      <c r="G272" s="232">
        <v>195.95</v>
      </c>
      <c r="H272" s="232">
        <v>205.55</v>
      </c>
      <c r="I272" s="232">
        <v>208.45000000000005</v>
      </c>
      <c r="J272" s="232">
        <v>210.35000000000002</v>
      </c>
      <c r="K272" s="231">
        <v>206.55</v>
      </c>
      <c r="L272" s="231">
        <v>201.75</v>
      </c>
      <c r="M272" s="231">
        <v>2.38639</v>
      </c>
      <c r="N272" s="1"/>
      <c r="O272" s="1"/>
    </row>
    <row r="273" spans="1:15" ht="12.75" customHeight="1">
      <c r="A273" s="30">
        <v>263</v>
      </c>
      <c r="B273" s="217" t="s">
        <v>402</v>
      </c>
      <c r="C273" s="231">
        <v>524.04999999999995</v>
      </c>
      <c r="D273" s="232">
        <v>520.58333333333337</v>
      </c>
      <c r="E273" s="232">
        <v>513.81666666666672</v>
      </c>
      <c r="F273" s="232">
        <v>503.58333333333337</v>
      </c>
      <c r="G273" s="232">
        <v>496.81666666666672</v>
      </c>
      <c r="H273" s="232">
        <v>530.81666666666672</v>
      </c>
      <c r="I273" s="232">
        <v>537.58333333333337</v>
      </c>
      <c r="J273" s="232">
        <v>547.81666666666672</v>
      </c>
      <c r="K273" s="231">
        <v>527.35</v>
      </c>
      <c r="L273" s="231">
        <v>510.35</v>
      </c>
      <c r="M273" s="231">
        <v>2.8394499999999998</v>
      </c>
      <c r="N273" s="1"/>
      <c r="O273" s="1"/>
    </row>
    <row r="274" spans="1:15" ht="12.75" customHeight="1">
      <c r="A274" s="30">
        <v>264</v>
      </c>
      <c r="B274" s="217" t="s">
        <v>403</v>
      </c>
      <c r="C274" s="231">
        <v>1435.7</v>
      </c>
      <c r="D274" s="232">
        <v>1439.6666666666667</v>
      </c>
      <c r="E274" s="232">
        <v>1424.7833333333335</v>
      </c>
      <c r="F274" s="232">
        <v>1413.8666666666668</v>
      </c>
      <c r="G274" s="232">
        <v>1398.9833333333336</v>
      </c>
      <c r="H274" s="232">
        <v>1450.5833333333335</v>
      </c>
      <c r="I274" s="232">
        <v>1465.4666666666667</v>
      </c>
      <c r="J274" s="232">
        <v>1476.3833333333334</v>
      </c>
      <c r="K274" s="231">
        <v>1454.55</v>
      </c>
      <c r="L274" s="231">
        <v>1428.75</v>
      </c>
      <c r="M274" s="231">
        <v>0.43741000000000002</v>
      </c>
      <c r="N274" s="1"/>
      <c r="O274" s="1"/>
    </row>
    <row r="275" spans="1:15" ht="12.75" customHeight="1">
      <c r="A275" s="30">
        <v>265</v>
      </c>
      <c r="B275" s="217" t="s">
        <v>404</v>
      </c>
      <c r="C275" s="231">
        <v>262.3</v>
      </c>
      <c r="D275" s="232">
        <v>262.51666666666665</v>
      </c>
      <c r="E275" s="232">
        <v>258.2833333333333</v>
      </c>
      <c r="F275" s="232">
        <v>254.26666666666665</v>
      </c>
      <c r="G275" s="232">
        <v>250.0333333333333</v>
      </c>
      <c r="H275" s="232">
        <v>266.5333333333333</v>
      </c>
      <c r="I275" s="232">
        <v>270.76666666666665</v>
      </c>
      <c r="J275" s="232">
        <v>274.7833333333333</v>
      </c>
      <c r="K275" s="231">
        <v>266.75</v>
      </c>
      <c r="L275" s="231">
        <v>258.5</v>
      </c>
      <c r="M275" s="231">
        <v>8.3095999999999997</v>
      </c>
      <c r="N275" s="1"/>
      <c r="O275" s="1"/>
    </row>
    <row r="276" spans="1:15" ht="12.75" customHeight="1">
      <c r="A276" s="30">
        <v>266</v>
      </c>
      <c r="B276" s="217" t="s">
        <v>405</v>
      </c>
      <c r="C276" s="231">
        <v>692.4</v>
      </c>
      <c r="D276" s="232">
        <v>689.44999999999993</v>
      </c>
      <c r="E276" s="232">
        <v>679.94999999999982</v>
      </c>
      <c r="F276" s="232">
        <v>667.49999999999989</v>
      </c>
      <c r="G276" s="232">
        <v>657.99999999999977</v>
      </c>
      <c r="H276" s="232">
        <v>701.89999999999986</v>
      </c>
      <c r="I276" s="232">
        <v>711.40000000000009</v>
      </c>
      <c r="J276" s="232">
        <v>723.84999999999991</v>
      </c>
      <c r="K276" s="231">
        <v>698.95</v>
      </c>
      <c r="L276" s="231">
        <v>677</v>
      </c>
      <c r="M276" s="231">
        <v>16.732479999999999</v>
      </c>
      <c r="N276" s="1"/>
      <c r="O276" s="1"/>
    </row>
    <row r="277" spans="1:15" ht="12.75" customHeight="1">
      <c r="A277" s="30">
        <v>267</v>
      </c>
      <c r="B277" s="217" t="s">
        <v>406</v>
      </c>
      <c r="C277" s="231">
        <v>398.15</v>
      </c>
      <c r="D277" s="232">
        <v>397.75</v>
      </c>
      <c r="E277" s="232">
        <v>393.55</v>
      </c>
      <c r="F277" s="232">
        <v>388.95</v>
      </c>
      <c r="G277" s="232">
        <v>384.75</v>
      </c>
      <c r="H277" s="232">
        <v>402.35</v>
      </c>
      <c r="I277" s="232">
        <v>406.55000000000007</v>
      </c>
      <c r="J277" s="232">
        <v>411.15000000000003</v>
      </c>
      <c r="K277" s="231">
        <v>401.95</v>
      </c>
      <c r="L277" s="231">
        <v>393.15</v>
      </c>
      <c r="M277" s="231">
        <v>2.5211899999999998</v>
      </c>
      <c r="N277" s="1"/>
      <c r="O277" s="1"/>
    </row>
    <row r="278" spans="1:15" ht="12.75" customHeight="1">
      <c r="A278" s="30">
        <v>268</v>
      </c>
      <c r="B278" s="217" t="s">
        <v>407</v>
      </c>
      <c r="C278" s="231">
        <v>1118.0999999999999</v>
      </c>
      <c r="D278" s="232">
        <v>1112.0166666666667</v>
      </c>
      <c r="E278" s="232">
        <v>1103.0333333333333</v>
      </c>
      <c r="F278" s="232">
        <v>1087.9666666666667</v>
      </c>
      <c r="G278" s="232">
        <v>1078.9833333333333</v>
      </c>
      <c r="H278" s="232">
        <v>1127.0833333333333</v>
      </c>
      <c r="I278" s="232">
        <v>1136.0666666666664</v>
      </c>
      <c r="J278" s="232">
        <v>1151.1333333333332</v>
      </c>
      <c r="K278" s="231">
        <v>1121</v>
      </c>
      <c r="L278" s="231">
        <v>1096.95</v>
      </c>
      <c r="M278" s="231">
        <v>1.02257</v>
      </c>
      <c r="N278" s="1"/>
      <c r="O278" s="1"/>
    </row>
    <row r="279" spans="1:15" ht="12.75" customHeight="1">
      <c r="A279" s="30">
        <v>269</v>
      </c>
      <c r="B279" s="217" t="s">
        <v>408</v>
      </c>
      <c r="C279" s="231">
        <v>519.85</v>
      </c>
      <c r="D279" s="232">
        <v>521.29999999999995</v>
      </c>
      <c r="E279" s="232">
        <v>513.59999999999991</v>
      </c>
      <c r="F279" s="232">
        <v>507.34999999999991</v>
      </c>
      <c r="G279" s="232">
        <v>499.64999999999986</v>
      </c>
      <c r="H279" s="232">
        <v>527.54999999999995</v>
      </c>
      <c r="I279" s="232">
        <v>535.25</v>
      </c>
      <c r="J279" s="232">
        <v>541.5</v>
      </c>
      <c r="K279" s="231">
        <v>529</v>
      </c>
      <c r="L279" s="231">
        <v>515.04999999999995</v>
      </c>
      <c r="M279" s="231">
        <v>1.83094</v>
      </c>
      <c r="N279" s="1"/>
      <c r="O279" s="1"/>
    </row>
    <row r="280" spans="1:15" ht="12.75" customHeight="1">
      <c r="A280" s="30">
        <v>270</v>
      </c>
      <c r="B280" s="217" t="s">
        <v>780</v>
      </c>
      <c r="C280" s="231">
        <v>123.05</v>
      </c>
      <c r="D280" s="232">
        <v>121.81666666666666</v>
      </c>
      <c r="E280" s="232">
        <v>119.73333333333332</v>
      </c>
      <c r="F280" s="232">
        <v>116.41666666666666</v>
      </c>
      <c r="G280" s="232">
        <v>114.33333333333331</v>
      </c>
      <c r="H280" s="232">
        <v>125.13333333333333</v>
      </c>
      <c r="I280" s="232">
        <v>127.21666666666667</v>
      </c>
      <c r="J280" s="232">
        <v>130.53333333333333</v>
      </c>
      <c r="K280" s="231">
        <v>123.9</v>
      </c>
      <c r="L280" s="231">
        <v>118.5</v>
      </c>
      <c r="M280" s="231">
        <v>47.431710000000002</v>
      </c>
      <c r="N280" s="1"/>
      <c r="O280" s="1"/>
    </row>
    <row r="281" spans="1:15" ht="12.75" customHeight="1">
      <c r="A281" s="30">
        <v>271</v>
      </c>
      <c r="B281" s="217" t="s">
        <v>409</v>
      </c>
      <c r="C281" s="231">
        <v>413.4</v>
      </c>
      <c r="D281" s="232">
        <v>413.39999999999992</v>
      </c>
      <c r="E281" s="232">
        <v>410.59999999999985</v>
      </c>
      <c r="F281" s="232">
        <v>407.79999999999995</v>
      </c>
      <c r="G281" s="232">
        <v>404.99999999999989</v>
      </c>
      <c r="H281" s="232">
        <v>416.19999999999982</v>
      </c>
      <c r="I281" s="232">
        <v>418.99999999999989</v>
      </c>
      <c r="J281" s="232">
        <v>421.79999999999978</v>
      </c>
      <c r="K281" s="231">
        <v>416.2</v>
      </c>
      <c r="L281" s="231">
        <v>410.6</v>
      </c>
      <c r="M281" s="231">
        <v>0.44270999999999999</v>
      </c>
      <c r="N281" s="1"/>
      <c r="O281" s="1"/>
    </row>
    <row r="282" spans="1:15" ht="12.75" customHeight="1">
      <c r="A282" s="30">
        <v>272</v>
      </c>
      <c r="B282" s="217" t="s">
        <v>410</v>
      </c>
      <c r="C282" s="231">
        <v>106.35</v>
      </c>
      <c r="D282" s="232">
        <v>107.06666666666666</v>
      </c>
      <c r="E282" s="232">
        <v>105.28333333333333</v>
      </c>
      <c r="F282" s="232">
        <v>104.21666666666667</v>
      </c>
      <c r="G282" s="232">
        <v>102.43333333333334</v>
      </c>
      <c r="H282" s="232">
        <v>108.13333333333333</v>
      </c>
      <c r="I282" s="232">
        <v>109.91666666666666</v>
      </c>
      <c r="J282" s="232">
        <v>110.98333333333332</v>
      </c>
      <c r="K282" s="231">
        <v>108.85</v>
      </c>
      <c r="L282" s="231">
        <v>106</v>
      </c>
      <c r="M282" s="231">
        <v>22.48376</v>
      </c>
      <c r="N282" s="1"/>
      <c r="O282" s="1"/>
    </row>
    <row r="283" spans="1:15" ht="12.75" customHeight="1">
      <c r="A283" s="30">
        <v>273</v>
      </c>
      <c r="B283" s="217" t="s">
        <v>411</v>
      </c>
      <c r="C283" s="231">
        <v>485.55</v>
      </c>
      <c r="D283" s="232">
        <v>485.91666666666669</v>
      </c>
      <c r="E283" s="232">
        <v>482.53333333333336</v>
      </c>
      <c r="F283" s="232">
        <v>479.51666666666665</v>
      </c>
      <c r="G283" s="232">
        <v>476.13333333333333</v>
      </c>
      <c r="H283" s="232">
        <v>488.93333333333339</v>
      </c>
      <c r="I283" s="232">
        <v>492.31666666666672</v>
      </c>
      <c r="J283" s="232">
        <v>495.33333333333343</v>
      </c>
      <c r="K283" s="231">
        <v>489.3</v>
      </c>
      <c r="L283" s="231">
        <v>482.9</v>
      </c>
      <c r="M283" s="231">
        <v>1.60867</v>
      </c>
      <c r="N283" s="1"/>
      <c r="O283" s="1"/>
    </row>
    <row r="284" spans="1:15" ht="12.75" customHeight="1">
      <c r="A284" s="30">
        <v>274</v>
      </c>
      <c r="B284" s="217" t="s">
        <v>141</v>
      </c>
      <c r="C284" s="231">
        <v>1780.3</v>
      </c>
      <c r="D284" s="232">
        <v>1775.5333333333335</v>
      </c>
      <c r="E284" s="232">
        <v>1763.7666666666671</v>
      </c>
      <c r="F284" s="232">
        <v>1747.2333333333336</v>
      </c>
      <c r="G284" s="232">
        <v>1735.4666666666672</v>
      </c>
      <c r="H284" s="232">
        <v>1792.0666666666671</v>
      </c>
      <c r="I284" s="232">
        <v>1803.8333333333335</v>
      </c>
      <c r="J284" s="232">
        <v>1820.366666666667</v>
      </c>
      <c r="K284" s="231">
        <v>1787.3</v>
      </c>
      <c r="L284" s="231">
        <v>1759</v>
      </c>
      <c r="M284" s="231">
        <v>39.831969999999998</v>
      </c>
      <c r="N284" s="1"/>
      <c r="O284" s="1"/>
    </row>
    <row r="285" spans="1:15" ht="12.75" customHeight="1">
      <c r="A285" s="30">
        <v>275</v>
      </c>
      <c r="B285" s="217" t="s">
        <v>765</v>
      </c>
      <c r="C285" s="231">
        <v>1500.85</v>
      </c>
      <c r="D285" s="232">
        <v>1504.6999999999998</v>
      </c>
      <c r="E285" s="232">
        <v>1492.5999999999997</v>
      </c>
      <c r="F285" s="232">
        <v>1484.35</v>
      </c>
      <c r="G285" s="232">
        <v>1472.2499999999998</v>
      </c>
      <c r="H285" s="232">
        <v>1512.9499999999996</v>
      </c>
      <c r="I285" s="232">
        <v>1525.05</v>
      </c>
      <c r="J285" s="232">
        <v>1533.2999999999995</v>
      </c>
      <c r="K285" s="231">
        <v>1516.8</v>
      </c>
      <c r="L285" s="231">
        <v>1496.45</v>
      </c>
      <c r="M285" s="231">
        <v>0.11686000000000001</v>
      </c>
      <c r="N285" s="1"/>
      <c r="O285" s="1"/>
    </row>
    <row r="286" spans="1:15" ht="12.75" customHeight="1">
      <c r="A286" s="30">
        <v>276</v>
      </c>
      <c r="B286" s="217" t="s">
        <v>142</v>
      </c>
      <c r="C286" s="231">
        <v>92.45</v>
      </c>
      <c r="D286" s="232">
        <v>91.983333333333348</v>
      </c>
      <c r="E286" s="232">
        <v>91.066666666666691</v>
      </c>
      <c r="F286" s="232">
        <v>89.683333333333337</v>
      </c>
      <c r="G286" s="232">
        <v>88.76666666666668</v>
      </c>
      <c r="H286" s="232">
        <v>93.366666666666703</v>
      </c>
      <c r="I286" s="232">
        <v>94.28333333333336</v>
      </c>
      <c r="J286" s="232">
        <v>95.666666666666714</v>
      </c>
      <c r="K286" s="231">
        <v>92.9</v>
      </c>
      <c r="L286" s="231">
        <v>90.6</v>
      </c>
      <c r="M286" s="231">
        <v>68.226070000000007</v>
      </c>
      <c r="N286" s="1"/>
      <c r="O286" s="1"/>
    </row>
    <row r="287" spans="1:15" ht="12.75" customHeight="1">
      <c r="A287" s="30">
        <v>277</v>
      </c>
      <c r="B287" s="217" t="s">
        <v>146</v>
      </c>
      <c r="C287" s="231">
        <v>3448.75</v>
      </c>
      <c r="D287" s="232">
        <v>3477.65</v>
      </c>
      <c r="E287" s="232">
        <v>3375.3</v>
      </c>
      <c r="F287" s="232">
        <v>3301.85</v>
      </c>
      <c r="G287" s="232">
        <v>3199.5</v>
      </c>
      <c r="H287" s="232">
        <v>3551.1000000000004</v>
      </c>
      <c r="I287" s="232">
        <v>3653.45</v>
      </c>
      <c r="J287" s="232">
        <v>3726.9000000000005</v>
      </c>
      <c r="K287" s="231">
        <v>3580</v>
      </c>
      <c r="L287" s="231">
        <v>3404.2</v>
      </c>
      <c r="M287" s="231">
        <v>13.027900000000001</v>
      </c>
      <c r="N287" s="1"/>
      <c r="O287" s="1"/>
    </row>
    <row r="288" spans="1:15" ht="12.75" customHeight="1">
      <c r="A288" s="30">
        <v>278</v>
      </c>
      <c r="B288" s="217" t="s">
        <v>144</v>
      </c>
      <c r="C288" s="231">
        <v>402.9</v>
      </c>
      <c r="D288" s="232">
        <v>402.06666666666666</v>
      </c>
      <c r="E288" s="232">
        <v>399.5333333333333</v>
      </c>
      <c r="F288" s="232">
        <v>396.16666666666663</v>
      </c>
      <c r="G288" s="232">
        <v>393.63333333333327</v>
      </c>
      <c r="H288" s="232">
        <v>405.43333333333334</v>
      </c>
      <c r="I288" s="232">
        <v>407.96666666666675</v>
      </c>
      <c r="J288" s="232">
        <v>411.33333333333337</v>
      </c>
      <c r="K288" s="231">
        <v>404.6</v>
      </c>
      <c r="L288" s="231">
        <v>398.7</v>
      </c>
      <c r="M288" s="231">
        <v>10.12622</v>
      </c>
      <c r="N288" s="1"/>
      <c r="O288" s="1"/>
    </row>
    <row r="289" spans="1:15" ht="12.75" customHeight="1">
      <c r="A289" s="30">
        <v>279</v>
      </c>
      <c r="B289" s="217" t="s">
        <v>412</v>
      </c>
      <c r="C289" s="231">
        <v>11423.95</v>
      </c>
      <c r="D289" s="232">
        <v>11501.616666666667</v>
      </c>
      <c r="E289" s="232">
        <v>11282.583333333334</v>
      </c>
      <c r="F289" s="232">
        <v>11141.216666666667</v>
      </c>
      <c r="G289" s="232">
        <v>10922.183333333334</v>
      </c>
      <c r="H289" s="232">
        <v>11642.983333333334</v>
      </c>
      <c r="I289" s="232">
        <v>11862.016666666666</v>
      </c>
      <c r="J289" s="232">
        <v>12003.383333333333</v>
      </c>
      <c r="K289" s="231">
        <v>11720.65</v>
      </c>
      <c r="L289" s="231">
        <v>11360.25</v>
      </c>
      <c r="M289" s="231">
        <v>3.056E-2</v>
      </c>
      <c r="N289" s="1"/>
      <c r="O289" s="1"/>
    </row>
    <row r="290" spans="1:15" ht="12.75" customHeight="1">
      <c r="A290" s="30">
        <v>280</v>
      </c>
      <c r="B290" s="217" t="s">
        <v>880</v>
      </c>
      <c r="C290" s="231">
        <v>4287.45</v>
      </c>
      <c r="D290" s="232">
        <v>4242.4666666666662</v>
      </c>
      <c r="E290" s="232">
        <v>4191.4833333333327</v>
      </c>
      <c r="F290" s="232">
        <v>4095.5166666666664</v>
      </c>
      <c r="G290" s="232">
        <v>4044.5333333333328</v>
      </c>
      <c r="H290" s="232">
        <v>4338.4333333333325</v>
      </c>
      <c r="I290" s="232">
        <v>4389.4166666666661</v>
      </c>
      <c r="J290" s="232">
        <v>4485.3833333333323</v>
      </c>
      <c r="K290" s="231">
        <v>4293.45</v>
      </c>
      <c r="L290" s="231">
        <v>4146.5</v>
      </c>
      <c r="M290" s="231">
        <v>4.3734000000000002</v>
      </c>
      <c r="N290" s="1"/>
      <c r="O290" s="1"/>
    </row>
    <row r="291" spans="1:15" ht="12.75" customHeight="1">
      <c r="A291" s="30">
        <v>281</v>
      </c>
      <c r="B291" s="217" t="s">
        <v>145</v>
      </c>
      <c r="C291" s="231">
        <v>2153.4</v>
      </c>
      <c r="D291" s="232">
        <v>2145.15</v>
      </c>
      <c r="E291" s="232">
        <v>2125.4500000000003</v>
      </c>
      <c r="F291" s="232">
        <v>2097.5</v>
      </c>
      <c r="G291" s="232">
        <v>2077.8000000000002</v>
      </c>
      <c r="H291" s="232">
        <v>2173.1000000000004</v>
      </c>
      <c r="I291" s="232">
        <v>2192.8000000000002</v>
      </c>
      <c r="J291" s="232">
        <v>2220.7500000000005</v>
      </c>
      <c r="K291" s="231">
        <v>2164.85</v>
      </c>
      <c r="L291" s="231">
        <v>2117.1999999999998</v>
      </c>
      <c r="M291" s="231">
        <v>21.802099999999999</v>
      </c>
      <c r="N291" s="1"/>
      <c r="O291" s="1"/>
    </row>
    <row r="292" spans="1:15" ht="12.75" customHeight="1">
      <c r="A292" s="30">
        <v>282</v>
      </c>
      <c r="B292" s="217" t="s">
        <v>821</v>
      </c>
      <c r="C292" s="231">
        <v>366.8</v>
      </c>
      <c r="D292" s="232">
        <v>368.66666666666669</v>
      </c>
      <c r="E292" s="232">
        <v>364.63333333333338</v>
      </c>
      <c r="F292" s="232">
        <v>362.4666666666667</v>
      </c>
      <c r="G292" s="232">
        <v>358.43333333333339</v>
      </c>
      <c r="H292" s="232">
        <v>370.83333333333337</v>
      </c>
      <c r="I292" s="232">
        <v>374.86666666666667</v>
      </c>
      <c r="J292" s="232">
        <v>377.03333333333336</v>
      </c>
      <c r="K292" s="231">
        <v>372.7</v>
      </c>
      <c r="L292" s="231">
        <v>366.5</v>
      </c>
      <c r="M292" s="231">
        <v>1.20696</v>
      </c>
      <c r="N292" s="1"/>
      <c r="O292" s="1"/>
    </row>
    <row r="293" spans="1:15" ht="12.75" customHeight="1">
      <c r="A293" s="30">
        <v>283</v>
      </c>
      <c r="B293" s="217" t="s">
        <v>263</v>
      </c>
      <c r="C293" s="231">
        <v>357.2</v>
      </c>
      <c r="D293" s="232">
        <v>357.81666666666666</v>
      </c>
      <c r="E293" s="232">
        <v>353.38333333333333</v>
      </c>
      <c r="F293" s="232">
        <v>349.56666666666666</v>
      </c>
      <c r="G293" s="232">
        <v>345.13333333333333</v>
      </c>
      <c r="H293" s="232">
        <v>361.63333333333333</v>
      </c>
      <c r="I293" s="232">
        <v>366.06666666666661</v>
      </c>
      <c r="J293" s="232">
        <v>369.88333333333333</v>
      </c>
      <c r="K293" s="231">
        <v>362.25</v>
      </c>
      <c r="L293" s="231">
        <v>354</v>
      </c>
      <c r="M293" s="231">
        <v>16.144659999999998</v>
      </c>
      <c r="N293" s="1"/>
      <c r="O293" s="1"/>
    </row>
    <row r="294" spans="1:15" ht="12.75" customHeight="1">
      <c r="A294" s="30">
        <v>284</v>
      </c>
      <c r="B294" s="217" t="s">
        <v>782</v>
      </c>
      <c r="C294" s="231">
        <v>289.45</v>
      </c>
      <c r="D294" s="232">
        <v>290</v>
      </c>
      <c r="E294" s="232">
        <v>288.25</v>
      </c>
      <c r="F294" s="232">
        <v>287.05</v>
      </c>
      <c r="G294" s="232">
        <v>285.3</v>
      </c>
      <c r="H294" s="232">
        <v>291.2</v>
      </c>
      <c r="I294" s="232">
        <v>292.95</v>
      </c>
      <c r="J294" s="232">
        <v>294.14999999999998</v>
      </c>
      <c r="K294" s="231">
        <v>291.75</v>
      </c>
      <c r="L294" s="231">
        <v>288.8</v>
      </c>
      <c r="M294" s="231">
        <v>1.5785199999999999</v>
      </c>
      <c r="N294" s="1"/>
      <c r="O294" s="1"/>
    </row>
    <row r="295" spans="1:15" ht="12.75" customHeight="1">
      <c r="A295" s="30">
        <v>285</v>
      </c>
      <c r="B295" s="217" t="s">
        <v>849</v>
      </c>
      <c r="C295" s="231">
        <v>712.8</v>
      </c>
      <c r="D295" s="232">
        <v>711.41666666666663</v>
      </c>
      <c r="E295" s="232">
        <v>706.63333333333321</v>
      </c>
      <c r="F295" s="232">
        <v>700.46666666666658</v>
      </c>
      <c r="G295" s="232">
        <v>695.68333333333317</v>
      </c>
      <c r="H295" s="232">
        <v>717.58333333333326</v>
      </c>
      <c r="I295" s="232">
        <v>722.36666666666679</v>
      </c>
      <c r="J295" s="232">
        <v>728.5333333333333</v>
      </c>
      <c r="K295" s="231">
        <v>716.2</v>
      </c>
      <c r="L295" s="231">
        <v>705.25</v>
      </c>
      <c r="M295" s="231">
        <v>12.419510000000001</v>
      </c>
      <c r="N295" s="1"/>
      <c r="O295" s="1"/>
    </row>
    <row r="296" spans="1:15" ht="12.75" customHeight="1">
      <c r="A296" s="30">
        <v>286</v>
      </c>
      <c r="B296" s="217" t="s">
        <v>413</v>
      </c>
      <c r="C296" s="231">
        <v>3421.85</v>
      </c>
      <c r="D296" s="232">
        <v>3430.9500000000003</v>
      </c>
      <c r="E296" s="232">
        <v>3401.9000000000005</v>
      </c>
      <c r="F296" s="232">
        <v>3381.9500000000003</v>
      </c>
      <c r="G296" s="232">
        <v>3352.9000000000005</v>
      </c>
      <c r="H296" s="232">
        <v>3450.9000000000005</v>
      </c>
      <c r="I296" s="232">
        <v>3479.9500000000007</v>
      </c>
      <c r="J296" s="232">
        <v>3499.9000000000005</v>
      </c>
      <c r="K296" s="231">
        <v>3460</v>
      </c>
      <c r="L296" s="231">
        <v>3411</v>
      </c>
      <c r="M296" s="231">
        <v>0.27629999999999999</v>
      </c>
      <c r="N296" s="1"/>
      <c r="O296" s="1"/>
    </row>
    <row r="297" spans="1:15" ht="12.75" customHeight="1">
      <c r="A297" s="30">
        <v>287</v>
      </c>
      <c r="B297" s="217" t="s">
        <v>147</v>
      </c>
      <c r="C297" s="231">
        <v>755.75</v>
      </c>
      <c r="D297" s="232">
        <v>754.56666666666661</v>
      </c>
      <c r="E297" s="232">
        <v>750.33333333333326</v>
      </c>
      <c r="F297" s="232">
        <v>744.91666666666663</v>
      </c>
      <c r="G297" s="232">
        <v>740.68333333333328</v>
      </c>
      <c r="H297" s="232">
        <v>759.98333333333323</v>
      </c>
      <c r="I297" s="232">
        <v>764.21666666666658</v>
      </c>
      <c r="J297" s="232">
        <v>769.63333333333321</v>
      </c>
      <c r="K297" s="231">
        <v>758.8</v>
      </c>
      <c r="L297" s="231">
        <v>749.15</v>
      </c>
      <c r="M297" s="231">
        <v>4.3429099999999998</v>
      </c>
      <c r="N297" s="1"/>
      <c r="O297" s="1"/>
    </row>
    <row r="298" spans="1:15" ht="12.75" customHeight="1">
      <c r="A298" s="30">
        <v>288</v>
      </c>
      <c r="B298" s="217" t="s">
        <v>414</v>
      </c>
      <c r="C298" s="231">
        <v>1517.85</v>
      </c>
      <c r="D298" s="232">
        <v>1527.6166666666668</v>
      </c>
      <c r="E298" s="232">
        <v>1505.2333333333336</v>
      </c>
      <c r="F298" s="232">
        <v>1492.6166666666668</v>
      </c>
      <c r="G298" s="232">
        <v>1470.2333333333336</v>
      </c>
      <c r="H298" s="232">
        <v>1540.2333333333336</v>
      </c>
      <c r="I298" s="232">
        <v>1562.6166666666668</v>
      </c>
      <c r="J298" s="232">
        <v>1575.2333333333336</v>
      </c>
      <c r="K298" s="231">
        <v>1550</v>
      </c>
      <c r="L298" s="231">
        <v>1515</v>
      </c>
      <c r="M298" s="231">
        <v>0.34597</v>
      </c>
      <c r="N298" s="1"/>
      <c r="O298" s="1"/>
    </row>
    <row r="299" spans="1:15" ht="12.75" customHeight="1">
      <c r="A299" s="30">
        <v>289</v>
      </c>
      <c r="B299" s="217" t="s">
        <v>415</v>
      </c>
      <c r="C299" s="231">
        <v>35.65</v>
      </c>
      <c r="D299" s="232">
        <v>35.783333333333331</v>
      </c>
      <c r="E299" s="232">
        <v>35.36666666666666</v>
      </c>
      <c r="F299" s="232">
        <v>35.083333333333329</v>
      </c>
      <c r="G299" s="232">
        <v>34.666666666666657</v>
      </c>
      <c r="H299" s="232">
        <v>36.066666666666663</v>
      </c>
      <c r="I299" s="232">
        <v>36.483333333333334</v>
      </c>
      <c r="J299" s="232">
        <v>36.766666666666666</v>
      </c>
      <c r="K299" s="231">
        <v>36.200000000000003</v>
      </c>
      <c r="L299" s="231">
        <v>35.5</v>
      </c>
      <c r="M299" s="231">
        <v>10.88467</v>
      </c>
      <c r="N299" s="1"/>
      <c r="O299" s="1"/>
    </row>
    <row r="300" spans="1:15" ht="12.75" customHeight="1">
      <c r="A300" s="30">
        <v>290</v>
      </c>
      <c r="B300" s="217" t="s">
        <v>416</v>
      </c>
      <c r="C300" s="231">
        <v>172.25</v>
      </c>
      <c r="D300" s="232">
        <v>171.31666666666669</v>
      </c>
      <c r="E300" s="232">
        <v>169.43333333333339</v>
      </c>
      <c r="F300" s="232">
        <v>166.6166666666667</v>
      </c>
      <c r="G300" s="232">
        <v>164.73333333333341</v>
      </c>
      <c r="H300" s="232">
        <v>174.13333333333338</v>
      </c>
      <c r="I300" s="232">
        <v>176.01666666666665</v>
      </c>
      <c r="J300" s="232">
        <v>178.83333333333337</v>
      </c>
      <c r="K300" s="231">
        <v>173.2</v>
      </c>
      <c r="L300" s="231">
        <v>168.5</v>
      </c>
      <c r="M300" s="231">
        <v>2.7967499999999998</v>
      </c>
      <c r="N300" s="1"/>
      <c r="O300" s="1"/>
    </row>
    <row r="301" spans="1:15" ht="12.75" customHeight="1">
      <c r="A301" s="30">
        <v>291</v>
      </c>
      <c r="B301" s="217" t="s">
        <v>158</v>
      </c>
      <c r="C301" s="231">
        <v>89712.95</v>
      </c>
      <c r="D301" s="232">
        <v>89839.75</v>
      </c>
      <c r="E301" s="232">
        <v>89029.5</v>
      </c>
      <c r="F301" s="232">
        <v>88346.05</v>
      </c>
      <c r="G301" s="232">
        <v>87535.8</v>
      </c>
      <c r="H301" s="232">
        <v>90523.199999999997</v>
      </c>
      <c r="I301" s="232">
        <v>91333.45</v>
      </c>
      <c r="J301" s="232">
        <v>92016.9</v>
      </c>
      <c r="K301" s="231">
        <v>90650</v>
      </c>
      <c r="L301" s="231">
        <v>89156.3</v>
      </c>
      <c r="M301" s="231">
        <v>0.13691999999999999</v>
      </c>
      <c r="N301" s="1"/>
      <c r="O301" s="1"/>
    </row>
    <row r="302" spans="1:15" ht="12.75" customHeight="1">
      <c r="A302" s="30">
        <v>292</v>
      </c>
      <c r="B302" s="217" t="s">
        <v>822</v>
      </c>
      <c r="C302" s="231">
        <v>1687.15</v>
      </c>
      <c r="D302" s="232">
        <v>1696.6833333333334</v>
      </c>
      <c r="E302" s="232">
        <v>1673.4666666666667</v>
      </c>
      <c r="F302" s="232">
        <v>1659.7833333333333</v>
      </c>
      <c r="G302" s="232">
        <v>1636.5666666666666</v>
      </c>
      <c r="H302" s="232">
        <v>1710.3666666666668</v>
      </c>
      <c r="I302" s="232">
        <v>1733.5833333333335</v>
      </c>
      <c r="J302" s="232">
        <v>1747.2666666666669</v>
      </c>
      <c r="K302" s="231">
        <v>1719.9</v>
      </c>
      <c r="L302" s="231">
        <v>1683</v>
      </c>
      <c r="M302" s="231">
        <v>3.74186</v>
      </c>
      <c r="N302" s="1"/>
      <c r="O302" s="1"/>
    </row>
    <row r="303" spans="1:15" ht="12.75" customHeight="1">
      <c r="A303" s="30">
        <v>293</v>
      </c>
      <c r="B303" s="217" t="s">
        <v>781</v>
      </c>
      <c r="C303" s="231">
        <v>1019.9</v>
      </c>
      <c r="D303" s="232">
        <v>1019.6333333333333</v>
      </c>
      <c r="E303" s="232">
        <v>1011.2666666666667</v>
      </c>
      <c r="F303" s="232">
        <v>1002.6333333333333</v>
      </c>
      <c r="G303" s="232">
        <v>994.26666666666665</v>
      </c>
      <c r="H303" s="232">
        <v>1028.2666666666667</v>
      </c>
      <c r="I303" s="232">
        <v>1036.6333333333332</v>
      </c>
      <c r="J303" s="232">
        <v>1045.2666666666667</v>
      </c>
      <c r="K303" s="231">
        <v>1028</v>
      </c>
      <c r="L303" s="231">
        <v>1011</v>
      </c>
      <c r="M303" s="231">
        <v>2.16432</v>
      </c>
      <c r="N303" s="1"/>
      <c r="O303" s="1"/>
    </row>
    <row r="304" spans="1:15" ht="12.75" customHeight="1">
      <c r="A304" s="30">
        <v>294</v>
      </c>
      <c r="B304" s="217" t="s">
        <v>156</v>
      </c>
      <c r="C304" s="231">
        <v>854.95</v>
      </c>
      <c r="D304" s="232">
        <v>857.44999999999993</v>
      </c>
      <c r="E304" s="232">
        <v>844.49999999999989</v>
      </c>
      <c r="F304" s="232">
        <v>834.05</v>
      </c>
      <c r="G304" s="232">
        <v>821.09999999999991</v>
      </c>
      <c r="H304" s="232">
        <v>867.89999999999986</v>
      </c>
      <c r="I304" s="232">
        <v>880.84999999999991</v>
      </c>
      <c r="J304" s="232">
        <v>891.29999999999984</v>
      </c>
      <c r="K304" s="231">
        <v>870.4</v>
      </c>
      <c r="L304" s="231">
        <v>847</v>
      </c>
      <c r="M304" s="231">
        <v>1.8115699999999999</v>
      </c>
      <c r="N304" s="1"/>
      <c r="O304" s="1"/>
    </row>
    <row r="305" spans="1:15" ht="12.75" customHeight="1">
      <c r="A305" s="30">
        <v>295</v>
      </c>
      <c r="B305" s="217" t="s">
        <v>149</v>
      </c>
      <c r="C305" s="231">
        <v>235.05</v>
      </c>
      <c r="D305" s="232">
        <v>234.25</v>
      </c>
      <c r="E305" s="232">
        <v>232.65</v>
      </c>
      <c r="F305" s="232">
        <v>230.25</v>
      </c>
      <c r="G305" s="232">
        <v>228.65</v>
      </c>
      <c r="H305" s="232">
        <v>236.65</v>
      </c>
      <c r="I305" s="232">
        <v>238.25000000000003</v>
      </c>
      <c r="J305" s="232">
        <v>240.65</v>
      </c>
      <c r="K305" s="231">
        <v>235.85</v>
      </c>
      <c r="L305" s="231">
        <v>231.85</v>
      </c>
      <c r="M305" s="231">
        <v>20.936730000000001</v>
      </c>
      <c r="N305" s="1"/>
      <c r="O305" s="1"/>
    </row>
    <row r="306" spans="1:15" ht="12.75" customHeight="1">
      <c r="A306" s="30">
        <v>296</v>
      </c>
      <c r="B306" s="217" t="s">
        <v>148</v>
      </c>
      <c r="C306" s="231">
        <v>1328.15</v>
      </c>
      <c r="D306" s="232">
        <v>1325.5833333333333</v>
      </c>
      <c r="E306" s="232">
        <v>1314.1666666666665</v>
      </c>
      <c r="F306" s="232">
        <v>1300.1833333333332</v>
      </c>
      <c r="G306" s="232">
        <v>1288.7666666666664</v>
      </c>
      <c r="H306" s="232">
        <v>1339.5666666666666</v>
      </c>
      <c r="I306" s="232">
        <v>1350.9833333333331</v>
      </c>
      <c r="J306" s="232">
        <v>1364.9666666666667</v>
      </c>
      <c r="K306" s="231">
        <v>1337</v>
      </c>
      <c r="L306" s="231">
        <v>1311.6</v>
      </c>
      <c r="M306" s="231">
        <v>26.001390000000001</v>
      </c>
      <c r="N306" s="1"/>
      <c r="O306" s="1"/>
    </row>
    <row r="307" spans="1:15" ht="12.75" customHeight="1">
      <c r="A307" s="30">
        <v>297</v>
      </c>
      <c r="B307" s="217" t="s">
        <v>417</v>
      </c>
      <c r="C307" s="231">
        <v>377.25</v>
      </c>
      <c r="D307" s="232">
        <v>372.98333333333335</v>
      </c>
      <c r="E307" s="232">
        <v>359.26666666666671</v>
      </c>
      <c r="F307" s="232">
        <v>341.28333333333336</v>
      </c>
      <c r="G307" s="232">
        <v>327.56666666666672</v>
      </c>
      <c r="H307" s="232">
        <v>390.9666666666667</v>
      </c>
      <c r="I307" s="232">
        <v>404.68333333333339</v>
      </c>
      <c r="J307" s="232">
        <v>422.66666666666669</v>
      </c>
      <c r="K307" s="231">
        <v>386.7</v>
      </c>
      <c r="L307" s="231">
        <v>355</v>
      </c>
      <c r="M307" s="231">
        <v>63.799439999999997</v>
      </c>
      <c r="N307" s="1"/>
      <c r="O307" s="1"/>
    </row>
    <row r="308" spans="1:15" ht="12.75" customHeight="1">
      <c r="A308" s="30">
        <v>298</v>
      </c>
      <c r="B308" s="217" t="s">
        <v>418</v>
      </c>
      <c r="C308" s="231">
        <v>263.89999999999998</v>
      </c>
      <c r="D308" s="232">
        <v>265.13333333333333</v>
      </c>
      <c r="E308" s="232">
        <v>260.86666666666667</v>
      </c>
      <c r="F308" s="232">
        <v>257.83333333333337</v>
      </c>
      <c r="G308" s="232">
        <v>253.56666666666672</v>
      </c>
      <c r="H308" s="232">
        <v>268.16666666666663</v>
      </c>
      <c r="I308" s="232">
        <v>272.43333333333328</v>
      </c>
      <c r="J308" s="232">
        <v>275.46666666666658</v>
      </c>
      <c r="K308" s="231">
        <v>269.39999999999998</v>
      </c>
      <c r="L308" s="231">
        <v>262.10000000000002</v>
      </c>
      <c r="M308" s="231">
        <v>2.0565199999999999</v>
      </c>
      <c r="N308" s="1"/>
      <c r="O308" s="1"/>
    </row>
    <row r="309" spans="1:15" ht="12.75" customHeight="1">
      <c r="A309" s="30">
        <v>299</v>
      </c>
      <c r="B309" s="217" t="s">
        <v>858</v>
      </c>
      <c r="C309" s="231">
        <v>359.7</v>
      </c>
      <c r="D309" s="232">
        <v>360.2833333333333</v>
      </c>
      <c r="E309" s="232">
        <v>355.21666666666658</v>
      </c>
      <c r="F309" s="232">
        <v>350.73333333333329</v>
      </c>
      <c r="G309" s="232">
        <v>345.66666666666657</v>
      </c>
      <c r="H309" s="232">
        <v>364.76666666666659</v>
      </c>
      <c r="I309" s="232">
        <v>369.83333333333331</v>
      </c>
      <c r="J309" s="232">
        <v>374.31666666666661</v>
      </c>
      <c r="K309" s="231">
        <v>365.35</v>
      </c>
      <c r="L309" s="231">
        <v>355.8</v>
      </c>
      <c r="M309" s="231">
        <v>2.0969899999999999</v>
      </c>
      <c r="N309" s="1"/>
      <c r="O309" s="1"/>
    </row>
    <row r="310" spans="1:15" ht="12.75" customHeight="1">
      <c r="A310" s="30">
        <v>300</v>
      </c>
      <c r="B310" s="217" t="s">
        <v>419</v>
      </c>
      <c r="C310" s="231">
        <v>478.4</v>
      </c>
      <c r="D310" s="232">
        <v>480.8</v>
      </c>
      <c r="E310" s="232">
        <v>475.55</v>
      </c>
      <c r="F310" s="232">
        <v>472.7</v>
      </c>
      <c r="G310" s="232">
        <v>467.45</v>
      </c>
      <c r="H310" s="232">
        <v>483.65000000000003</v>
      </c>
      <c r="I310" s="232">
        <v>488.90000000000003</v>
      </c>
      <c r="J310" s="232">
        <v>491.75000000000006</v>
      </c>
      <c r="K310" s="231">
        <v>486.05</v>
      </c>
      <c r="L310" s="231">
        <v>477.95</v>
      </c>
      <c r="M310" s="231">
        <v>0.33006000000000002</v>
      </c>
      <c r="N310" s="1"/>
      <c r="O310" s="1"/>
    </row>
    <row r="311" spans="1:15" ht="12.75" customHeight="1">
      <c r="A311" s="30">
        <v>301</v>
      </c>
      <c r="B311" s="217" t="s">
        <v>150</v>
      </c>
      <c r="C311" s="231">
        <v>121.65</v>
      </c>
      <c r="D311" s="232">
        <v>121.01666666666667</v>
      </c>
      <c r="E311" s="232">
        <v>120.13333333333333</v>
      </c>
      <c r="F311" s="232">
        <v>118.61666666666666</v>
      </c>
      <c r="G311" s="232">
        <v>117.73333333333332</v>
      </c>
      <c r="H311" s="232">
        <v>122.53333333333333</v>
      </c>
      <c r="I311" s="232">
        <v>123.41666666666669</v>
      </c>
      <c r="J311" s="232">
        <v>124.93333333333334</v>
      </c>
      <c r="K311" s="231">
        <v>121.9</v>
      </c>
      <c r="L311" s="231">
        <v>119.5</v>
      </c>
      <c r="M311" s="231">
        <v>30.941299999999998</v>
      </c>
      <c r="N311" s="1"/>
      <c r="O311" s="1"/>
    </row>
    <row r="312" spans="1:15" ht="12.75" customHeight="1">
      <c r="A312" s="30">
        <v>302</v>
      </c>
      <c r="B312" s="217" t="s">
        <v>420</v>
      </c>
      <c r="C312" s="231">
        <v>57.85</v>
      </c>
      <c r="D312" s="232">
        <v>58</v>
      </c>
      <c r="E312" s="232">
        <v>57.35</v>
      </c>
      <c r="F312" s="232">
        <v>56.85</v>
      </c>
      <c r="G312" s="232">
        <v>56.2</v>
      </c>
      <c r="H312" s="232">
        <v>58.5</v>
      </c>
      <c r="I312" s="232">
        <v>59.150000000000006</v>
      </c>
      <c r="J312" s="232">
        <v>59.65</v>
      </c>
      <c r="K312" s="231">
        <v>58.65</v>
      </c>
      <c r="L312" s="231">
        <v>57.5</v>
      </c>
      <c r="M312" s="231">
        <v>21.550809999999998</v>
      </c>
      <c r="N312" s="1"/>
      <c r="O312" s="1"/>
    </row>
    <row r="313" spans="1:15" ht="12.75" customHeight="1">
      <c r="A313" s="30">
        <v>303</v>
      </c>
      <c r="B313" s="217" t="s">
        <v>151</v>
      </c>
      <c r="C313" s="231">
        <v>496.55</v>
      </c>
      <c r="D313" s="232">
        <v>498.56666666666666</v>
      </c>
      <c r="E313" s="232">
        <v>492.2833333333333</v>
      </c>
      <c r="F313" s="232">
        <v>488.01666666666665</v>
      </c>
      <c r="G313" s="232">
        <v>481.73333333333329</v>
      </c>
      <c r="H313" s="232">
        <v>502.83333333333331</v>
      </c>
      <c r="I313" s="232">
        <v>509.11666666666673</v>
      </c>
      <c r="J313" s="232">
        <v>513.38333333333333</v>
      </c>
      <c r="K313" s="231">
        <v>504.85</v>
      </c>
      <c r="L313" s="231">
        <v>494.3</v>
      </c>
      <c r="M313" s="231">
        <v>7.8768599999999998</v>
      </c>
      <c r="N313" s="1"/>
      <c r="O313" s="1"/>
    </row>
    <row r="314" spans="1:15" ht="12.75" customHeight="1">
      <c r="A314" s="30">
        <v>304</v>
      </c>
      <c r="B314" s="217" t="s">
        <v>152</v>
      </c>
      <c r="C314" s="231">
        <v>8453.4</v>
      </c>
      <c r="D314" s="232">
        <v>8434.8166666666657</v>
      </c>
      <c r="E314" s="232">
        <v>8369.5833333333321</v>
      </c>
      <c r="F314" s="232">
        <v>8285.7666666666664</v>
      </c>
      <c r="G314" s="232">
        <v>8220.5333333333328</v>
      </c>
      <c r="H314" s="232">
        <v>8518.6333333333314</v>
      </c>
      <c r="I314" s="232">
        <v>8583.866666666665</v>
      </c>
      <c r="J314" s="232">
        <v>8667.6833333333307</v>
      </c>
      <c r="K314" s="231">
        <v>8500.0499999999993</v>
      </c>
      <c r="L314" s="231">
        <v>8351</v>
      </c>
      <c r="M314" s="231">
        <v>7.0522</v>
      </c>
      <c r="N314" s="1"/>
      <c r="O314" s="1"/>
    </row>
    <row r="315" spans="1:15" ht="12.75" customHeight="1">
      <c r="A315" s="30">
        <v>305</v>
      </c>
      <c r="B315" s="217" t="s">
        <v>783</v>
      </c>
      <c r="C315" s="231">
        <v>1715.2</v>
      </c>
      <c r="D315" s="232">
        <v>1705.1333333333332</v>
      </c>
      <c r="E315" s="232">
        <v>1690.3166666666664</v>
      </c>
      <c r="F315" s="232">
        <v>1665.4333333333332</v>
      </c>
      <c r="G315" s="232">
        <v>1650.6166666666663</v>
      </c>
      <c r="H315" s="232">
        <v>1730.0166666666664</v>
      </c>
      <c r="I315" s="232">
        <v>1744.833333333333</v>
      </c>
      <c r="J315" s="232">
        <v>1769.7166666666665</v>
      </c>
      <c r="K315" s="231">
        <v>1719.95</v>
      </c>
      <c r="L315" s="231">
        <v>1680.25</v>
      </c>
      <c r="M315" s="231">
        <v>0.30234</v>
      </c>
      <c r="N315" s="1"/>
      <c r="O315" s="1"/>
    </row>
    <row r="316" spans="1:15" ht="12.75" customHeight="1">
      <c r="A316" s="30">
        <v>306</v>
      </c>
      <c r="B316" s="217" t="s">
        <v>155</v>
      </c>
      <c r="C316" s="231">
        <v>799.55</v>
      </c>
      <c r="D316" s="232">
        <v>796.75</v>
      </c>
      <c r="E316" s="232">
        <v>790.6</v>
      </c>
      <c r="F316" s="232">
        <v>781.65</v>
      </c>
      <c r="G316" s="232">
        <v>775.5</v>
      </c>
      <c r="H316" s="232">
        <v>805.7</v>
      </c>
      <c r="I316" s="232">
        <v>811.85000000000014</v>
      </c>
      <c r="J316" s="232">
        <v>820.80000000000007</v>
      </c>
      <c r="K316" s="231">
        <v>802.9</v>
      </c>
      <c r="L316" s="231">
        <v>787.8</v>
      </c>
      <c r="M316" s="231">
        <v>8.9969800000000006</v>
      </c>
      <c r="N316" s="1"/>
      <c r="O316" s="1"/>
    </row>
    <row r="317" spans="1:15" ht="12.75" customHeight="1">
      <c r="A317" s="30">
        <v>307</v>
      </c>
      <c r="B317" s="217" t="s">
        <v>421</v>
      </c>
      <c r="C317" s="231">
        <v>453</v>
      </c>
      <c r="D317" s="232">
        <v>452.34999999999997</v>
      </c>
      <c r="E317" s="232">
        <v>447.89999999999992</v>
      </c>
      <c r="F317" s="232">
        <v>442.79999999999995</v>
      </c>
      <c r="G317" s="232">
        <v>438.34999999999991</v>
      </c>
      <c r="H317" s="232">
        <v>457.44999999999993</v>
      </c>
      <c r="I317" s="232">
        <v>461.9</v>
      </c>
      <c r="J317" s="232">
        <v>466.99999999999994</v>
      </c>
      <c r="K317" s="231">
        <v>456.8</v>
      </c>
      <c r="L317" s="231">
        <v>447.25</v>
      </c>
      <c r="M317" s="231">
        <v>11.93182</v>
      </c>
      <c r="N317" s="1"/>
      <c r="O317" s="1"/>
    </row>
    <row r="318" spans="1:15" ht="12.75" customHeight="1">
      <c r="A318" s="30">
        <v>308</v>
      </c>
      <c r="B318" s="217" t="s">
        <v>422</v>
      </c>
      <c r="C318" s="231">
        <v>780.35</v>
      </c>
      <c r="D318" s="232">
        <v>784.73333333333323</v>
      </c>
      <c r="E318" s="232">
        <v>773.66666666666652</v>
      </c>
      <c r="F318" s="232">
        <v>766.98333333333323</v>
      </c>
      <c r="G318" s="232">
        <v>755.91666666666652</v>
      </c>
      <c r="H318" s="232">
        <v>791.41666666666652</v>
      </c>
      <c r="I318" s="232">
        <v>802.48333333333335</v>
      </c>
      <c r="J318" s="232">
        <v>809.16666666666652</v>
      </c>
      <c r="K318" s="231">
        <v>795.8</v>
      </c>
      <c r="L318" s="231">
        <v>778.05</v>
      </c>
      <c r="M318" s="231">
        <v>12.456670000000001</v>
      </c>
      <c r="N318" s="1"/>
      <c r="O318" s="1"/>
    </row>
    <row r="319" spans="1:15" ht="12.75" customHeight="1">
      <c r="A319" s="30">
        <v>309</v>
      </c>
      <c r="B319" s="217" t="s">
        <v>823</v>
      </c>
      <c r="C319" s="231">
        <v>627.29999999999995</v>
      </c>
      <c r="D319" s="232">
        <v>626.7166666666667</v>
      </c>
      <c r="E319" s="232">
        <v>621.68333333333339</v>
      </c>
      <c r="F319" s="232">
        <v>616.06666666666672</v>
      </c>
      <c r="G319" s="232">
        <v>611.03333333333342</v>
      </c>
      <c r="H319" s="232">
        <v>632.33333333333337</v>
      </c>
      <c r="I319" s="232">
        <v>637.36666666666667</v>
      </c>
      <c r="J319" s="232">
        <v>642.98333333333335</v>
      </c>
      <c r="K319" s="231">
        <v>631.75</v>
      </c>
      <c r="L319" s="231">
        <v>621.1</v>
      </c>
      <c r="M319" s="231">
        <v>0.16858999999999999</v>
      </c>
      <c r="N319" s="1"/>
      <c r="O319" s="1"/>
    </row>
    <row r="320" spans="1:15" ht="12.75" customHeight="1">
      <c r="A320" s="30">
        <v>310</v>
      </c>
      <c r="B320" s="217" t="s">
        <v>824</v>
      </c>
      <c r="C320" s="231">
        <v>849.9</v>
      </c>
      <c r="D320" s="232">
        <v>846.45000000000016</v>
      </c>
      <c r="E320" s="232">
        <v>839.90000000000032</v>
      </c>
      <c r="F320" s="232">
        <v>829.9000000000002</v>
      </c>
      <c r="G320" s="232">
        <v>823.35000000000036</v>
      </c>
      <c r="H320" s="232">
        <v>856.45000000000027</v>
      </c>
      <c r="I320" s="232">
        <v>863.00000000000023</v>
      </c>
      <c r="J320" s="232">
        <v>873.00000000000023</v>
      </c>
      <c r="K320" s="231">
        <v>853</v>
      </c>
      <c r="L320" s="231">
        <v>836.45</v>
      </c>
      <c r="M320" s="231">
        <v>0.45112000000000002</v>
      </c>
      <c r="N320" s="1"/>
      <c r="O320" s="1"/>
    </row>
    <row r="321" spans="1:15" ht="12.75" customHeight="1">
      <c r="A321" s="30">
        <v>311</v>
      </c>
      <c r="B321" s="217" t="s">
        <v>154</v>
      </c>
      <c r="C321" s="231">
        <v>1379.25</v>
      </c>
      <c r="D321" s="232">
        <v>1374.1166666666668</v>
      </c>
      <c r="E321" s="232">
        <v>1360.1333333333337</v>
      </c>
      <c r="F321" s="232">
        <v>1341.0166666666669</v>
      </c>
      <c r="G321" s="232">
        <v>1327.0333333333338</v>
      </c>
      <c r="H321" s="232">
        <v>1393.2333333333336</v>
      </c>
      <c r="I321" s="232">
        <v>1407.2166666666667</v>
      </c>
      <c r="J321" s="232">
        <v>1426.3333333333335</v>
      </c>
      <c r="K321" s="231">
        <v>1388.1</v>
      </c>
      <c r="L321" s="231">
        <v>1355</v>
      </c>
      <c r="M321" s="231">
        <v>1.4137999999999999</v>
      </c>
      <c r="N321" s="1"/>
      <c r="O321" s="1"/>
    </row>
    <row r="322" spans="1:15" ht="12.75" customHeight="1">
      <c r="A322" s="30">
        <v>312</v>
      </c>
      <c r="B322" s="217" t="s">
        <v>850</v>
      </c>
      <c r="C322" s="231">
        <v>52</v>
      </c>
      <c r="D322" s="232">
        <v>51.516666666666673</v>
      </c>
      <c r="E322" s="232">
        <v>50.233333333333348</v>
      </c>
      <c r="F322" s="232">
        <v>48.466666666666676</v>
      </c>
      <c r="G322" s="232">
        <v>47.183333333333351</v>
      </c>
      <c r="H322" s="232">
        <v>53.283333333333346</v>
      </c>
      <c r="I322" s="232">
        <v>54.566666666666663</v>
      </c>
      <c r="J322" s="232">
        <v>56.333333333333343</v>
      </c>
      <c r="K322" s="231">
        <v>52.8</v>
      </c>
      <c r="L322" s="231">
        <v>49.75</v>
      </c>
      <c r="M322" s="231">
        <v>277.57956999999999</v>
      </c>
      <c r="N322" s="1"/>
      <c r="O322" s="1"/>
    </row>
    <row r="323" spans="1:15" ht="12.75" customHeight="1">
      <c r="A323" s="30">
        <v>313</v>
      </c>
      <c r="B323" s="217" t="s">
        <v>424</v>
      </c>
      <c r="C323" s="231">
        <v>742.75</v>
      </c>
      <c r="D323" s="232">
        <v>735.26666666666677</v>
      </c>
      <c r="E323" s="232">
        <v>720.53333333333353</v>
      </c>
      <c r="F323" s="232">
        <v>698.31666666666672</v>
      </c>
      <c r="G323" s="232">
        <v>683.58333333333348</v>
      </c>
      <c r="H323" s="232">
        <v>757.48333333333358</v>
      </c>
      <c r="I323" s="232">
        <v>772.21666666666692</v>
      </c>
      <c r="J323" s="232">
        <v>794.43333333333362</v>
      </c>
      <c r="K323" s="231">
        <v>750</v>
      </c>
      <c r="L323" s="231">
        <v>713.05</v>
      </c>
      <c r="M323" s="231">
        <v>4.6715600000000004</v>
      </c>
      <c r="N323" s="1"/>
      <c r="O323" s="1"/>
    </row>
    <row r="324" spans="1:15" ht="12.75" customHeight="1">
      <c r="A324" s="30">
        <v>314</v>
      </c>
      <c r="B324" s="217" t="s">
        <v>157</v>
      </c>
      <c r="C324" s="231">
        <v>2035.25</v>
      </c>
      <c r="D324" s="232">
        <v>2013.3333333333333</v>
      </c>
      <c r="E324" s="232">
        <v>1984.0166666666664</v>
      </c>
      <c r="F324" s="232">
        <v>1932.7833333333331</v>
      </c>
      <c r="G324" s="232">
        <v>1903.4666666666662</v>
      </c>
      <c r="H324" s="232">
        <v>2064.5666666666666</v>
      </c>
      <c r="I324" s="232">
        <v>2093.8833333333337</v>
      </c>
      <c r="J324" s="232">
        <v>2145.1166666666668</v>
      </c>
      <c r="K324" s="231">
        <v>2042.65</v>
      </c>
      <c r="L324" s="231">
        <v>1962.1</v>
      </c>
      <c r="M324" s="231">
        <v>6.2498899999999997</v>
      </c>
      <c r="N324" s="1"/>
      <c r="O324" s="1"/>
    </row>
    <row r="325" spans="1:15" ht="12.75" customHeight="1">
      <c r="A325" s="30">
        <v>315</v>
      </c>
      <c r="B325" s="217" t="s">
        <v>425</v>
      </c>
      <c r="C325" s="231">
        <v>1604.7</v>
      </c>
      <c r="D325" s="232">
        <v>1576.0166666666664</v>
      </c>
      <c r="E325" s="232">
        <v>1542.0333333333328</v>
      </c>
      <c r="F325" s="232">
        <v>1479.3666666666663</v>
      </c>
      <c r="G325" s="232">
        <v>1445.3833333333328</v>
      </c>
      <c r="H325" s="232">
        <v>1638.6833333333329</v>
      </c>
      <c r="I325" s="232">
        <v>1672.6666666666665</v>
      </c>
      <c r="J325" s="232">
        <v>1735.333333333333</v>
      </c>
      <c r="K325" s="231">
        <v>1610</v>
      </c>
      <c r="L325" s="231">
        <v>1513.35</v>
      </c>
      <c r="M325" s="231">
        <v>17.2364</v>
      </c>
      <c r="N325" s="1"/>
      <c r="O325" s="1"/>
    </row>
    <row r="326" spans="1:15" ht="12.75" customHeight="1">
      <c r="A326" s="30">
        <v>316</v>
      </c>
      <c r="B326" s="217" t="s">
        <v>159</v>
      </c>
      <c r="C326" s="231">
        <v>1062.6500000000001</v>
      </c>
      <c r="D326" s="232">
        <v>1059.05</v>
      </c>
      <c r="E326" s="232">
        <v>1049.1999999999998</v>
      </c>
      <c r="F326" s="232">
        <v>1035.7499999999998</v>
      </c>
      <c r="G326" s="232">
        <v>1025.8999999999996</v>
      </c>
      <c r="H326" s="232">
        <v>1072.5</v>
      </c>
      <c r="I326" s="232">
        <v>1082.3499999999999</v>
      </c>
      <c r="J326" s="232">
        <v>1095.8000000000002</v>
      </c>
      <c r="K326" s="231">
        <v>1068.9000000000001</v>
      </c>
      <c r="L326" s="231">
        <v>1045.5999999999999</v>
      </c>
      <c r="M326" s="231">
        <v>3.3074699999999999</v>
      </c>
      <c r="N326" s="1"/>
      <c r="O326" s="1"/>
    </row>
    <row r="327" spans="1:15" ht="12.75" customHeight="1">
      <c r="A327" s="30">
        <v>317</v>
      </c>
      <c r="B327" s="217" t="s">
        <v>264</v>
      </c>
      <c r="C327" s="231">
        <v>553.6</v>
      </c>
      <c r="D327" s="232">
        <v>555.16666666666663</v>
      </c>
      <c r="E327" s="232">
        <v>548.08333333333326</v>
      </c>
      <c r="F327" s="232">
        <v>542.56666666666661</v>
      </c>
      <c r="G327" s="232">
        <v>535.48333333333323</v>
      </c>
      <c r="H327" s="232">
        <v>560.68333333333328</v>
      </c>
      <c r="I327" s="232">
        <v>567.76666666666654</v>
      </c>
      <c r="J327" s="232">
        <v>573.2833333333333</v>
      </c>
      <c r="K327" s="231">
        <v>562.25</v>
      </c>
      <c r="L327" s="231">
        <v>549.65</v>
      </c>
      <c r="M327" s="231">
        <v>1.0000599999999999</v>
      </c>
      <c r="N327" s="1"/>
      <c r="O327" s="1"/>
    </row>
    <row r="328" spans="1:15" ht="12.75" customHeight="1">
      <c r="A328" s="30">
        <v>318</v>
      </c>
      <c r="B328" s="217" t="s">
        <v>426</v>
      </c>
      <c r="C328" s="231">
        <v>39.450000000000003</v>
      </c>
      <c r="D328" s="232">
        <v>39.283333333333331</v>
      </c>
      <c r="E328" s="232">
        <v>38.816666666666663</v>
      </c>
      <c r="F328" s="232">
        <v>38.18333333333333</v>
      </c>
      <c r="G328" s="232">
        <v>37.716666666666661</v>
      </c>
      <c r="H328" s="232">
        <v>39.916666666666664</v>
      </c>
      <c r="I328" s="232">
        <v>40.383333333333333</v>
      </c>
      <c r="J328" s="232">
        <v>41.016666666666666</v>
      </c>
      <c r="K328" s="231">
        <v>39.75</v>
      </c>
      <c r="L328" s="231">
        <v>38.65</v>
      </c>
      <c r="M328" s="231">
        <v>66.819969999999998</v>
      </c>
      <c r="N328" s="1"/>
      <c r="O328" s="1"/>
    </row>
    <row r="329" spans="1:15" ht="12.75" customHeight="1">
      <c r="A329" s="30">
        <v>319</v>
      </c>
      <c r="B329" s="217" t="s">
        <v>427</v>
      </c>
      <c r="C329" s="231">
        <v>93.75</v>
      </c>
      <c r="D329" s="232">
        <v>93.583333333333329</v>
      </c>
      <c r="E329" s="232">
        <v>92.766666666666652</v>
      </c>
      <c r="F329" s="232">
        <v>91.783333333333317</v>
      </c>
      <c r="G329" s="232">
        <v>90.96666666666664</v>
      </c>
      <c r="H329" s="232">
        <v>94.566666666666663</v>
      </c>
      <c r="I329" s="232">
        <v>95.383333333333354</v>
      </c>
      <c r="J329" s="232">
        <v>96.366666666666674</v>
      </c>
      <c r="K329" s="231">
        <v>94.4</v>
      </c>
      <c r="L329" s="231">
        <v>92.6</v>
      </c>
      <c r="M329" s="231">
        <v>46.259500000000003</v>
      </c>
      <c r="N329" s="1"/>
      <c r="O329" s="1"/>
    </row>
    <row r="330" spans="1:15" ht="12.75" customHeight="1">
      <c r="A330" s="30">
        <v>320</v>
      </c>
      <c r="B330" s="217" t="s">
        <v>428</v>
      </c>
      <c r="C330" s="231">
        <v>38.85</v>
      </c>
      <c r="D330" s="232">
        <v>38.93333333333333</v>
      </c>
      <c r="E330" s="232">
        <v>38.61666666666666</v>
      </c>
      <c r="F330" s="232">
        <v>38.383333333333333</v>
      </c>
      <c r="G330" s="232">
        <v>38.066666666666663</v>
      </c>
      <c r="H330" s="232">
        <v>39.166666666666657</v>
      </c>
      <c r="I330" s="232">
        <v>39.483333333333334</v>
      </c>
      <c r="J330" s="232">
        <v>39.716666666666654</v>
      </c>
      <c r="K330" s="231">
        <v>39.25</v>
      </c>
      <c r="L330" s="231">
        <v>38.700000000000003</v>
      </c>
      <c r="M330" s="231">
        <v>54.906739999999999</v>
      </c>
      <c r="N330" s="1"/>
      <c r="O330" s="1"/>
    </row>
    <row r="331" spans="1:15" ht="12.75" customHeight="1">
      <c r="A331" s="30">
        <v>321</v>
      </c>
      <c r="B331" s="217" t="s">
        <v>859</v>
      </c>
      <c r="C331" s="231">
        <v>314.75</v>
      </c>
      <c r="D331" s="232">
        <v>313.5333333333333</v>
      </c>
      <c r="E331" s="232">
        <v>309.66666666666663</v>
      </c>
      <c r="F331" s="232">
        <v>304.58333333333331</v>
      </c>
      <c r="G331" s="232">
        <v>300.71666666666664</v>
      </c>
      <c r="H331" s="232">
        <v>318.61666666666662</v>
      </c>
      <c r="I331" s="232">
        <v>322.48333333333329</v>
      </c>
      <c r="J331" s="232">
        <v>327.56666666666661</v>
      </c>
      <c r="K331" s="231">
        <v>317.39999999999998</v>
      </c>
      <c r="L331" s="231">
        <v>308.45</v>
      </c>
      <c r="M331" s="231">
        <v>3.0802999999999998</v>
      </c>
      <c r="N331" s="1"/>
      <c r="O331" s="1"/>
    </row>
    <row r="332" spans="1:15" ht="12.75" customHeight="1">
      <c r="A332" s="30">
        <v>322</v>
      </c>
      <c r="B332" s="217" t="s">
        <v>429</v>
      </c>
      <c r="C332" s="231">
        <v>82.15</v>
      </c>
      <c r="D332" s="232">
        <v>82.183333333333337</v>
      </c>
      <c r="E332" s="232">
        <v>81.366666666666674</v>
      </c>
      <c r="F332" s="232">
        <v>80.583333333333343</v>
      </c>
      <c r="G332" s="232">
        <v>79.76666666666668</v>
      </c>
      <c r="H332" s="232">
        <v>82.966666666666669</v>
      </c>
      <c r="I332" s="232">
        <v>83.783333333333331</v>
      </c>
      <c r="J332" s="232">
        <v>84.566666666666663</v>
      </c>
      <c r="K332" s="231">
        <v>83</v>
      </c>
      <c r="L332" s="231">
        <v>81.400000000000006</v>
      </c>
      <c r="M332" s="231">
        <v>30.65044</v>
      </c>
      <c r="N332" s="1"/>
      <c r="O332" s="1"/>
    </row>
    <row r="333" spans="1:15" ht="12.75" customHeight="1">
      <c r="A333" s="30">
        <v>323</v>
      </c>
      <c r="B333" s="217" t="s">
        <v>430</v>
      </c>
      <c r="C333" s="231">
        <v>228.95</v>
      </c>
      <c r="D333" s="232">
        <v>228.6</v>
      </c>
      <c r="E333" s="232">
        <v>226.35</v>
      </c>
      <c r="F333" s="232">
        <v>223.75</v>
      </c>
      <c r="G333" s="232">
        <v>221.5</v>
      </c>
      <c r="H333" s="232">
        <v>231.2</v>
      </c>
      <c r="I333" s="232">
        <v>233.45</v>
      </c>
      <c r="J333" s="232">
        <v>236.04999999999998</v>
      </c>
      <c r="K333" s="231">
        <v>230.85</v>
      </c>
      <c r="L333" s="231">
        <v>226</v>
      </c>
      <c r="M333" s="231">
        <v>2.9007299999999998</v>
      </c>
      <c r="N333" s="1"/>
      <c r="O333" s="1"/>
    </row>
    <row r="334" spans="1:15" ht="12.75" customHeight="1">
      <c r="A334" s="30">
        <v>324</v>
      </c>
      <c r="B334" s="217" t="s">
        <v>167</v>
      </c>
      <c r="C334" s="231">
        <v>167.8</v>
      </c>
      <c r="D334" s="232">
        <v>167.15</v>
      </c>
      <c r="E334" s="232">
        <v>166.15</v>
      </c>
      <c r="F334" s="232">
        <v>164.5</v>
      </c>
      <c r="G334" s="232">
        <v>163.5</v>
      </c>
      <c r="H334" s="232">
        <v>168.8</v>
      </c>
      <c r="I334" s="232">
        <v>169.8</v>
      </c>
      <c r="J334" s="232">
        <v>171.45000000000002</v>
      </c>
      <c r="K334" s="231">
        <v>168.15</v>
      </c>
      <c r="L334" s="231">
        <v>165.5</v>
      </c>
      <c r="M334" s="231">
        <v>50.903930000000003</v>
      </c>
      <c r="N334" s="1"/>
      <c r="O334" s="1"/>
    </row>
    <row r="335" spans="1:15" ht="12.75" customHeight="1">
      <c r="A335" s="30">
        <v>325</v>
      </c>
      <c r="B335" s="217" t="s">
        <v>431</v>
      </c>
      <c r="C335" s="231">
        <v>737.85</v>
      </c>
      <c r="D335" s="232">
        <v>740.18333333333339</v>
      </c>
      <c r="E335" s="232">
        <v>728.51666666666677</v>
      </c>
      <c r="F335" s="232">
        <v>719.18333333333339</v>
      </c>
      <c r="G335" s="232">
        <v>707.51666666666677</v>
      </c>
      <c r="H335" s="232">
        <v>749.51666666666677</v>
      </c>
      <c r="I335" s="232">
        <v>761.18333333333328</v>
      </c>
      <c r="J335" s="232">
        <v>770.51666666666677</v>
      </c>
      <c r="K335" s="231">
        <v>751.85</v>
      </c>
      <c r="L335" s="231">
        <v>730.85</v>
      </c>
      <c r="M335" s="231">
        <v>0.57723999999999998</v>
      </c>
      <c r="N335" s="1"/>
      <c r="O335" s="1"/>
    </row>
    <row r="336" spans="1:15" ht="12.75" customHeight="1">
      <c r="A336" s="30">
        <v>326</v>
      </c>
      <c r="B336" s="217" t="s">
        <v>161</v>
      </c>
      <c r="C336" s="231">
        <v>83.2</v>
      </c>
      <c r="D336" s="232">
        <v>83.35</v>
      </c>
      <c r="E336" s="232">
        <v>82.699999999999989</v>
      </c>
      <c r="F336" s="232">
        <v>82.199999999999989</v>
      </c>
      <c r="G336" s="232">
        <v>81.549999999999983</v>
      </c>
      <c r="H336" s="232">
        <v>83.85</v>
      </c>
      <c r="I336" s="232">
        <v>84.5</v>
      </c>
      <c r="J336" s="232">
        <v>85</v>
      </c>
      <c r="K336" s="231">
        <v>84</v>
      </c>
      <c r="L336" s="231">
        <v>82.85</v>
      </c>
      <c r="M336" s="231">
        <v>103.41625999999999</v>
      </c>
      <c r="N336" s="1"/>
      <c r="O336" s="1"/>
    </row>
    <row r="337" spans="1:15" ht="12.75" customHeight="1">
      <c r="A337" s="30">
        <v>327</v>
      </c>
      <c r="B337" s="217" t="s">
        <v>163</v>
      </c>
      <c r="C337" s="231">
        <v>4082.3</v>
      </c>
      <c r="D337" s="232">
        <v>4086</v>
      </c>
      <c r="E337" s="232">
        <v>4056.3</v>
      </c>
      <c r="F337" s="232">
        <v>4030.3</v>
      </c>
      <c r="G337" s="232">
        <v>4000.6000000000004</v>
      </c>
      <c r="H337" s="232">
        <v>4112</v>
      </c>
      <c r="I337" s="232">
        <v>4141.7000000000007</v>
      </c>
      <c r="J337" s="232">
        <v>4167.7</v>
      </c>
      <c r="K337" s="231">
        <v>4115.7</v>
      </c>
      <c r="L337" s="231">
        <v>4060</v>
      </c>
      <c r="M337" s="231">
        <v>1.4096599999999999</v>
      </c>
      <c r="N337" s="1"/>
      <c r="O337" s="1"/>
    </row>
    <row r="338" spans="1:15" ht="12.75" customHeight="1">
      <c r="A338" s="30">
        <v>328</v>
      </c>
      <c r="B338" s="217" t="s">
        <v>784</v>
      </c>
      <c r="C338" s="231">
        <v>612.9</v>
      </c>
      <c r="D338" s="232">
        <v>614.23333333333335</v>
      </c>
      <c r="E338" s="232">
        <v>607.4666666666667</v>
      </c>
      <c r="F338" s="232">
        <v>602.0333333333333</v>
      </c>
      <c r="G338" s="232">
        <v>595.26666666666665</v>
      </c>
      <c r="H338" s="232">
        <v>619.66666666666674</v>
      </c>
      <c r="I338" s="232">
        <v>626.43333333333339</v>
      </c>
      <c r="J338" s="232">
        <v>631.86666666666679</v>
      </c>
      <c r="K338" s="231">
        <v>621</v>
      </c>
      <c r="L338" s="231">
        <v>608.79999999999995</v>
      </c>
      <c r="M338" s="231">
        <v>1.40785</v>
      </c>
      <c r="N338" s="1"/>
      <c r="O338" s="1"/>
    </row>
    <row r="339" spans="1:15" ht="12.75" customHeight="1">
      <c r="A339" s="30">
        <v>329</v>
      </c>
      <c r="B339" s="217" t="s">
        <v>164</v>
      </c>
      <c r="C339" s="231">
        <v>19784.349999999999</v>
      </c>
      <c r="D339" s="232">
        <v>19819.8</v>
      </c>
      <c r="E339" s="232">
        <v>19689.599999999999</v>
      </c>
      <c r="F339" s="232">
        <v>19594.849999999999</v>
      </c>
      <c r="G339" s="232">
        <v>19464.649999999998</v>
      </c>
      <c r="H339" s="232">
        <v>19914.55</v>
      </c>
      <c r="I339" s="232">
        <v>20044.750000000004</v>
      </c>
      <c r="J339" s="232">
        <v>20139.5</v>
      </c>
      <c r="K339" s="231">
        <v>19950</v>
      </c>
      <c r="L339" s="231">
        <v>19725.05</v>
      </c>
      <c r="M339" s="231">
        <v>0.34771000000000002</v>
      </c>
      <c r="N339" s="1"/>
      <c r="O339" s="1"/>
    </row>
    <row r="340" spans="1:15" ht="12.75" customHeight="1">
      <c r="A340" s="30">
        <v>330</v>
      </c>
      <c r="B340" s="217" t="s">
        <v>432</v>
      </c>
      <c r="C340" s="231">
        <v>63.85</v>
      </c>
      <c r="D340" s="232">
        <v>63.733333333333327</v>
      </c>
      <c r="E340" s="232">
        <v>63.36666666666666</v>
      </c>
      <c r="F340" s="232">
        <v>62.883333333333333</v>
      </c>
      <c r="G340" s="232">
        <v>62.516666666666666</v>
      </c>
      <c r="H340" s="232">
        <v>64.216666666666654</v>
      </c>
      <c r="I340" s="232">
        <v>64.583333333333314</v>
      </c>
      <c r="J340" s="232">
        <v>65.066666666666649</v>
      </c>
      <c r="K340" s="231">
        <v>64.099999999999994</v>
      </c>
      <c r="L340" s="231">
        <v>63.25</v>
      </c>
      <c r="M340" s="231">
        <v>6.7067399999999999</v>
      </c>
      <c r="N340" s="1"/>
      <c r="O340" s="1"/>
    </row>
    <row r="341" spans="1:15" ht="12.75" customHeight="1">
      <c r="A341" s="30">
        <v>331</v>
      </c>
      <c r="B341" s="217" t="s">
        <v>160</v>
      </c>
      <c r="C341" s="231">
        <v>253.1</v>
      </c>
      <c r="D341" s="232">
        <v>252.75</v>
      </c>
      <c r="E341" s="232">
        <v>251.35</v>
      </c>
      <c r="F341" s="232">
        <v>249.6</v>
      </c>
      <c r="G341" s="232">
        <v>248.2</v>
      </c>
      <c r="H341" s="232">
        <v>254.5</v>
      </c>
      <c r="I341" s="232">
        <v>255.89999999999998</v>
      </c>
      <c r="J341" s="232">
        <v>257.64999999999998</v>
      </c>
      <c r="K341" s="231">
        <v>254.15</v>
      </c>
      <c r="L341" s="231">
        <v>251</v>
      </c>
      <c r="M341" s="231">
        <v>4.7602500000000001</v>
      </c>
      <c r="N341" s="1"/>
      <c r="O341" s="1"/>
    </row>
    <row r="342" spans="1:15" ht="12.75" customHeight="1">
      <c r="A342" s="30">
        <v>332</v>
      </c>
      <c r="B342" s="217" t="s">
        <v>825</v>
      </c>
      <c r="C342" s="231">
        <v>380.55</v>
      </c>
      <c r="D342" s="232">
        <v>381.7166666666667</v>
      </c>
      <c r="E342" s="232">
        <v>378.48333333333341</v>
      </c>
      <c r="F342" s="232">
        <v>376.41666666666669</v>
      </c>
      <c r="G342" s="232">
        <v>373.18333333333339</v>
      </c>
      <c r="H342" s="232">
        <v>383.78333333333342</v>
      </c>
      <c r="I342" s="232">
        <v>387.01666666666677</v>
      </c>
      <c r="J342" s="232">
        <v>389.08333333333343</v>
      </c>
      <c r="K342" s="231">
        <v>384.95</v>
      </c>
      <c r="L342" s="231">
        <v>379.65</v>
      </c>
      <c r="M342" s="231">
        <v>0.36598999999999998</v>
      </c>
      <c r="N342" s="1"/>
      <c r="O342" s="1"/>
    </row>
    <row r="343" spans="1:15" ht="12.75" customHeight="1">
      <c r="A343" s="30">
        <v>333</v>
      </c>
      <c r="B343" s="217" t="s">
        <v>265</v>
      </c>
      <c r="C343" s="231">
        <v>850.6</v>
      </c>
      <c r="D343" s="232">
        <v>850.69999999999993</v>
      </c>
      <c r="E343" s="232">
        <v>838.89999999999986</v>
      </c>
      <c r="F343" s="232">
        <v>827.19999999999993</v>
      </c>
      <c r="G343" s="232">
        <v>815.39999999999986</v>
      </c>
      <c r="H343" s="232">
        <v>862.39999999999986</v>
      </c>
      <c r="I343" s="232">
        <v>874.19999999999982</v>
      </c>
      <c r="J343" s="232">
        <v>885.89999999999986</v>
      </c>
      <c r="K343" s="231">
        <v>862.5</v>
      </c>
      <c r="L343" s="231">
        <v>839</v>
      </c>
      <c r="M343" s="231">
        <v>3.0954100000000002</v>
      </c>
      <c r="N343" s="1"/>
      <c r="O343" s="1"/>
    </row>
    <row r="344" spans="1:15" ht="12.75" customHeight="1">
      <c r="A344" s="30">
        <v>334</v>
      </c>
      <c r="B344" s="217" t="s">
        <v>168</v>
      </c>
      <c r="C344" s="231">
        <v>146.94999999999999</v>
      </c>
      <c r="D344" s="232">
        <v>146.78333333333333</v>
      </c>
      <c r="E344" s="232">
        <v>146.06666666666666</v>
      </c>
      <c r="F344" s="232">
        <v>145.18333333333334</v>
      </c>
      <c r="G344" s="232">
        <v>144.46666666666667</v>
      </c>
      <c r="H344" s="232">
        <v>147.66666666666666</v>
      </c>
      <c r="I344" s="232">
        <v>148.3833333333333</v>
      </c>
      <c r="J344" s="232">
        <v>149.26666666666665</v>
      </c>
      <c r="K344" s="231">
        <v>147.5</v>
      </c>
      <c r="L344" s="231">
        <v>145.9</v>
      </c>
      <c r="M344" s="231">
        <v>88.544839999999994</v>
      </c>
      <c r="N344" s="1"/>
      <c r="O344" s="1"/>
    </row>
    <row r="345" spans="1:15" ht="12.75" customHeight="1">
      <c r="A345" s="30">
        <v>335</v>
      </c>
      <c r="B345" s="217" t="s">
        <v>266</v>
      </c>
      <c r="C345" s="231">
        <v>223.35</v>
      </c>
      <c r="D345" s="232">
        <v>224.14999999999998</v>
      </c>
      <c r="E345" s="232">
        <v>220.84999999999997</v>
      </c>
      <c r="F345" s="232">
        <v>218.35</v>
      </c>
      <c r="G345" s="232">
        <v>215.04999999999998</v>
      </c>
      <c r="H345" s="232">
        <v>226.64999999999995</v>
      </c>
      <c r="I345" s="232">
        <v>229.94999999999996</v>
      </c>
      <c r="J345" s="232">
        <v>232.44999999999993</v>
      </c>
      <c r="K345" s="231">
        <v>227.45</v>
      </c>
      <c r="L345" s="231">
        <v>221.65</v>
      </c>
      <c r="M345" s="231">
        <v>13.42089</v>
      </c>
      <c r="N345" s="1"/>
      <c r="O345" s="1"/>
    </row>
    <row r="346" spans="1:15" ht="12.75" customHeight="1">
      <c r="A346" s="30">
        <v>336</v>
      </c>
      <c r="B346" s="217" t="s">
        <v>860</v>
      </c>
      <c r="C346" s="231">
        <v>489.25</v>
      </c>
      <c r="D346" s="232">
        <v>492.01666666666665</v>
      </c>
      <c r="E346" s="232">
        <v>485.43333333333328</v>
      </c>
      <c r="F346" s="232">
        <v>481.61666666666662</v>
      </c>
      <c r="G346" s="232">
        <v>475.03333333333325</v>
      </c>
      <c r="H346" s="232">
        <v>495.83333333333331</v>
      </c>
      <c r="I346" s="232">
        <v>502.41666666666669</v>
      </c>
      <c r="J346" s="232">
        <v>506.23333333333335</v>
      </c>
      <c r="K346" s="231">
        <v>498.6</v>
      </c>
      <c r="L346" s="231">
        <v>488.2</v>
      </c>
      <c r="M346" s="231">
        <v>1.04738</v>
      </c>
      <c r="N346" s="1"/>
      <c r="O346" s="1"/>
    </row>
    <row r="347" spans="1:15" ht="12.75" customHeight="1">
      <c r="A347" s="30">
        <v>337</v>
      </c>
      <c r="B347" s="217" t="s">
        <v>807</v>
      </c>
      <c r="C347" s="231">
        <v>560.1</v>
      </c>
      <c r="D347" s="232">
        <v>552.7833333333333</v>
      </c>
      <c r="E347" s="232">
        <v>540.66666666666663</v>
      </c>
      <c r="F347" s="232">
        <v>521.23333333333335</v>
      </c>
      <c r="G347" s="232">
        <v>509.11666666666667</v>
      </c>
      <c r="H347" s="232">
        <v>572.21666666666658</v>
      </c>
      <c r="I347" s="232">
        <v>584.33333333333337</v>
      </c>
      <c r="J347" s="232">
        <v>603.76666666666654</v>
      </c>
      <c r="K347" s="231">
        <v>564.9</v>
      </c>
      <c r="L347" s="231">
        <v>533.35</v>
      </c>
      <c r="M347" s="231">
        <v>94.740099999999998</v>
      </c>
      <c r="N347" s="1"/>
      <c r="O347" s="1"/>
    </row>
    <row r="348" spans="1:15" ht="12.75" customHeight="1">
      <c r="A348" s="30">
        <v>338</v>
      </c>
      <c r="B348" s="217" t="s">
        <v>433</v>
      </c>
      <c r="C348" s="231">
        <v>3083.6</v>
      </c>
      <c r="D348" s="232">
        <v>3079.5500000000006</v>
      </c>
      <c r="E348" s="232">
        <v>3049.1000000000013</v>
      </c>
      <c r="F348" s="232">
        <v>3014.6000000000008</v>
      </c>
      <c r="G348" s="232">
        <v>2984.1500000000015</v>
      </c>
      <c r="H348" s="232">
        <v>3114.0500000000011</v>
      </c>
      <c r="I348" s="232">
        <v>3144.5000000000009</v>
      </c>
      <c r="J348" s="232">
        <v>3179.0000000000009</v>
      </c>
      <c r="K348" s="231">
        <v>3110</v>
      </c>
      <c r="L348" s="231">
        <v>3045.05</v>
      </c>
      <c r="M348" s="231">
        <v>0.84765999999999997</v>
      </c>
      <c r="N348" s="1"/>
      <c r="O348" s="1"/>
    </row>
    <row r="349" spans="1:15" ht="12.75" customHeight="1">
      <c r="A349" s="30">
        <v>339</v>
      </c>
      <c r="B349" s="217" t="s">
        <v>434</v>
      </c>
      <c r="C349" s="231">
        <v>267.39999999999998</v>
      </c>
      <c r="D349" s="232">
        <v>267.81666666666666</v>
      </c>
      <c r="E349" s="232">
        <v>266.08333333333331</v>
      </c>
      <c r="F349" s="232">
        <v>264.76666666666665</v>
      </c>
      <c r="G349" s="232">
        <v>263.0333333333333</v>
      </c>
      <c r="H349" s="232">
        <v>269.13333333333333</v>
      </c>
      <c r="I349" s="232">
        <v>270.86666666666667</v>
      </c>
      <c r="J349" s="232">
        <v>272.18333333333334</v>
      </c>
      <c r="K349" s="231">
        <v>269.55</v>
      </c>
      <c r="L349" s="231">
        <v>266.5</v>
      </c>
      <c r="M349" s="231">
        <v>3.2778999999999998</v>
      </c>
      <c r="N349" s="1"/>
      <c r="O349" s="1"/>
    </row>
    <row r="350" spans="1:15" ht="12.75" customHeight="1">
      <c r="A350" s="30">
        <v>340</v>
      </c>
      <c r="B350" s="217" t="s">
        <v>808</v>
      </c>
      <c r="C350" s="231">
        <v>464.3</v>
      </c>
      <c r="D350" s="232">
        <v>464.5</v>
      </c>
      <c r="E350" s="232">
        <v>460.8</v>
      </c>
      <c r="F350" s="232">
        <v>457.3</v>
      </c>
      <c r="G350" s="232">
        <v>453.6</v>
      </c>
      <c r="H350" s="232">
        <v>468</v>
      </c>
      <c r="I350" s="232">
        <v>471.70000000000005</v>
      </c>
      <c r="J350" s="232">
        <v>475.2</v>
      </c>
      <c r="K350" s="231">
        <v>468.2</v>
      </c>
      <c r="L350" s="231">
        <v>461</v>
      </c>
      <c r="M350" s="231">
        <v>3.5177</v>
      </c>
      <c r="N350" s="1"/>
      <c r="O350" s="1"/>
    </row>
    <row r="351" spans="1:15" ht="12.75" customHeight="1">
      <c r="A351" s="30">
        <v>341</v>
      </c>
      <c r="B351" s="217" t="s">
        <v>797</v>
      </c>
      <c r="C351" s="231">
        <v>123.55</v>
      </c>
      <c r="D351" s="232">
        <v>123.75</v>
      </c>
      <c r="E351" s="232">
        <v>122.9</v>
      </c>
      <c r="F351" s="232">
        <v>122.25</v>
      </c>
      <c r="G351" s="232">
        <v>121.4</v>
      </c>
      <c r="H351" s="232">
        <v>124.4</v>
      </c>
      <c r="I351" s="232">
        <v>125.25</v>
      </c>
      <c r="J351" s="232">
        <v>125.9</v>
      </c>
      <c r="K351" s="231">
        <v>124.6</v>
      </c>
      <c r="L351" s="231">
        <v>123.1</v>
      </c>
      <c r="M351" s="231">
        <v>6.6075100000000004</v>
      </c>
      <c r="N351" s="1"/>
      <c r="O351" s="1"/>
    </row>
    <row r="352" spans="1:15" ht="12.75" customHeight="1">
      <c r="A352" s="30">
        <v>342</v>
      </c>
      <c r="B352" s="217" t="s">
        <v>175</v>
      </c>
      <c r="C352" s="231">
        <v>3262.1</v>
      </c>
      <c r="D352" s="232">
        <v>3272.3166666666671</v>
      </c>
      <c r="E352" s="232">
        <v>3235.2833333333342</v>
      </c>
      <c r="F352" s="232">
        <v>3208.4666666666672</v>
      </c>
      <c r="G352" s="232">
        <v>3171.4333333333343</v>
      </c>
      <c r="H352" s="232">
        <v>3299.1333333333341</v>
      </c>
      <c r="I352" s="232">
        <v>3336.166666666667</v>
      </c>
      <c r="J352" s="232">
        <v>3362.983333333334</v>
      </c>
      <c r="K352" s="231">
        <v>3309.35</v>
      </c>
      <c r="L352" s="231">
        <v>3245.5</v>
      </c>
      <c r="M352" s="231">
        <v>1.68346</v>
      </c>
      <c r="N352" s="1"/>
      <c r="O352" s="1"/>
    </row>
    <row r="353" spans="1:15" ht="12.75" customHeight="1">
      <c r="A353" s="30">
        <v>343</v>
      </c>
      <c r="B353" s="217" t="s">
        <v>436</v>
      </c>
      <c r="C353" s="231">
        <v>580.25</v>
      </c>
      <c r="D353" s="232">
        <v>585.25</v>
      </c>
      <c r="E353" s="232">
        <v>570</v>
      </c>
      <c r="F353" s="232">
        <v>559.75</v>
      </c>
      <c r="G353" s="232">
        <v>544.5</v>
      </c>
      <c r="H353" s="232">
        <v>595.5</v>
      </c>
      <c r="I353" s="232">
        <v>610.75</v>
      </c>
      <c r="J353" s="232">
        <v>621</v>
      </c>
      <c r="K353" s="231">
        <v>600.5</v>
      </c>
      <c r="L353" s="231">
        <v>575</v>
      </c>
      <c r="M353" s="231">
        <v>19.946670000000001</v>
      </c>
      <c r="N353" s="1"/>
      <c r="O353" s="1"/>
    </row>
    <row r="354" spans="1:15" ht="12.75" customHeight="1">
      <c r="A354" s="30">
        <v>344</v>
      </c>
      <c r="B354" s="217" t="s">
        <v>437</v>
      </c>
      <c r="C354" s="231">
        <v>330.25</v>
      </c>
      <c r="D354" s="232">
        <v>328.33333333333331</v>
      </c>
      <c r="E354" s="232">
        <v>324.01666666666665</v>
      </c>
      <c r="F354" s="232">
        <v>317.78333333333336</v>
      </c>
      <c r="G354" s="232">
        <v>313.4666666666667</v>
      </c>
      <c r="H354" s="232">
        <v>334.56666666666661</v>
      </c>
      <c r="I354" s="232">
        <v>338.88333333333333</v>
      </c>
      <c r="J354" s="232">
        <v>345.11666666666656</v>
      </c>
      <c r="K354" s="231">
        <v>332.65</v>
      </c>
      <c r="L354" s="231">
        <v>322.10000000000002</v>
      </c>
      <c r="M354" s="231">
        <v>10.639530000000001</v>
      </c>
      <c r="N354" s="1"/>
      <c r="O354" s="1"/>
    </row>
    <row r="355" spans="1:15" ht="12.75" customHeight="1">
      <c r="A355" s="30">
        <v>345</v>
      </c>
      <c r="B355" s="217" t="s">
        <v>179</v>
      </c>
      <c r="C355" s="231">
        <v>1754</v>
      </c>
      <c r="D355" s="232">
        <v>1750.6499999999999</v>
      </c>
      <c r="E355" s="232">
        <v>1732.3999999999996</v>
      </c>
      <c r="F355" s="232">
        <v>1710.7999999999997</v>
      </c>
      <c r="G355" s="232">
        <v>1692.5499999999995</v>
      </c>
      <c r="H355" s="232">
        <v>1772.2499999999998</v>
      </c>
      <c r="I355" s="232">
        <v>1790.5000000000002</v>
      </c>
      <c r="J355" s="232">
        <v>1812.1</v>
      </c>
      <c r="K355" s="231">
        <v>1768.9</v>
      </c>
      <c r="L355" s="231">
        <v>1729.05</v>
      </c>
      <c r="M355" s="231">
        <v>8.25</v>
      </c>
      <c r="N355" s="1"/>
      <c r="O355" s="1"/>
    </row>
    <row r="356" spans="1:15" ht="12.75" customHeight="1">
      <c r="A356" s="30">
        <v>346</v>
      </c>
      <c r="B356" s="217" t="s">
        <v>169</v>
      </c>
      <c r="C356" s="231">
        <v>40250.25</v>
      </c>
      <c r="D356" s="232">
        <v>40367.416666666664</v>
      </c>
      <c r="E356" s="232">
        <v>39934.833333333328</v>
      </c>
      <c r="F356" s="232">
        <v>39619.416666666664</v>
      </c>
      <c r="G356" s="232">
        <v>39186.833333333328</v>
      </c>
      <c r="H356" s="232">
        <v>40682.833333333328</v>
      </c>
      <c r="I356" s="232">
        <v>41115.416666666657</v>
      </c>
      <c r="J356" s="232">
        <v>41430.833333333328</v>
      </c>
      <c r="K356" s="231">
        <v>40800</v>
      </c>
      <c r="L356" s="231">
        <v>40052</v>
      </c>
      <c r="M356" s="231">
        <v>0.16098999999999999</v>
      </c>
      <c r="N356" s="1"/>
      <c r="O356" s="1"/>
    </row>
    <row r="357" spans="1:15" ht="12.75" customHeight="1">
      <c r="A357" s="30">
        <v>347</v>
      </c>
      <c r="B357" s="217" t="s">
        <v>851</v>
      </c>
      <c r="C357" s="231">
        <v>1171.45</v>
      </c>
      <c r="D357" s="232">
        <v>1170.3</v>
      </c>
      <c r="E357" s="232">
        <v>1161.1499999999999</v>
      </c>
      <c r="F357" s="232">
        <v>1150.8499999999999</v>
      </c>
      <c r="G357" s="232">
        <v>1141.6999999999998</v>
      </c>
      <c r="H357" s="232">
        <v>1180.5999999999999</v>
      </c>
      <c r="I357" s="232">
        <v>1189.75</v>
      </c>
      <c r="J357" s="232">
        <v>1200.05</v>
      </c>
      <c r="K357" s="231">
        <v>1179.45</v>
      </c>
      <c r="L357" s="231">
        <v>1160</v>
      </c>
      <c r="M357" s="231">
        <v>0.63378999999999996</v>
      </c>
      <c r="N357" s="1"/>
      <c r="O357" s="1"/>
    </row>
    <row r="358" spans="1:15" ht="12.75" customHeight="1">
      <c r="A358" s="30">
        <v>348</v>
      </c>
      <c r="B358" s="217" t="s">
        <v>438</v>
      </c>
      <c r="C358" s="231">
        <v>4005.9</v>
      </c>
      <c r="D358" s="232">
        <v>3998.4666666666667</v>
      </c>
      <c r="E358" s="232">
        <v>3912.4333333333334</v>
      </c>
      <c r="F358" s="232">
        <v>3818.9666666666667</v>
      </c>
      <c r="G358" s="232">
        <v>3732.9333333333334</v>
      </c>
      <c r="H358" s="232">
        <v>4091.9333333333334</v>
      </c>
      <c r="I358" s="232">
        <v>4177.9666666666672</v>
      </c>
      <c r="J358" s="232">
        <v>4271.4333333333334</v>
      </c>
      <c r="K358" s="231">
        <v>4084.5</v>
      </c>
      <c r="L358" s="231">
        <v>3905</v>
      </c>
      <c r="M358" s="231">
        <v>5.9642200000000001</v>
      </c>
      <c r="N358" s="1"/>
      <c r="O358" s="1"/>
    </row>
    <row r="359" spans="1:15" ht="12.75" customHeight="1">
      <c r="A359" s="30">
        <v>349</v>
      </c>
      <c r="B359" s="217" t="s">
        <v>171</v>
      </c>
      <c r="C359" s="231">
        <v>221.05</v>
      </c>
      <c r="D359" s="232">
        <v>220.81666666666669</v>
      </c>
      <c r="E359" s="232">
        <v>219.23333333333338</v>
      </c>
      <c r="F359" s="232">
        <v>217.41666666666669</v>
      </c>
      <c r="G359" s="232">
        <v>215.83333333333337</v>
      </c>
      <c r="H359" s="232">
        <v>222.63333333333338</v>
      </c>
      <c r="I359" s="232">
        <v>224.2166666666667</v>
      </c>
      <c r="J359" s="232">
        <v>226.03333333333339</v>
      </c>
      <c r="K359" s="231">
        <v>222.4</v>
      </c>
      <c r="L359" s="231">
        <v>219</v>
      </c>
      <c r="M359" s="231">
        <v>15.76515</v>
      </c>
      <c r="N359" s="1"/>
      <c r="O359" s="1"/>
    </row>
    <row r="360" spans="1:15" ht="12.75" customHeight="1">
      <c r="A360" s="30">
        <v>350</v>
      </c>
      <c r="B360" s="217" t="s">
        <v>173</v>
      </c>
      <c r="C360" s="231">
        <v>4214.1000000000004</v>
      </c>
      <c r="D360" s="232">
        <v>4234.0666666666666</v>
      </c>
      <c r="E360" s="232">
        <v>4170.0333333333328</v>
      </c>
      <c r="F360" s="232">
        <v>4125.9666666666662</v>
      </c>
      <c r="G360" s="232">
        <v>4061.9333333333325</v>
      </c>
      <c r="H360" s="232">
        <v>4278.1333333333332</v>
      </c>
      <c r="I360" s="232">
        <v>4342.1666666666679</v>
      </c>
      <c r="J360" s="232">
        <v>4386.2333333333336</v>
      </c>
      <c r="K360" s="231">
        <v>4298.1000000000004</v>
      </c>
      <c r="L360" s="231">
        <v>4190</v>
      </c>
      <c r="M360" s="231">
        <v>6.1670000000000003E-2</v>
      </c>
      <c r="N360" s="1"/>
      <c r="O360" s="1"/>
    </row>
    <row r="361" spans="1:15" ht="12.75" customHeight="1">
      <c r="A361" s="30">
        <v>351</v>
      </c>
      <c r="B361" s="217" t="s">
        <v>440</v>
      </c>
      <c r="C361" s="231">
        <v>1437.3</v>
      </c>
      <c r="D361" s="232">
        <v>1427.4666666666665</v>
      </c>
      <c r="E361" s="232">
        <v>1414.9333333333329</v>
      </c>
      <c r="F361" s="232">
        <v>1392.5666666666664</v>
      </c>
      <c r="G361" s="232">
        <v>1380.0333333333328</v>
      </c>
      <c r="H361" s="232">
        <v>1449.833333333333</v>
      </c>
      <c r="I361" s="232">
        <v>1462.3666666666663</v>
      </c>
      <c r="J361" s="232">
        <v>1484.7333333333331</v>
      </c>
      <c r="K361" s="231">
        <v>1440</v>
      </c>
      <c r="L361" s="231">
        <v>1405.1</v>
      </c>
      <c r="M361" s="231">
        <v>0.59148999999999996</v>
      </c>
      <c r="N361" s="1"/>
      <c r="O361" s="1"/>
    </row>
    <row r="362" spans="1:15" ht="12.75" customHeight="1">
      <c r="A362" s="30">
        <v>352</v>
      </c>
      <c r="B362" s="217" t="s">
        <v>174</v>
      </c>
      <c r="C362" s="231">
        <v>2505.15</v>
      </c>
      <c r="D362" s="232">
        <v>2497.2666666666669</v>
      </c>
      <c r="E362" s="232">
        <v>2480.4833333333336</v>
      </c>
      <c r="F362" s="232">
        <v>2455.8166666666666</v>
      </c>
      <c r="G362" s="232">
        <v>2439.0333333333333</v>
      </c>
      <c r="H362" s="232">
        <v>2521.9333333333338</v>
      </c>
      <c r="I362" s="232">
        <v>2538.7166666666676</v>
      </c>
      <c r="J362" s="232">
        <v>2563.3833333333341</v>
      </c>
      <c r="K362" s="231">
        <v>2514.0500000000002</v>
      </c>
      <c r="L362" s="231">
        <v>2472.6</v>
      </c>
      <c r="M362" s="231">
        <v>1.8565100000000001</v>
      </c>
      <c r="N362" s="1"/>
      <c r="O362" s="1"/>
    </row>
    <row r="363" spans="1:15" ht="12.75" customHeight="1">
      <c r="A363" s="30">
        <v>353</v>
      </c>
      <c r="B363" s="217" t="s">
        <v>441</v>
      </c>
      <c r="C363" s="231">
        <v>893.8</v>
      </c>
      <c r="D363" s="232">
        <v>897.98333333333323</v>
      </c>
      <c r="E363" s="232">
        <v>885.81666666666649</v>
      </c>
      <c r="F363" s="232">
        <v>877.83333333333326</v>
      </c>
      <c r="G363" s="232">
        <v>865.66666666666652</v>
      </c>
      <c r="H363" s="232">
        <v>905.96666666666647</v>
      </c>
      <c r="I363" s="232">
        <v>918.13333333333321</v>
      </c>
      <c r="J363" s="232">
        <v>926.11666666666645</v>
      </c>
      <c r="K363" s="231">
        <v>910.15</v>
      </c>
      <c r="L363" s="231">
        <v>890</v>
      </c>
      <c r="M363" s="231">
        <v>0.15804000000000001</v>
      </c>
      <c r="N363" s="1"/>
      <c r="O363" s="1"/>
    </row>
    <row r="364" spans="1:15" ht="12.75" customHeight="1">
      <c r="A364" s="30">
        <v>354</v>
      </c>
      <c r="B364" s="217" t="s">
        <v>267</v>
      </c>
      <c r="C364" s="231">
        <v>2663.7</v>
      </c>
      <c r="D364" s="232">
        <v>2669.55</v>
      </c>
      <c r="E364" s="232">
        <v>2645.7000000000003</v>
      </c>
      <c r="F364" s="232">
        <v>2627.7000000000003</v>
      </c>
      <c r="G364" s="232">
        <v>2603.8500000000004</v>
      </c>
      <c r="H364" s="232">
        <v>2687.55</v>
      </c>
      <c r="I364" s="232">
        <v>2711.4000000000005</v>
      </c>
      <c r="J364" s="232">
        <v>2729.4</v>
      </c>
      <c r="K364" s="231">
        <v>2693.4</v>
      </c>
      <c r="L364" s="231">
        <v>2651.55</v>
      </c>
      <c r="M364" s="231">
        <v>1.1504799999999999</v>
      </c>
      <c r="N364" s="1"/>
      <c r="O364" s="1"/>
    </row>
    <row r="365" spans="1:15" ht="12.75" customHeight="1">
      <c r="A365" s="30">
        <v>355</v>
      </c>
      <c r="B365" s="217" t="s">
        <v>442</v>
      </c>
      <c r="C365" s="231">
        <v>1552.5</v>
      </c>
      <c r="D365" s="232">
        <v>1552.4833333333333</v>
      </c>
      <c r="E365" s="232">
        <v>1542.5666666666666</v>
      </c>
      <c r="F365" s="232">
        <v>1532.6333333333332</v>
      </c>
      <c r="G365" s="232">
        <v>1522.7166666666665</v>
      </c>
      <c r="H365" s="232">
        <v>1562.4166666666667</v>
      </c>
      <c r="I365" s="232">
        <v>1572.3333333333333</v>
      </c>
      <c r="J365" s="232">
        <v>1582.2666666666669</v>
      </c>
      <c r="K365" s="231">
        <v>1562.4</v>
      </c>
      <c r="L365" s="231">
        <v>1542.55</v>
      </c>
      <c r="M365" s="231">
        <v>0.32740000000000002</v>
      </c>
      <c r="N365" s="1"/>
      <c r="O365" s="1"/>
    </row>
    <row r="366" spans="1:15" ht="12.75" customHeight="1">
      <c r="A366" s="30">
        <v>356</v>
      </c>
      <c r="B366" s="217" t="s">
        <v>785</v>
      </c>
      <c r="C366" s="231">
        <v>288.05</v>
      </c>
      <c r="D366" s="232">
        <v>288.68333333333334</v>
      </c>
      <c r="E366" s="232">
        <v>286.01666666666665</v>
      </c>
      <c r="F366" s="232">
        <v>283.98333333333329</v>
      </c>
      <c r="G366" s="232">
        <v>281.31666666666661</v>
      </c>
      <c r="H366" s="232">
        <v>290.7166666666667</v>
      </c>
      <c r="I366" s="232">
        <v>293.38333333333333</v>
      </c>
      <c r="J366" s="232">
        <v>295.41666666666674</v>
      </c>
      <c r="K366" s="231">
        <v>291.35000000000002</v>
      </c>
      <c r="L366" s="231">
        <v>286.64999999999998</v>
      </c>
      <c r="M366" s="231">
        <v>13.08342</v>
      </c>
      <c r="N366" s="1"/>
      <c r="O366" s="1"/>
    </row>
    <row r="367" spans="1:15" ht="12.75" customHeight="1">
      <c r="A367" s="30">
        <v>357</v>
      </c>
      <c r="B367" s="217" t="s">
        <v>172</v>
      </c>
      <c r="C367" s="231">
        <v>152.75</v>
      </c>
      <c r="D367" s="232">
        <v>151.33333333333334</v>
      </c>
      <c r="E367" s="232">
        <v>148.91666666666669</v>
      </c>
      <c r="F367" s="232">
        <v>145.08333333333334</v>
      </c>
      <c r="G367" s="232">
        <v>142.66666666666669</v>
      </c>
      <c r="H367" s="232">
        <v>155.16666666666669</v>
      </c>
      <c r="I367" s="232">
        <v>157.58333333333337</v>
      </c>
      <c r="J367" s="232">
        <v>161.41666666666669</v>
      </c>
      <c r="K367" s="231">
        <v>153.75</v>
      </c>
      <c r="L367" s="231">
        <v>147.5</v>
      </c>
      <c r="M367" s="231">
        <v>103.35562</v>
      </c>
      <c r="N367" s="1"/>
      <c r="O367" s="1"/>
    </row>
    <row r="368" spans="1:15" ht="12.75" customHeight="1">
      <c r="A368" s="30">
        <v>358</v>
      </c>
      <c r="B368" s="217" t="s">
        <v>177</v>
      </c>
      <c r="C368" s="231">
        <v>214</v>
      </c>
      <c r="D368" s="232">
        <v>214.2166666666667</v>
      </c>
      <c r="E368" s="232">
        <v>213.0833333333334</v>
      </c>
      <c r="F368" s="232">
        <v>212.16666666666671</v>
      </c>
      <c r="G368" s="232">
        <v>211.03333333333342</v>
      </c>
      <c r="H368" s="232">
        <v>215.13333333333338</v>
      </c>
      <c r="I368" s="232">
        <v>216.26666666666671</v>
      </c>
      <c r="J368" s="232">
        <v>217.18333333333337</v>
      </c>
      <c r="K368" s="231">
        <v>215.35</v>
      </c>
      <c r="L368" s="231">
        <v>213.3</v>
      </c>
      <c r="M368" s="231">
        <v>49.201839999999997</v>
      </c>
      <c r="N368" s="1"/>
      <c r="O368" s="1"/>
    </row>
    <row r="369" spans="1:15" ht="12.75" customHeight="1">
      <c r="A369" s="30">
        <v>359</v>
      </c>
      <c r="B369" s="217" t="s">
        <v>786</v>
      </c>
      <c r="C369" s="231">
        <v>353.25</v>
      </c>
      <c r="D369" s="232">
        <v>355.36666666666662</v>
      </c>
      <c r="E369" s="232">
        <v>349.73333333333323</v>
      </c>
      <c r="F369" s="232">
        <v>346.21666666666664</v>
      </c>
      <c r="G369" s="232">
        <v>340.58333333333326</v>
      </c>
      <c r="H369" s="232">
        <v>358.88333333333321</v>
      </c>
      <c r="I369" s="232">
        <v>364.51666666666654</v>
      </c>
      <c r="J369" s="232">
        <v>368.03333333333319</v>
      </c>
      <c r="K369" s="231">
        <v>361</v>
      </c>
      <c r="L369" s="231">
        <v>351.85</v>
      </c>
      <c r="M369" s="231">
        <v>6.4771799999999997</v>
      </c>
      <c r="N369" s="1"/>
      <c r="O369" s="1"/>
    </row>
    <row r="370" spans="1:15" ht="12.75" customHeight="1">
      <c r="A370" s="30">
        <v>360</v>
      </c>
      <c r="B370" s="217" t="s">
        <v>268</v>
      </c>
      <c r="C370" s="231">
        <v>443.45</v>
      </c>
      <c r="D370" s="232">
        <v>444.8</v>
      </c>
      <c r="E370" s="232">
        <v>435.65000000000003</v>
      </c>
      <c r="F370" s="232">
        <v>427.85</v>
      </c>
      <c r="G370" s="232">
        <v>418.70000000000005</v>
      </c>
      <c r="H370" s="232">
        <v>452.6</v>
      </c>
      <c r="I370" s="232">
        <v>461.75</v>
      </c>
      <c r="J370" s="232">
        <v>469.55</v>
      </c>
      <c r="K370" s="231">
        <v>453.95</v>
      </c>
      <c r="L370" s="231">
        <v>437</v>
      </c>
      <c r="M370" s="231">
        <v>3.1795399999999998</v>
      </c>
      <c r="N370" s="1"/>
      <c r="O370" s="1"/>
    </row>
    <row r="371" spans="1:15" ht="12.75" customHeight="1">
      <c r="A371" s="30">
        <v>361</v>
      </c>
      <c r="B371" s="217" t="s">
        <v>443</v>
      </c>
      <c r="C371" s="231">
        <v>591.35</v>
      </c>
      <c r="D371" s="232">
        <v>588.36666666666667</v>
      </c>
      <c r="E371" s="232">
        <v>579.5333333333333</v>
      </c>
      <c r="F371" s="232">
        <v>567.71666666666658</v>
      </c>
      <c r="G371" s="232">
        <v>558.88333333333321</v>
      </c>
      <c r="H371" s="232">
        <v>600.18333333333339</v>
      </c>
      <c r="I371" s="232">
        <v>609.01666666666665</v>
      </c>
      <c r="J371" s="232">
        <v>620.83333333333348</v>
      </c>
      <c r="K371" s="231">
        <v>597.20000000000005</v>
      </c>
      <c r="L371" s="231">
        <v>576.54999999999995</v>
      </c>
      <c r="M371" s="231">
        <v>0.77854999999999996</v>
      </c>
      <c r="N371" s="1"/>
      <c r="O371" s="1"/>
    </row>
    <row r="372" spans="1:15" ht="12.75" customHeight="1">
      <c r="A372" s="30">
        <v>362</v>
      </c>
      <c r="B372" s="217" t="s">
        <v>444</v>
      </c>
      <c r="C372" s="231">
        <v>103.85</v>
      </c>
      <c r="D372" s="232">
        <v>104.15000000000002</v>
      </c>
      <c r="E372" s="232">
        <v>102.85000000000004</v>
      </c>
      <c r="F372" s="232">
        <v>101.85000000000002</v>
      </c>
      <c r="G372" s="232">
        <v>100.55000000000004</v>
      </c>
      <c r="H372" s="232">
        <v>105.15000000000003</v>
      </c>
      <c r="I372" s="232">
        <v>106.45000000000002</v>
      </c>
      <c r="J372" s="232">
        <v>107.45000000000003</v>
      </c>
      <c r="K372" s="231">
        <v>105.45</v>
      </c>
      <c r="L372" s="231">
        <v>103.15</v>
      </c>
      <c r="M372" s="231">
        <v>1.63401</v>
      </c>
      <c r="N372" s="1"/>
      <c r="O372" s="1"/>
    </row>
    <row r="373" spans="1:15" ht="12.75" customHeight="1">
      <c r="A373" s="30">
        <v>363</v>
      </c>
      <c r="B373" s="217" t="s">
        <v>826</v>
      </c>
      <c r="C373" s="231">
        <v>1114.45</v>
      </c>
      <c r="D373" s="232">
        <v>1120.6333333333334</v>
      </c>
      <c r="E373" s="232">
        <v>1102.916666666667</v>
      </c>
      <c r="F373" s="232">
        <v>1091.3833333333334</v>
      </c>
      <c r="G373" s="232">
        <v>1073.666666666667</v>
      </c>
      <c r="H373" s="232">
        <v>1132.166666666667</v>
      </c>
      <c r="I373" s="232">
        <v>1149.8833333333337</v>
      </c>
      <c r="J373" s="232">
        <v>1161.416666666667</v>
      </c>
      <c r="K373" s="231">
        <v>1138.3499999999999</v>
      </c>
      <c r="L373" s="231">
        <v>1109.0999999999999</v>
      </c>
      <c r="M373" s="231">
        <v>6.5659999999999996E-2</v>
      </c>
      <c r="N373" s="1"/>
      <c r="O373" s="1"/>
    </row>
    <row r="374" spans="1:15" ht="12.75" customHeight="1">
      <c r="A374" s="30">
        <v>364</v>
      </c>
      <c r="B374" s="217" t="s">
        <v>445</v>
      </c>
      <c r="C374" s="231">
        <v>4072.9</v>
      </c>
      <c r="D374" s="232">
        <v>4071.9666666666672</v>
      </c>
      <c r="E374" s="232">
        <v>4051.9833333333345</v>
      </c>
      <c r="F374" s="232">
        <v>4031.0666666666675</v>
      </c>
      <c r="G374" s="232">
        <v>4011.0833333333348</v>
      </c>
      <c r="H374" s="232">
        <v>4092.8833333333341</v>
      </c>
      <c r="I374" s="232">
        <v>4112.8666666666668</v>
      </c>
      <c r="J374" s="232">
        <v>4133.7833333333338</v>
      </c>
      <c r="K374" s="231">
        <v>4091.95</v>
      </c>
      <c r="L374" s="231">
        <v>4051.05</v>
      </c>
      <c r="M374" s="231">
        <v>2.2849999999999999E-2</v>
      </c>
      <c r="N374" s="1"/>
      <c r="O374" s="1"/>
    </row>
    <row r="375" spans="1:15" ht="12.75" customHeight="1">
      <c r="A375" s="30">
        <v>365</v>
      </c>
      <c r="B375" s="217" t="s">
        <v>269</v>
      </c>
      <c r="C375" s="231">
        <v>13916.85</v>
      </c>
      <c r="D375" s="232">
        <v>13933.15</v>
      </c>
      <c r="E375" s="232">
        <v>13844.699999999999</v>
      </c>
      <c r="F375" s="232">
        <v>13772.55</v>
      </c>
      <c r="G375" s="232">
        <v>13684.099999999999</v>
      </c>
      <c r="H375" s="232">
        <v>14005.3</v>
      </c>
      <c r="I375" s="232">
        <v>14093.75</v>
      </c>
      <c r="J375" s="232">
        <v>14165.9</v>
      </c>
      <c r="K375" s="231">
        <v>14021.6</v>
      </c>
      <c r="L375" s="231">
        <v>13861</v>
      </c>
      <c r="M375" s="231">
        <v>1.677E-2</v>
      </c>
      <c r="N375" s="1"/>
      <c r="O375" s="1"/>
    </row>
    <row r="376" spans="1:15" ht="12.75" customHeight="1">
      <c r="A376" s="30">
        <v>366</v>
      </c>
      <c r="B376" s="217" t="s">
        <v>176</v>
      </c>
      <c r="C376" s="231">
        <v>56.8</v>
      </c>
      <c r="D376" s="232">
        <v>56.633333333333326</v>
      </c>
      <c r="E376" s="232">
        <v>55.866666666666653</v>
      </c>
      <c r="F376" s="232">
        <v>54.93333333333333</v>
      </c>
      <c r="G376" s="232">
        <v>54.166666666666657</v>
      </c>
      <c r="H376" s="232">
        <v>57.566666666666649</v>
      </c>
      <c r="I376" s="232">
        <v>58.333333333333329</v>
      </c>
      <c r="J376" s="232">
        <v>59.266666666666644</v>
      </c>
      <c r="K376" s="231">
        <v>57.4</v>
      </c>
      <c r="L376" s="231">
        <v>55.7</v>
      </c>
      <c r="M376" s="231">
        <v>988.64358000000004</v>
      </c>
      <c r="N376" s="1"/>
      <c r="O376" s="1"/>
    </row>
    <row r="377" spans="1:15" ht="12.75" customHeight="1">
      <c r="A377" s="30">
        <v>367</v>
      </c>
      <c r="B377" s="217" t="s">
        <v>446</v>
      </c>
      <c r="C377" s="231">
        <v>396.5</v>
      </c>
      <c r="D377" s="232">
        <v>395.56666666666661</v>
      </c>
      <c r="E377" s="232">
        <v>393.3333333333332</v>
      </c>
      <c r="F377" s="232">
        <v>390.16666666666657</v>
      </c>
      <c r="G377" s="232">
        <v>387.93333333333317</v>
      </c>
      <c r="H377" s="232">
        <v>398.73333333333323</v>
      </c>
      <c r="I377" s="232">
        <v>400.96666666666658</v>
      </c>
      <c r="J377" s="232">
        <v>404.13333333333327</v>
      </c>
      <c r="K377" s="231">
        <v>397.8</v>
      </c>
      <c r="L377" s="231">
        <v>392.4</v>
      </c>
      <c r="M377" s="231">
        <v>0.79213</v>
      </c>
      <c r="N377" s="1"/>
      <c r="O377" s="1"/>
    </row>
    <row r="378" spans="1:15" ht="12.75" customHeight="1">
      <c r="A378" s="30">
        <v>368</v>
      </c>
      <c r="B378" s="217" t="s">
        <v>181</v>
      </c>
      <c r="C378" s="231">
        <v>176.85</v>
      </c>
      <c r="D378" s="232">
        <v>177.61666666666667</v>
      </c>
      <c r="E378" s="232">
        <v>175.23333333333335</v>
      </c>
      <c r="F378" s="232">
        <v>173.61666666666667</v>
      </c>
      <c r="G378" s="232">
        <v>171.23333333333335</v>
      </c>
      <c r="H378" s="232">
        <v>179.23333333333335</v>
      </c>
      <c r="I378" s="232">
        <v>181.61666666666667</v>
      </c>
      <c r="J378" s="232">
        <v>183.23333333333335</v>
      </c>
      <c r="K378" s="231">
        <v>180</v>
      </c>
      <c r="L378" s="231">
        <v>176</v>
      </c>
      <c r="M378" s="231">
        <v>96.566649999999996</v>
      </c>
      <c r="N378" s="1"/>
      <c r="O378" s="1"/>
    </row>
    <row r="379" spans="1:15" ht="12.75" customHeight="1">
      <c r="A379" s="30">
        <v>369</v>
      </c>
      <c r="B379" s="217" t="s">
        <v>182</v>
      </c>
      <c r="C379" s="231">
        <v>122.8</v>
      </c>
      <c r="D379" s="232">
        <v>122.18333333333334</v>
      </c>
      <c r="E379" s="232">
        <v>120.91666666666667</v>
      </c>
      <c r="F379" s="232">
        <v>119.03333333333333</v>
      </c>
      <c r="G379" s="232">
        <v>117.76666666666667</v>
      </c>
      <c r="H379" s="232">
        <v>124.06666666666668</v>
      </c>
      <c r="I379" s="232">
        <v>125.33333333333333</v>
      </c>
      <c r="J379" s="232">
        <v>127.21666666666668</v>
      </c>
      <c r="K379" s="231">
        <v>123.45</v>
      </c>
      <c r="L379" s="231">
        <v>120.3</v>
      </c>
      <c r="M379" s="231">
        <v>59.022620000000003</v>
      </c>
      <c r="N379" s="1"/>
      <c r="O379" s="1"/>
    </row>
    <row r="380" spans="1:15" ht="12.75" customHeight="1">
      <c r="A380" s="30">
        <v>370</v>
      </c>
      <c r="B380" s="217" t="s">
        <v>787</v>
      </c>
      <c r="C380" s="231">
        <v>866.45</v>
      </c>
      <c r="D380" s="232">
        <v>855.4</v>
      </c>
      <c r="E380" s="232">
        <v>841.05</v>
      </c>
      <c r="F380" s="232">
        <v>815.65</v>
      </c>
      <c r="G380" s="232">
        <v>801.3</v>
      </c>
      <c r="H380" s="232">
        <v>880.8</v>
      </c>
      <c r="I380" s="232">
        <v>895.15000000000009</v>
      </c>
      <c r="J380" s="232">
        <v>920.55</v>
      </c>
      <c r="K380" s="231">
        <v>869.75</v>
      </c>
      <c r="L380" s="231">
        <v>830</v>
      </c>
      <c r="M380" s="231">
        <v>3.5325000000000002</v>
      </c>
      <c r="N380" s="1"/>
      <c r="O380" s="1"/>
    </row>
    <row r="381" spans="1:15" ht="12.75" customHeight="1">
      <c r="A381" s="30">
        <v>371</v>
      </c>
      <c r="B381" s="217" t="s">
        <v>447</v>
      </c>
      <c r="C381" s="231">
        <v>328.45</v>
      </c>
      <c r="D381" s="232">
        <v>329.13333333333333</v>
      </c>
      <c r="E381" s="232">
        <v>324.91666666666663</v>
      </c>
      <c r="F381" s="232">
        <v>321.38333333333333</v>
      </c>
      <c r="G381" s="232">
        <v>317.16666666666663</v>
      </c>
      <c r="H381" s="232">
        <v>332.66666666666663</v>
      </c>
      <c r="I381" s="232">
        <v>336.88333333333333</v>
      </c>
      <c r="J381" s="232">
        <v>340.41666666666663</v>
      </c>
      <c r="K381" s="231">
        <v>333.35</v>
      </c>
      <c r="L381" s="231">
        <v>325.60000000000002</v>
      </c>
      <c r="M381" s="231">
        <v>2.8729100000000001</v>
      </c>
      <c r="N381" s="1"/>
      <c r="O381" s="1"/>
    </row>
    <row r="382" spans="1:15" ht="12.75" customHeight="1">
      <c r="A382" s="30">
        <v>372</v>
      </c>
      <c r="B382" s="217" t="s">
        <v>448</v>
      </c>
      <c r="C382" s="231">
        <v>1069.8499999999999</v>
      </c>
      <c r="D382" s="232">
        <v>1072.2833333333333</v>
      </c>
      <c r="E382" s="232">
        <v>1057.5666666666666</v>
      </c>
      <c r="F382" s="232">
        <v>1045.2833333333333</v>
      </c>
      <c r="G382" s="232">
        <v>1030.5666666666666</v>
      </c>
      <c r="H382" s="232">
        <v>1084.5666666666666</v>
      </c>
      <c r="I382" s="232">
        <v>1099.2833333333333</v>
      </c>
      <c r="J382" s="232">
        <v>1111.5666666666666</v>
      </c>
      <c r="K382" s="231">
        <v>1087</v>
      </c>
      <c r="L382" s="231">
        <v>1060</v>
      </c>
      <c r="M382" s="231">
        <v>1.0071000000000001</v>
      </c>
      <c r="N382" s="1"/>
      <c r="O382" s="1"/>
    </row>
    <row r="383" spans="1:15" ht="12.75" customHeight="1">
      <c r="A383" s="30">
        <v>373</v>
      </c>
      <c r="B383" s="217" t="s">
        <v>449</v>
      </c>
      <c r="C383" s="231">
        <v>79.55</v>
      </c>
      <c r="D383" s="232">
        <v>78.766666666666666</v>
      </c>
      <c r="E383" s="232">
        <v>77.983333333333334</v>
      </c>
      <c r="F383" s="232">
        <v>76.416666666666671</v>
      </c>
      <c r="G383" s="232">
        <v>75.63333333333334</v>
      </c>
      <c r="H383" s="232">
        <v>80.333333333333329</v>
      </c>
      <c r="I383" s="232">
        <v>81.11666666666666</v>
      </c>
      <c r="J383" s="232">
        <v>82.683333333333323</v>
      </c>
      <c r="K383" s="231">
        <v>79.55</v>
      </c>
      <c r="L383" s="231">
        <v>77.2</v>
      </c>
      <c r="M383" s="231">
        <v>236.34702999999999</v>
      </c>
      <c r="N383" s="1"/>
      <c r="O383" s="1"/>
    </row>
    <row r="384" spans="1:15" ht="12.75" customHeight="1">
      <c r="A384" s="30">
        <v>374</v>
      </c>
      <c r="B384" s="217" t="s">
        <v>450</v>
      </c>
      <c r="C384" s="231">
        <v>183.55</v>
      </c>
      <c r="D384" s="232">
        <v>181.25</v>
      </c>
      <c r="E384" s="232">
        <v>177.5</v>
      </c>
      <c r="F384" s="232">
        <v>171.45</v>
      </c>
      <c r="G384" s="232">
        <v>167.7</v>
      </c>
      <c r="H384" s="232">
        <v>187.3</v>
      </c>
      <c r="I384" s="232">
        <v>191.05</v>
      </c>
      <c r="J384" s="232">
        <v>197.10000000000002</v>
      </c>
      <c r="K384" s="231">
        <v>185</v>
      </c>
      <c r="L384" s="231">
        <v>175.2</v>
      </c>
      <c r="M384" s="231">
        <v>37.10183</v>
      </c>
      <c r="N384" s="1"/>
      <c r="O384" s="1"/>
    </row>
    <row r="385" spans="1:15" ht="12.75" customHeight="1">
      <c r="A385" s="30">
        <v>375</v>
      </c>
      <c r="B385" s="217" t="s">
        <v>451</v>
      </c>
      <c r="C385" s="231">
        <v>802.15</v>
      </c>
      <c r="D385" s="232">
        <v>805.06666666666661</v>
      </c>
      <c r="E385" s="232">
        <v>790.58333333333326</v>
      </c>
      <c r="F385" s="232">
        <v>779.01666666666665</v>
      </c>
      <c r="G385" s="232">
        <v>764.5333333333333</v>
      </c>
      <c r="H385" s="232">
        <v>816.63333333333321</v>
      </c>
      <c r="I385" s="232">
        <v>831.11666666666656</v>
      </c>
      <c r="J385" s="232">
        <v>842.68333333333317</v>
      </c>
      <c r="K385" s="231">
        <v>819.55</v>
      </c>
      <c r="L385" s="231">
        <v>793.5</v>
      </c>
      <c r="M385" s="231">
        <v>1.63598</v>
      </c>
      <c r="N385" s="1"/>
      <c r="O385" s="1"/>
    </row>
    <row r="386" spans="1:15" ht="12.75" customHeight="1">
      <c r="A386" s="30">
        <v>376</v>
      </c>
      <c r="B386" s="217" t="s">
        <v>452</v>
      </c>
      <c r="C386" s="231">
        <v>257.64999999999998</v>
      </c>
      <c r="D386" s="232">
        <v>253.29999999999995</v>
      </c>
      <c r="E386" s="232">
        <v>245.89999999999992</v>
      </c>
      <c r="F386" s="232">
        <v>234.14999999999998</v>
      </c>
      <c r="G386" s="232">
        <v>226.74999999999994</v>
      </c>
      <c r="H386" s="232">
        <v>265.0499999999999</v>
      </c>
      <c r="I386" s="232">
        <v>272.45</v>
      </c>
      <c r="J386" s="232">
        <v>284.19999999999987</v>
      </c>
      <c r="K386" s="231">
        <v>260.7</v>
      </c>
      <c r="L386" s="231">
        <v>241.55</v>
      </c>
      <c r="M386" s="231">
        <v>15.580450000000001</v>
      </c>
      <c r="N386" s="1"/>
      <c r="O386" s="1"/>
    </row>
    <row r="387" spans="1:15" ht="12.75" customHeight="1">
      <c r="A387" s="30">
        <v>377</v>
      </c>
      <c r="B387" s="217" t="s">
        <v>453</v>
      </c>
      <c r="C387" s="231">
        <v>124.45</v>
      </c>
      <c r="D387" s="232">
        <v>124.53333333333335</v>
      </c>
      <c r="E387" s="232">
        <v>123.2166666666667</v>
      </c>
      <c r="F387" s="232">
        <v>121.98333333333335</v>
      </c>
      <c r="G387" s="232">
        <v>120.6666666666667</v>
      </c>
      <c r="H387" s="232">
        <v>125.76666666666669</v>
      </c>
      <c r="I387" s="232">
        <v>127.08333333333333</v>
      </c>
      <c r="J387" s="232">
        <v>128.31666666666669</v>
      </c>
      <c r="K387" s="231">
        <v>125.85</v>
      </c>
      <c r="L387" s="231">
        <v>123.3</v>
      </c>
      <c r="M387" s="231">
        <v>36.799340000000001</v>
      </c>
      <c r="N387" s="1"/>
      <c r="O387" s="1"/>
    </row>
    <row r="388" spans="1:15" ht="12.75" customHeight="1">
      <c r="A388" s="30">
        <v>378</v>
      </c>
      <c r="B388" s="217" t="s">
        <v>454</v>
      </c>
      <c r="C388" s="231">
        <v>1922.2</v>
      </c>
      <c r="D388" s="232">
        <v>1929.5166666666667</v>
      </c>
      <c r="E388" s="232">
        <v>1879.0833333333333</v>
      </c>
      <c r="F388" s="232">
        <v>1835.9666666666667</v>
      </c>
      <c r="G388" s="232">
        <v>1785.5333333333333</v>
      </c>
      <c r="H388" s="232">
        <v>1972.6333333333332</v>
      </c>
      <c r="I388" s="232">
        <v>2023.0666666666666</v>
      </c>
      <c r="J388" s="232">
        <v>2066.1833333333334</v>
      </c>
      <c r="K388" s="231">
        <v>1979.95</v>
      </c>
      <c r="L388" s="231">
        <v>1886.4</v>
      </c>
      <c r="M388" s="231">
        <v>0.14163999999999999</v>
      </c>
      <c r="N388" s="1"/>
      <c r="O388" s="1"/>
    </row>
    <row r="389" spans="1:15" ht="12.75" customHeight="1">
      <c r="A389" s="30">
        <v>379</v>
      </c>
      <c r="B389" s="217" t="s">
        <v>827</v>
      </c>
      <c r="C389" s="231">
        <v>42.55</v>
      </c>
      <c r="D389" s="232">
        <v>42.300000000000004</v>
      </c>
      <c r="E389" s="232">
        <v>41.750000000000007</v>
      </c>
      <c r="F389" s="232">
        <v>40.950000000000003</v>
      </c>
      <c r="G389" s="232">
        <v>40.400000000000006</v>
      </c>
      <c r="H389" s="232">
        <v>43.100000000000009</v>
      </c>
      <c r="I389" s="232">
        <v>43.650000000000006</v>
      </c>
      <c r="J389" s="232">
        <v>44.45000000000001</v>
      </c>
      <c r="K389" s="231">
        <v>42.85</v>
      </c>
      <c r="L389" s="231">
        <v>41.5</v>
      </c>
      <c r="M389" s="231">
        <v>14.259779999999999</v>
      </c>
      <c r="N389" s="1"/>
      <c r="O389" s="1"/>
    </row>
    <row r="390" spans="1:15" ht="12.75" customHeight="1">
      <c r="A390" s="30">
        <v>380</v>
      </c>
      <c r="B390" s="217" t="s">
        <v>861</v>
      </c>
      <c r="C390" s="231">
        <v>1477.35</v>
      </c>
      <c r="D390" s="232">
        <v>1481.5166666666667</v>
      </c>
      <c r="E390" s="232">
        <v>1466.8333333333333</v>
      </c>
      <c r="F390" s="232">
        <v>1456.3166666666666</v>
      </c>
      <c r="G390" s="232">
        <v>1441.6333333333332</v>
      </c>
      <c r="H390" s="232">
        <v>1492.0333333333333</v>
      </c>
      <c r="I390" s="232">
        <v>1506.7166666666667</v>
      </c>
      <c r="J390" s="232">
        <v>1517.2333333333333</v>
      </c>
      <c r="K390" s="231">
        <v>1496.2</v>
      </c>
      <c r="L390" s="231">
        <v>1471</v>
      </c>
      <c r="M390" s="231">
        <v>2.1764100000000002</v>
      </c>
      <c r="N390" s="1"/>
      <c r="O390" s="1"/>
    </row>
    <row r="391" spans="1:15" ht="12.75" customHeight="1">
      <c r="A391" s="30">
        <v>381</v>
      </c>
      <c r="B391" s="217" t="s">
        <v>455</v>
      </c>
      <c r="C391" s="231">
        <v>181.65</v>
      </c>
      <c r="D391" s="232">
        <v>182.15</v>
      </c>
      <c r="E391" s="232">
        <v>180.5</v>
      </c>
      <c r="F391" s="232">
        <v>179.35</v>
      </c>
      <c r="G391" s="232">
        <v>177.7</v>
      </c>
      <c r="H391" s="232">
        <v>183.3</v>
      </c>
      <c r="I391" s="232">
        <v>184.95000000000005</v>
      </c>
      <c r="J391" s="232">
        <v>186.10000000000002</v>
      </c>
      <c r="K391" s="231">
        <v>183.8</v>
      </c>
      <c r="L391" s="231">
        <v>181</v>
      </c>
      <c r="M391" s="231">
        <v>8.4348399999999994</v>
      </c>
      <c r="N391" s="1"/>
      <c r="O391" s="1"/>
    </row>
    <row r="392" spans="1:15" ht="12.75" customHeight="1">
      <c r="A392" s="30">
        <v>382</v>
      </c>
      <c r="B392" s="217" t="s">
        <v>456</v>
      </c>
      <c r="C392" s="231">
        <v>891.95</v>
      </c>
      <c r="D392" s="232">
        <v>894.30000000000007</v>
      </c>
      <c r="E392" s="232">
        <v>886.65000000000009</v>
      </c>
      <c r="F392" s="232">
        <v>881.35</v>
      </c>
      <c r="G392" s="232">
        <v>873.7</v>
      </c>
      <c r="H392" s="232">
        <v>899.60000000000014</v>
      </c>
      <c r="I392" s="232">
        <v>907.25</v>
      </c>
      <c r="J392" s="232">
        <v>912.55000000000018</v>
      </c>
      <c r="K392" s="231">
        <v>901.95</v>
      </c>
      <c r="L392" s="231">
        <v>889</v>
      </c>
      <c r="M392" s="231">
        <v>0.36721999999999999</v>
      </c>
      <c r="N392" s="1"/>
      <c r="O392" s="1"/>
    </row>
    <row r="393" spans="1:15" ht="12.75" customHeight="1">
      <c r="A393" s="30">
        <v>383</v>
      </c>
      <c r="B393" s="217" t="s">
        <v>183</v>
      </c>
      <c r="C393" s="231">
        <v>2467.6</v>
      </c>
      <c r="D393" s="232">
        <v>2458.3666666666668</v>
      </c>
      <c r="E393" s="232">
        <v>2443.8333333333335</v>
      </c>
      <c r="F393" s="232">
        <v>2420.0666666666666</v>
      </c>
      <c r="G393" s="232">
        <v>2405.5333333333333</v>
      </c>
      <c r="H393" s="232">
        <v>2482.1333333333337</v>
      </c>
      <c r="I393" s="232">
        <v>2496.6666666666665</v>
      </c>
      <c r="J393" s="232">
        <v>2520.4333333333338</v>
      </c>
      <c r="K393" s="231">
        <v>2472.9</v>
      </c>
      <c r="L393" s="231">
        <v>2434.6</v>
      </c>
      <c r="M393" s="231">
        <v>95.154730000000001</v>
      </c>
      <c r="N393" s="1"/>
      <c r="O393" s="1"/>
    </row>
    <row r="394" spans="1:15" ht="12.75" customHeight="1">
      <c r="A394" s="30">
        <v>384</v>
      </c>
      <c r="B394" s="217" t="s">
        <v>798</v>
      </c>
      <c r="C394" s="231">
        <v>115.35</v>
      </c>
      <c r="D394" s="232">
        <v>115.36666666666667</v>
      </c>
      <c r="E394" s="232">
        <v>114.48333333333335</v>
      </c>
      <c r="F394" s="232">
        <v>113.61666666666667</v>
      </c>
      <c r="G394" s="232">
        <v>112.73333333333335</v>
      </c>
      <c r="H394" s="232">
        <v>116.23333333333335</v>
      </c>
      <c r="I394" s="232">
        <v>117.11666666666667</v>
      </c>
      <c r="J394" s="232">
        <v>117.98333333333335</v>
      </c>
      <c r="K394" s="231">
        <v>116.25</v>
      </c>
      <c r="L394" s="231">
        <v>114.5</v>
      </c>
      <c r="M394" s="231">
        <v>3.1153400000000002</v>
      </c>
      <c r="N394" s="1"/>
      <c r="O394" s="1"/>
    </row>
    <row r="395" spans="1:15" ht="12.75" customHeight="1">
      <c r="A395" s="30">
        <v>385</v>
      </c>
      <c r="B395" s="217" t="s">
        <v>457</v>
      </c>
      <c r="C395" s="231">
        <v>716.45</v>
      </c>
      <c r="D395" s="232">
        <v>717.9666666666667</v>
      </c>
      <c r="E395" s="232">
        <v>709.98333333333335</v>
      </c>
      <c r="F395" s="232">
        <v>703.51666666666665</v>
      </c>
      <c r="G395" s="232">
        <v>695.5333333333333</v>
      </c>
      <c r="H395" s="232">
        <v>724.43333333333339</v>
      </c>
      <c r="I395" s="232">
        <v>732.41666666666674</v>
      </c>
      <c r="J395" s="232">
        <v>738.88333333333344</v>
      </c>
      <c r="K395" s="231">
        <v>725.95</v>
      </c>
      <c r="L395" s="231">
        <v>711.5</v>
      </c>
      <c r="M395" s="231">
        <v>0.28904000000000002</v>
      </c>
      <c r="N395" s="1"/>
      <c r="O395" s="1"/>
    </row>
    <row r="396" spans="1:15" ht="12.75" customHeight="1">
      <c r="A396" s="30">
        <v>386</v>
      </c>
      <c r="B396" s="217" t="s">
        <v>458</v>
      </c>
      <c r="C396" s="231">
        <v>1191.45</v>
      </c>
      <c r="D396" s="232">
        <v>1191.6833333333332</v>
      </c>
      <c r="E396" s="232">
        <v>1183.3666666666663</v>
      </c>
      <c r="F396" s="232">
        <v>1175.2833333333331</v>
      </c>
      <c r="G396" s="232">
        <v>1166.9666666666662</v>
      </c>
      <c r="H396" s="232">
        <v>1199.7666666666664</v>
      </c>
      <c r="I396" s="232">
        <v>1208.0833333333335</v>
      </c>
      <c r="J396" s="232">
        <v>1216.1666666666665</v>
      </c>
      <c r="K396" s="231">
        <v>1200</v>
      </c>
      <c r="L396" s="231">
        <v>1183.5999999999999</v>
      </c>
      <c r="M396" s="231">
        <v>0.58921999999999997</v>
      </c>
      <c r="N396" s="1"/>
      <c r="O396" s="1"/>
    </row>
    <row r="397" spans="1:15" ht="12.75" customHeight="1">
      <c r="A397" s="30">
        <v>387</v>
      </c>
      <c r="B397" s="217" t="s">
        <v>270</v>
      </c>
      <c r="C397" s="231">
        <v>787.35</v>
      </c>
      <c r="D397" s="232">
        <v>785.5333333333333</v>
      </c>
      <c r="E397" s="232">
        <v>782.06666666666661</v>
      </c>
      <c r="F397" s="232">
        <v>776.7833333333333</v>
      </c>
      <c r="G397" s="232">
        <v>773.31666666666661</v>
      </c>
      <c r="H397" s="232">
        <v>790.81666666666661</v>
      </c>
      <c r="I397" s="232">
        <v>794.2833333333333</v>
      </c>
      <c r="J397" s="232">
        <v>799.56666666666661</v>
      </c>
      <c r="K397" s="231">
        <v>789</v>
      </c>
      <c r="L397" s="231">
        <v>780.25</v>
      </c>
      <c r="M397" s="231">
        <v>3.3961600000000001</v>
      </c>
      <c r="N397" s="1"/>
      <c r="O397" s="1"/>
    </row>
    <row r="398" spans="1:15" ht="12.75" customHeight="1">
      <c r="A398" s="30">
        <v>388</v>
      </c>
      <c r="B398" s="217" t="s">
        <v>185</v>
      </c>
      <c r="C398" s="231">
        <v>1312.95</v>
      </c>
      <c r="D398" s="232">
        <v>1314.9833333333333</v>
      </c>
      <c r="E398" s="232">
        <v>1303.9666666666667</v>
      </c>
      <c r="F398" s="232">
        <v>1294.9833333333333</v>
      </c>
      <c r="G398" s="232">
        <v>1283.9666666666667</v>
      </c>
      <c r="H398" s="232">
        <v>1323.9666666666667</v>
      </c>
      <c r="I398" s="232">
        <v>1334.9833333333336</v>
      </c>
      <c r="J398" s="232">
        <v>1343.9666666666667</v>
      </c>
      <c r="K398" s="231">
        <v>1326</v>
      </c>
      <c r="L398" s="231">
        <v>1306</v>
      </c>
      <c r="M398" s="231">
        <v>12.14977</v>
      </c>
      <c r="N398" s="1"/>
      <c r="O398" s="1"/>
    </row>
    <row r="399" spans="1:15" ht="12.75" customHeight="1">
      <c r="A399" s="30">
        <v>389</v>
      </c>
      <c r="B399" s="217" t="s">
        <v>459</v>
      </c>
      <c r="C399" s="231">
        <v>384.4</v>
      </c>
      <c r="D399" s="232">
        <v>383.63333333333338</v>
      </c>
      <c r="E399" s="232">
        <v>382.11666666666679</v>
      </c>
      <c r="F399" s="232">
        <v>379.83333333333343</v>
      </c>
      <c r="G399" s="232">
        <v>378.31666666666683</v>
      </c>
      <c r="H399" s="232">
        <v>385.91666666666674</v>
      </c>
      <c r="I399" s="232">
        <v>387.43333333333328</v>
      </c>
      <c r="J399" s="232">
        <v>389.7166666666667</v>
      </c>
      <c r="K399" s="231">
        <v>385.15</v>
      </c>
      <c r="L399" s="231">
        <v>381.35</v>
      </c>
      <c r="M399" s="231">
        <v>0.12193</v>
      </c>
      <c r="N399" s="1"/>
      <c r="O399" s="1"/>
    </row>
    <row r="400" spans="1:15" ht="12.75" customHeight="1">
      <c r="A400" s="30">
        <v>390</v>
      </c>
      <c r="B400" s="217" t="s">
        <v>460</v>
      </c>
      <c r="C400" s="231">
        <v>33.75</v>
      </c>
      <c r="D400" s="232">
        <v>33.75</v>
      </c>
      <c r="E400" s="232">
        <v>33.5</v>
      </c>
      <c r="F400" s="232">
        <v>33.25</v>
      </c>
      <c r="G400" s="232">
        <v>33</v>
      </c>
      <c r="H400" s="232">
        <v>34</v>
      </c>
      <c r="I400" s="232">
        <v>34.25</v>
      </c>
      <c r="J400" s="232">
        <v>34.5</v>
      </c>
      <c r="K400" s="231">
        <v>34</v>
      </c>
      <c r="L400" s="231">
        <v>33.5</v>
      </c>
      <c r="M400" s="231">
        <v>17.403490000000001</v>
      </c>
      <c r="N400" s="1"/>
      <c r="O400" s="1"/>
    </row>
    <row r="401" spans="1:15" ht="12.75" customHeight="1">
      <c r="A401" s="30">
        <v>391</v>
      </c>
      <c r="B401" s="217" t="s">
        <v>461</v>
      </c>
      <c r="C401" s="231">
        <v>4647.5</v>
      </c>
      <c r="D401" s="232">
        <v>4657.5</v>
      </c>
      <c r="E401" s="232">
        <v>4615</v>
      </c>
      <c r="F401" s="232">
        <v>4582.5</v>
      </c>
      <c r="G401" s="232">
        <v>4540</v>
      </c>
      <c r="H401" s="232">
        <v>4690</v>
      </c>
      <c r="I401" s="232">
        <v>4732.5</v>
      </c>
      <c r="J401" s="232">
        <v>4765</v>
      </c>
      <c r="K401" s="231">
        <v>4700</v>
      </c>
      <c r="L401" s="231">
        <v>4625</v>
      </c>
      <c r="M401" s="231">
        <v>0.53944999999999999</v>
      </c>
      <c r="N401" s="1"/>
      <c r="O401" s="1"/>
    </row>
    <row r="402" spans="1:15" ht="12.75" customHeight="1">
      <c r="A402" s="30">
        <v>392</v>
      </c>
      <c r="B402" s="217" t="s">
        <v>189</v>
      </c>
      <c r="C402" s="231">
        <v>2198.75</v>
      </c>
      <c r="D402" s="232">
        <v>2201.0166666666664</v>
      </c>
      <c r="E402" s="232">
        <v>2177.833333333333</v>
      </c>
      <c r="F402" s="232">
        <v>2156.9166666666665</v>
      </c>
      <c r="G402" s="232">
        <v>2133.7333333333331</v>
      </c>
      <c r="H402" s="232">
        <v>2221.9333333333329</v>
      </c>
      <c r="I402" s="232">
        <v>2245.1166666666663</v>
      </c>
      <c r="J402" s="232">
        <v>2266.0333333333328</v>
      </c>
      <c r="K402" s="231">
        <v>2224.1999999999998</v>
      </c>
      <c r="L402" s="231">
        <v>2180.1</v>
      </c>
      <c r="M402" s="231">
        <v>3.3983699999999999</v>
      </c>
      <c r="N402" s="1"/>
      <c r="O402" s="1"/>
    </row>
    <row r="403" spans="1:15" ht="12.75" customHeight="1">
      <c r="A403" s="30">
        <v>393</v>
      </c>
      <c r="B403" s="217" t="s">
        <v>804</v>
      </c>
      <c r="C403" s="231">
        <v>77.25</v>
      </c>
      <c r="D403" s="232">
        <v>76.3</v>
      </c>
      <c r="E403" s="232">
        <v>74.649999999999991</v>
      </c>
      <c r="F403" s="232">
        <v>72.05</v>
      </c>
      <c r="G403" s="232">
        <v>70.399999999999991</v>
      </c>
      <c r="H403" s="232">
        <v>78.899999999999991</v>
      </c>
      <c r="I403" s="232">
        <v>80.55</v>
      </c>
      <c r="J403" s="232">
        <v>83.149999999999991</v>
      </c>
      <c r="K403" s="231">
        <v>77.95</v>
      </c>
      <c r="L403" s="231">
        <v>73.7</v>
      </c>
      <c r="M403" s="231">
        <v>277.35386999999997</v>
      </c>
      <c r="N403" s="1"/>
      <c r="O403" s="1"/>
    </row>
    <row r="404" spans="1:15" ht="12.75" customHeight="1">
      <c r="A404" s="30">
        <v>394</v>
      </c>
      <c r="B404" s="217" t="s">
        <v>271</v>
      </c>
      <c r="C404" s="231">
        <v>5664.9</v>
      </c>
      <c r="D404" s="232">
        <v>5671.6333333333341</v>
      </c>
      <c r="E404" s="232">
        <v>5643.2666666666682</v>
      </c>
      <c r="F404" s="232">
        <v>5621.6333333333341</v>
      </c>
      <c r="G404" s="232">
        <v>5593.2666666666682</v>
      </c>
      <c r="H404" s="232">
        <v>5693.2666666666682</v>
      </c>
      <c r="I404" s="232">
        <v>5721.633333333335</v>
      </c>
      <c r="J404" s="232">
        <v>5743.2666666666682</v>
      </c>
      <c r="K404" s="231">
        <v>5700</v>
      </c>
      <c r="L404" s="231">
        <v>5650</v>
      </c>
      <c r="M404" s="231">
        <v>2.7150000000000001E-2</v>
      </c>
      <c r="N404" s="1"/>
      <c r="O404" s="1"/>
    </row>
    <row r="405" spans="1:15" ht="12.75" customHeight="1">
      <c r="A405" s="30">
        <v>395</v>
      </c>
      <c r="B405" s="217" t="s">
        <v>828</v>
      </c>
      <c r="C405" s="231">
        <v>1303.2</v>
      </c>
      <c r="D405" s="232">
        <v>1301.4666666666665</v>
      </c>
      <c r="E405" s="232">
        <v>1277.9333333333329</v>
      </c>
      <c r="F405" s="232">
        <v>1252.6666666666665</v>
      </c>
      <c r="G405" s="232">
        <v>1229.133333333333</v>
      </c>
      <c r="H405" s="232">
        <v>1326.7333333333329</v>
      </c>
      <c r="I405" s="232">
        <v>1350.2666666666662</v>
      </c>
      <c r="J405" s="232">
        <v>1375.5333333333328</v>
      </c>
      <c r="K405" s="231">
        <v>1325</v>
      </c>
      <c r="L405" s="231">
        <v>1276.2</v>
      </c>
      <c r="M405" s="231">
        <v>1.04566</v>
      </c>
      <c r="N405" s="1"/>
      <c r="O405" s="1"/>
    </row>
    <row r="406" spans="1:15" ht="12.75" customHeight="1">
      <c r="A406" s="30">
        <v>396</v>
      </c>
      <c r="B406" s="217" t="s">
        <v>829</v>
      </c>
      <c r="C406" s="231">
        <v>359.2</v>
      </c>
      <c r="D406" s="232">
        <v>359.9666666666667</v>
      </c>
      <c r="E406" s="232">
        <v>356.23333333333341</v>
      </c>
      <c r="F406" s="232">
        <v>353.26666666666671</v>
      </c>
      <c r="G406" s="232">
        <v>349.53333333333342</v>
      </c>
      <c r="H406" s="232">
        <v>362.93333333333339</v>
      </c>
      <c r="I406" s="232">
        <v>366.66666666666674</v>
      </c>
      <c r="J406" s="232">
        <v>369.63333333333338</v>
      </c>
      <c r="K406" s="231">
        <v>363.7</v>
      </c>
      <c r="L406" s="231">
        <v>357</v>
      </c>
      <c r="M406" s="231">
        <v>0.69747000000000003</v>
      </c>
      <c r="N406" s="1"/>
      <c r="O406" s="1"/>
    </row>
    <row r="407" spans="1:15" ht="12.75" customHeight="1">
      <c r="A407" s="30">
        <v>397</v>
      </c>
      <c r="B407" s="217" t="s">
        <v>462</v>
      </c>
      <c r="C407" s="231">
        <v>2700.65</v>
      </c>
      <c r="D407" s="232">
        <v>2695.5499999999997</v>
      </c>
      <c r="E407" s="232">
        <v>2661.0999999999995</v>
      </c>
      <c r="F407" s="232">
        <v>2621.5499999999997</v>
      </c>
      <c r="G407" s="232">
        <v>2587.0999999999995</v>
      </c>
      <c r="H407" s="232">
        <v>2735.0999999999995</v>
      </c>
      <c r="I407" s="232">
        <v>2769.5499999999993</v>
      </c>
      <c r="J407" s="232">
        <v>2809.0999999999995</v>
      </c>
      <c r="K407" s="231">
        <v>2730</v>
      </c>
      <c r="L407" s="231">
        <v>2656</v>
      </c>
      <c r="M407" s="231">
        <v>1.1506799999999999</v>
      </c>
      <c r="N407" s="1"/>
      <c r="O407" s="1"/>
    </row>
    <row r="408" spans="1:15" ht="12.75" customHeight="1">
      <c r="A408" s="30">
        <v>398</v>
      </c>
      <c r="B408" s="217" t="s">
        <v>862</v>
      </c>
      <c r="C408" s="231">
        <v>470.75</v>
      </c>
      <c r="D408" s="232">
        <v>473.41666666666669</v>
      </c>
      <c r="E408" s="232">
        <v>464.38333333333338</v>
      </c>
      <c r="F408" s="232">
        <v>458.01666666666671</v>
      </c>
      <c r="G408" s="232">
        <v>448.98333333333341</v>
      </c>
      <c r="H408" s="232">
        <v>479.78333333333336</v>
      </c>
      <c r="I408" s="232">
        <v>488.81666666666666</v>
      </c>
      <c r="J408" s="232">
        <v>495.18333333333334</v>
      </c>
      <c r="K408" s="231">
        <v>482.45</v>
      </c>
      <c r="L408" s="231">
        <v>467.05</v>
      </c>
      <c r="M408" s="231">
        <v>1.0387299999999999</v>
      </c>
      <c r="N408" s="1"/>
      <c r="O408" s="1"/>
    </row>
    <row r="409" spans="1:15" ht="12.75" customHeight="1">
      <c r="A409" s="30">
        <v>399</v>
      </c>
      <c r="B409" s="217" t="s">
        <v>463</v>
      </c>
      <c r="C409" s="231">
        <v>1256.5999999999999</v>
      </c>
      <c r="D409" s="232">
        <v>1262.2666666666667</v>
      </c>
      <c r="E409" s="232">
        <v>1245.5333333333333</v>
      </c>
      <c r="F409" s="232">
        <v>1234.4666666666667</v>
      </c>
      <c r="G409" s="232">
        <v>1217.7333333333333</v>
      </c>
      <c r="H409" s="232">
        <v>1273.3333333333333</v>
      </c>
      <c r="I409" s="232">
        <v>1290.0666666666664</v>
      </c>
      <c r="J409" s="232">
        <v>1301.1333333333332</v>
      </c>
      <c r="K409" s="231">
        <v>1279</v>
      </c>
      <c r="L409" s="231">
        <v>1251.2</v>
      </c>
      <c r="M409" s="231">
        <v>9.4369999999999996E-2</v>
      </c>
      <c r="N409" s="1"/>
      <c r="O409" s="1"/>
    </row>
    <row r="410" spans="1:15" ht="12.75" customHeight="1">
      <c r="A410" s="30">
        <v>400</v>
      </c>
      <c r="B410" s="217" t="s">
        <v>464</v>
      </c>
      <c r="C410" s="231">
        <v>271.55</v>
      </c>
      <c r="D410" s="232">
        <v>272.66666666666669</v>
      </c>
      <c r="E410" s="232">
        <v>269.88333333333338</v>
      </c>
      <c r="F410" s="232">
        <v>268.2166666666667</v>
      </c>
      <c r="G410" s="232">
        <v>265.43333333333339</v>
      </c>
      <c r="H410" s="232">
        <v>274.33333333333337</v>
      </c>
      <c r="I410" s="232">
        <v>277.11666666666667</v>
      </c>
      <c r="J410" s="232">
        <v>278.78333333333336</v>
      </c>
      <c r="K410" s="231">
        <v>275.45</v>
      </c>
      <c r="L410" s="231">
        <v>271</v>
      </c>
      <c r="M410" s="231">
        <v>0.30052000000000001</v>
      </c>
      <c r="N410" s="1"/>
      <c r="O410" s="1"/>
    </row>
    <row r="411" spans="1:15" ht="12.75" customHeight="1">
      <c r="A411" s="30">
        <v>401</v>
      </c>
      <c r="B411" s="217" t="s">
        <v>465</v>
      </c>
      <c r="C411" s="231">
        <v>143.69999999999999</v>
      </c>
      <c r="D411" s="232">
        <v>143.55000000000001</v>
      </c>
      <c r="E411" s="232">
        <v>139.95000000000002</v>
      </c>
      <c r="F411" s="232">
        <v>136.20000000000002</v>
      </c>
      <c r="G411" s="232">
        <v>132.60000000000002</v>
      </c>
      <c r="H411" s="232">
        <v>147.30000000000001</v>
      </c>
      <c r="I411" s="232">
        <v>150.90000000000003</v>
      </c>
      <c r="J411" s="232">
        <v>154.65</v>
      </c>
      <c r="K411" s="231">
        <v>147.15</v>
      </c>
      <c r="L411" s="231">
        <v>139.80000000000001</v>
      </c>
      <c r="M411" s="231">
        <v>39.378300000000003</v>
      </c>
      <c r="N411" s="1"/>
      <c r="O411" s="1"/>
    </row>
    <row r="412" spans="1:15" ht="12.75" customHeight="1">
      <c r="A412" s="30">
        <v>402</v>
      </c>
      <c r="B412" s="217" t="s">
        <v>863</v>
      </c>
      <c r="C412" s="231">
        <v>689.75</v>
      </c>
      <c r="D412" s="232">
        <v>689.41666666666663</v>
      </c>
      <c r="E412" s="232">
        <v>682.88333333333321</v>
      </c>
      <c r="F412" s="232">
        <v>676.01666666666654</v>
      </c>
      <c r="G412" s="232">
        <v>669.48333333333312</v>
      </c>
      <c r="H412" s="232">
        <v>696.2833333333333</v>
      </c>
      <c r="I412" s="232">
        <v>702.81666666666683</v>
      </c>
      <c r="J412" s="232">
        <v>709.68333333333339</v>
      </c>
      <c r="K412" s="231">
        <v>695.95</v>
      </c>
      <c r="L412" s="231">
        <v>682.55</v>
      </c>
      <c r="M412" s="231">
        <v>0.14995</v>
      </c>
      <c r="N412" s="1"/>
      <c r="O412" s="1"/>
    </row>
    <row r="413" spans="1:15" ht="12.75" customHeight="1">
      <c r="A413" s="30">
        <v>403</v>
      </c>
      <c r="B413" s="217" t="s">
        <v>187</v>
      </c>
      <c r="C413" s="231">
        <v>24139.75</v>
      </c>
      <c r="D413" s="232">
        <v>24060</v>
      </c>
      <c r="E413" s="232">
        <v>23829.75</v>
      </c>
      <c r="F413" s="232">
        <v>23519.75</v>
      </c>
      <c r="G413" s="232">
        <v>23289.5</v>
      </c>
      <c r="H413" s="232">
        <v>24370</v>
      </c>
      <c r="I413" s="232">
        <v>24600.25</v>
      </c>
      <c r="J413" s="232">
        <v>24910.25</v>
      </c>
      <c r="K413" s="231">
        <v>24290.25</v>
      </c>
      <c r="L413" s="231">
        <v>23750</v>
      </c>
      <c r="M413" s="231">
        <v>0.42213000000000001</v>
      </c>
      <c r="N413" s="1"/>
      <c r="O413" s="1"/>
    </row>
    <row r="414" spans="1:15" ht="12.75" customHeight="1">
      <c r="A414" s="30">
        <v>404</v>
      </c>
      <c r="B414" s="217" t="s">
        <v>830</v>
      </c>
      <c r="C414" s="231">
        <v>54.95</v>
      </c>
      <c r="D414" s="232">
        <v>54.866666666666674</v>
      </c>
      <c r="E414" s="232">
        <v>54.383333333333347</v>
      </c>
      <c r="F414" s="232">
        <v>53.81666666666667</v>
      </c>
      <c r="G414" s="232">
        <v>53.333333333333343</v>
      </c>
      <c r="H414" s="232">
        <v>55.433333333333351</v>
      </c>
      <c r="I414" s="232">
        <v>55.916666666666671</v>
      </c>
      <c r="J414" s="232">
        <v>56.483333333333356</v>
      </c>
      <c r="K414" s="231">
        <v>55.35</v>
      </c>
      <c r="L414" s="231">
        <v>54.3</v>
      </c>
      <c r="M414" s="231">
        <v>52.039580000000001</v>
      </c>
      <c r="N414" s="1"/>
      <c r="O414" s="1"/>
    </row>
    <row r="415" spans="1:15" ht="12.75" customHeight="1">
      <c r="A415" s="30">
        <v>405</v>
      </c>
      <c r="B415" t="s">
        <v>882</v>
      </c>
      <c r="C415" s="341">
        <v>1283.2</v>
      </c>
      <c r="D415" s="342">
        <v>1287.9333333333332</v>
      </c>
      <c r="E415" s="342">
        <v>1262.8666666666663</v>
      </c>
      <c r="F415" s="342">
        <v>1242.5333333333331</v>
      </c>
      <c r="G415" s="342">
        <v>1217.4666666666662</v>
      </c>
      <c r="H415" s="342">
        <v>1308.2666666666664</v>
      </c>
      <c r="I415" s="342">
        <v>1333.3333333333335</v>
      </c>
      <c r="J415" s="342">
        <v>1353.6666666666665</v>
      </c>
      <c r="K415" s="341">
        <v>1313</v>
      </c>
      <c r="L415" s="341">
        <v>1267.5999999999999</v>
      </c>
      <c r="M415" s="341">
        <v>9.19496</v>
      </c>
      <c r="N415" s="1"/>
      <c r="O415" s="1"/>
    </row>
    <row r="416" spans="1:15" ht="12.75" customHeight="1">
      <c r="A416" s="30">
        <v>406</v>
      </c>
      <c r="B416" s="217" t="s">
        <v>831</v>
      </c>
      <c r="C416" s="231">
        <v>306.25</v>
      </c>
      <c r="D416" s="232">
        <v>306.88333333333338</v>
      </c>
      <c r="E416" s="232">
        <v>302.81666666666678</v>
      </c>
      <c r="F416" s="232">
        <v>299.38333333333338</v>
      </c>
      <c r="G416" s="232">
        <v>295.31666666666678</v>
      </c>
      <c r="H416" s="232">
        <v>310.31666666666678</v>
      </c>
      <c r="I416" s="232">
        <v>314.38333333333338</v>
      </c>
      <c r="J416" s="232">
        <v>317.81666666666678</v>
      </c>
      <c r="K416" s="231">
        <v>310.95</v>
      </c>
      <c r="L416" s="231">
        <v>303.45</v>
      </c>
      <c r="M416" s="231">
        <v>1.8547800000000001</v>
      </c>
      <c r="N416" s="1"/>
      <c r="O416" s="1"/>
    </row>
    <row r="417" spans="1:15" ht="12.75" customHeight="1">
      <c r="A417" s="30">
        <v>407</v>
      </c>
      <c r="B417" s="217" t="s">
        <v>188</v>
      </c>
      <c r="C417" s="231">
        <v>2966.6</v>
      </c>
      <c r="D417" s="232">
        <v>2958.4666666666667</v>
      </c>
      <c r="E417" s="232">
        <v>2937.1333333333332</v>
      </c>
      <c r="F417" s="232">
        <v>2907.6666666666665</v>
      </c>
      <c r="G417" s="232">
        <v>2886.333333333333</v>
      </c>
      <c r="H417" s="232">
        <v>2987.9333333333334</v>
      </c>
      <c r="I417" s="232">
        <v>3009.2666666666664</v>
      </c>
      <c r="J417" s="232">
        <v>3038.7333333333336</v>
      </c>
      <c r="K417" s="231">
        <v>2979.8</v>
      </c>
      <c r="L417" s="231">
        <v>2929</v>
      </c>
      <c r="M417" s="231">
        <v>2.18153</v>
      </c>
      <c r="N417" s="1"/>
      <c r="O417" s="1"/>
    </row>
    <row r="418" spans="1:15" ht="12.75" customHeight="1">
      <c r="A418" s="30">
        <v>408</v>
      </c>
      <c r="B418" s="217" t="s">
        <v>466</v>
      </c>
      <c r="C418" s="231">
        <v>594</v>
      </c>
      <c r="D418" s="232">
        <v>595.66666666666663</v>
      </c>
      <c r="E418" s="232">
        <v>589.33333333333326</v>
      </c>
      <c r="F418" s="232">
        <v>584.66666666666663</v>
      </c>
      <c r="G418" s="232">
        <v>578.33333333333326</v>
      </c>
      <c r="H418" s="232">
        <v>600.33333333333326</v>
      </c>
      <c r="I418" s="232">
        <v>606.66666666666652</v>
      </c>
      <c r="J418" s="232">
        <v>611.33333333333326</v>
      </c>
      <c r="K418" s="231">
        <v>602</v>
      </c>
      <c r="L418" s="231">
        <v>591</v>
      </c>
      <c r="M418" s="231">
        <v>1.5586</v>
      </c>
      <c r="N418" s="1"/>
      <c r="O418" s="1"/>
    </row>
    <row r="419" spans="1:15" ht="12.75" customHeight="1">
      <c r="A419" s="30">
        <v>409</v>
      </c>
      <c r="B419" s="217" t="s">
        <v>467</v>
      </c>
      <c r="C419" s="231">
        <v>4294.3</v>
      </c>
      <c r="D419" s="232">
        <v>4310</v>
      </c>
      <c r="E419" s="232">
        <v>4255.3</v>
      </c>
      <c r="F419" s="232">
        <v>4216.3</v>
      </c>
      <c r="G419" s="232">
        <v>4161.6000000000004</v>
      </c>
      <c r="H419" s="232">
        <v>4349</v>
      </c>
      <c r="I419" s="232">
        <v>4403.7000000000007</v>
      </c>
      <c r="J419" s="232">
        <v>4442.7</v>
      </c>
      <c r="K419" s="231">
        <v>4364.7</v>
      </c>
      <c r="L419" s="231">
        <v>4271</v>
      </c>
      <c r="M419" s="231">
        <v>0.58337000000000006</v>
      </c>
      <c r="N419" s="1"/>
      <c r="O419" s="1"/>
    </row>
    <row r="420" spans="1:15" ht="12.75" customHeight="1">
      <c r="A420" s="30">
        <v>410</v>
      </c>
      <c r="B420" s="217" t="s">
        <v>799</v>
      </c>
      <c r="C420" s="231">
        <v>425.65</v>
      </c>
      <c r="D420" s="232">
        <v>424.25</v>
      </c>
      <c r="E420" s="232">
        <v>418.6</v>
      </c>
      <c r="F420" s="232">
        <v>411.55</v>
      </c>
      <c r="G420" s="232">
        <v>405.90000000000003</v>
      </c>
      <c r="H420" s="232">
        <v>431.3</v>
      </c>
      <c r="I420" s="232">
        <v>436.95</v>
      </c>
      <c r="J420" s="232">
        <v>444</v>
      </c>
      <c r="K420" s="231">
        <v>429.9</v>
      </c>
      <c r="L420" s="231">
        <v>417.2</v>
      </c>
      <c r="M420" s="231">
        <v>12.78612</v>
      </c>
      <c r="N420" s="1"/>
      <c r="O420" s="1"/>
    </row>
    <row r="421" spans="1:15" ht="12.75" customHeight="1">
      <c r="A421" s="30">
        <v>411</v>
      </c>
      <c r="B421" s="217" t="s">
        <v>468</v>
      </c>
      <c r="C421" s="231">
        <v>584.85</v>
      </c>
      <c r="D421" s="232">
        <v>582.4</v>
      </c>
      <c r="E421" s="232">
        <v>573.94999999999993</v>
      </c>
      <c r="F421" s="232">
        <v>563.04999999999995</v>
      </c>
      <c r="G421" s="232">
        <v>554.59999999999991</v>
      </c>
      <c r="H421" s="232">
        <v>593.29999999999995</v>
      </c>
      <c r="I421" s="232">
        <v>601.75</v>
      </c>
      <c r="J421" s="232">
        <v>612.65</v>
      </c>
      <c r="K421" s="231">
        <v>590.85</v>
      </c>
      <c r="L421" s="231">
        <v>571.5</v>
      </c>
      <c r="M421" s="231">
        <v>0.71831</v>
      </c>
      <c r="N421" s="1"/>
      <c r="O421" s="1"/>
    </row>
    <row r="422" spans="1:15" ht="12.75" customHeight="1">
      <c r="A422" s="30">
        <v>412</v>
      </c>
      <c r="B422" s="217" t="s">
        <v>832</v>
      </c>
      <c r="C422" s="231">
        <v>574.65</v>
      </c>
      <c r="D422" s="232">
        <v>575.69999999999993</v>
      </c>
      <c r="E422" s="232">
        <v>571.59999999999991</v>
      </c>
      <c r="F422" s="232">
        <v>568.54999999999995</v>
      </c>
      <c r="G422" s="232">
        <v>564.44999999999993</v>
      </c>
      <c r="H422" s="232">
        <v>578.74999999999989</v>
      </c>
      <c r="I422" s="232">
        <v>582.85</v>
      </c>
      <c r="J422" s="232">
        <v>585.89999999999986</v>
      </c>
      <c r="K422" s="231">
        <v>579.79999999999995</v>
      </c>
      <c r="L422" s="231">
        <v>572.65</v>
      </c>
      <c r="M422" s="231">
        <v>0.93001</v>
      </c>
      <c r="N422" s="1"/>
      <c r="O422" s="1"/>
    </row>
    <row r="423" spans="1:15" ht="12.75" customHeight="1">
      <c r="A423" s="30">
        <v>413</v>
      </c>
      <c r="B423" s="217" t="s">
        <v>186</v>
      </c>
      <c r="C423" s="231">
        <v>600.1</v>
      </c>
      <c r="D423" s="232">
        <v>598.88333333333333</v>
      </c>
      <c r="E423" s="232">
        <v>594.86666666666667</v>
      </c>
      <c r="F423" s="232">
        <v>589.63333333333333</v>
      </c>
      <c r="G423" s="232">
        <v>585.61666666666667</v>
      </c>
      <c r="H423" s="232">
        <v>604.11666666666667</v>
      </c>
      <c r="I423" s="232">
        <v>608.13333333333333</v>
      </c>
      <c r="J423" s="232">
        <v>613.36666666666667</v>
      </c>
      <c r="K423" s="231">
        <v>602.9</v>
      </c>
      <c r="L423" s="231">
        <v>593.65</v>
      </c>
      <c r="M423" s="231">
        <v>78.7761</v>
      </c>
      <c r="N423" s="1"/>
      <c r="O423" s="1"/>
    </row>
    <row r="424" spans="1:15" ht="12.75" customHeight="1">
      <c r="A424" s="30">
        <v>414</v>
      </c>
      <c r="B424" s="217" t="s">
        <v>184</v>
      </c>
      <c r="C424" s="231">
        <v>88.85</v>
      </c>
      <c r="D424" s="232">
        <v>88.8</v>
      </c>
      <c r="E424" s="232">
        <v>88</v>
      </c>
      <c r="F424" s="232">
        <v>87.15</v>
      </c>
      <c r="G424" s="232">
        <v>86.350000000000009</v>
      </c>
      <c r="H424" s="232">
        <v>89.649999999999991</v>
      </c>
      <c r="I424" s="232">
        <v>90.449999999999974</v>
      </c>
      <c r="J424" s="232">
        <v>91.299999999999983</v>
      </c>
      <c r="K424" s="231">
        <v>89.6</v>
      </c>
      <c r="L424" s="231">
        <v>87.95</v>
      </c>
      <c r="M424" s="231">
        <v>183.50692000000001</v>
      </c>
      <c r="N424" s="1"/>
      <c r="O424" s="1"/>
    </row>
    <row r="425" spans="1:15" ht="12.75" customHeight="1">
      <c r="A425" s="30">
        <v>415</v>
      </c>
      <c r="B425" s="217" t="s">
        <v>469</v>
      </c>
      <c r="C425" s="231">
        <v>269.3</v>
      </c>
      <c r="D425" s="232">
        <v>270.18333333333334</v>
      </c>
      <c r="E425" s="232">
        <v>267.61666666666667</v>
      </c>
      <c r="F425" s="232">
        <v>265.93333333333334</v>
      </c>
      <c r="G425" s="232">
        <v>263.36666666666667</v>
      </c>
      <c r="H425" s="232">
        <v>271.86666666666667</v>
      </c>
      <c r="I425" s="232">
        <v>274.43333333333339</v>
      </c>
      <c r="J425" s="232">
        <v>276.11666666666667</v>
      </c>
      <c r="K425" s="231">
        <v>272.75</v>
      </c>
      <c r="L425" s="231">
        <v>268.5</v>
      </c>
      <c r="M425" s="231">
        <v>1.37765</v>
      </c>
      <c r="N425" s="1"/>
      <c r="O425" s="1"/>
    </row>
    <row r="426" spans="1:15" ht="12.75" customHeight="1">
      <c r="A426" s="30">
        <v>416</v>
      </c>
      <c r="B426" s="217" t="s">
        <v>470</v>
      </c>
      <c r="C426" s="231">
        <v>171.55</v>
      </c>
      <c r="D426" s="232">
        <v>171.30000000000004</v>
      </c>
      <c r="E426" s="232">
        <v>170.05000000000007</v>
      </c>
      <c r="F426" s="232">
        <v>168.55000000000004</v>
      </c>
      <c r="G426" s="232">
        <v>167.30000000000007</v>
      </c>
      <c r="H426" s="232">
        <v>172.80000000000007</v>
      </c>
      <c r="I426" s="232">
        <v>174.05</v>
      </c>
      <c r="J426" s="232">
        <v>175.55000000000007</v>
      </c>
      <c r="K426" s="231">
        <v>172.55</v>
      </c>
      <c r="L426" s="231">
        <v>169.8</v>
      </c>
      <c r="M426" s="231">
        <v>5.0849099999999998</v>
      </c>
      <c r="N426" s="1"/>
      <c r="O426" s="1"/>
    </row>
    <row r="427" spans="1:15" ht="12.75" customHeight="1">
      <c r="A427" s="30">
        <v>417</v>
      </c>
      <c r="B427" s="217" t="s">
        <v>471</v>
      </c>
      <c r="C427" s="231">
        <v>380.95</v>
      </c>
      <c r="D427" s="232">
        <v>379.98333333333335</v>
      </c>
      <c r="E427" s="232">
        <v>376.9666666666667</v>
      </c>
      <c r="F427" s="232">
        <v>372.98333333333335</v>
      </c>
      <c r="G427" s="232">
        <v>369.9666666666667</v>
      </c>
      <c r="H427" s="232">
        <v>383.9666666666667</v>
      </c>
      <c r="I427" s="232">
        <v>386.98333333333335</v>
      </c>
      <c r="J427" s="232">
        <v>390.9666666666667</v>
      </c>
      <c r="K427" s="231">
        <v>383</v>
      </c>
      <c r="L427" s="231">
        <v>376</v>
      </c>
      <c r="M427" s="231">
        <v>0.30903999999999998</v>
      </c>
      <c r="N427" s="1"/>
      <c r="O427" s="1"/>
    </row>
    <row r="428" spans="1:15" ht="12.75" customHeight="1">
      <c r="A428" s="30">
        <v>418</v>
      </c>
      <c r="B428" s="217" t="s">
        <v>472</v>
      </c>
      <c r="C428" s="231">
        <v>493.6</v>
      </c>
      <c r="D428" s="232">
        <v>491.68333333333334</v>
      </c>
      <c r="E428" s="232">
        <v>488.4666666666667</v>
      </c>
      <c r="F428" s="232">
        <v>483.33333333333337</v>
      </c>
      <c r="G428" s="232">
        <v>480.11666666666673</v>
      </c>
      <c r="H428" s="232">
        <v>496.81666666666666</v>
      </c>
      <c r="I428" s="232">
        <v>500.03333333333325</v>
      </c>
      <c r="J428" s="232">
        <v>505.16666666666663</v>
      </c>
      <c r="K428" s="231">
        <v>494.9</v>
      </c>
      <c r="L428" s="231">
        <v>486.55</v>
      </c>
      <c r="M428" s="231">
        <v>1.7243200000000001</v>
      </c>
      <c r="N428" s="1"/>
      <c r="O428" s="1"/>
    </row>
    <row r="429" spans="1:15" ht="12.75" customHeight="1">
      <c r="A429" s="30">
        <v>419</v>
      </c>
      <c r="B429" s="217" t="s">
        <v>473</v>
      </c>
      <c r="C429" s="231">
        <v>204.45</v>
      </c>
      <c r="D429" s="232">
        <v>205.76666666666665</v>
      </c>
      <c r="E429" s="232">
        <v>201.68333333333331</v>
      </c>
      <c r="F429" s="232">
        <v>198.91666666666666</v>
      </c>
      <c r="G429" s="232">
        <v>194.83333333333331</v>
      </c>
      <c r="H429" s="232">
        <v>208.5333333333333</v>
      </c>
      <c r="I429" s="232">
        <v>212.61666666666667</v>
      </c>
      <c r="J429" s="232">
        <v>215.3833333333333</v>
      </c>
      <c r="K429" s="231">
        <v>209.85</v>
      </c>
      <c r="L429" s="231">
        <v>203</v>
      </c>
      <c r="M429" s="231">
        <v>2.9201199999999998</v>
      </c>
      <c r="N429" s="1"/>
      <c r="O429" s="1"/>
    </row>
    <row r="430" spans="1:15" ht="12.75" customHeight="1">
      <c r="A430" s="30">
        <v>420</v>
      </c>
      <c r="B430" s="217" t="s">
        <v>190</v>
      </c>
      <c r="C430" s="231">
        <v>1031.5999999999999</v>
      </c>
      <c r="D430" s="232">
        <v>1028.9166666666667</v>
      </c>
      <c r="E430" s="232">
        <v>1022.8333333333335</v>
      </c>
      <c r="F430" s="232">
        <v>1014.0666666666667</v>
      </c>
      <c r="G430" s="232">
        <v>1007.9833333333335</v>
      </c>
      <c r="H430" s="232">
        <v>1037.6833333333334</v>
      </c>
      <c r="I430" s="232">
        <v>1043.7666666666669</v>
      </c>
      <c r="J430" s="232">
        <v>1052.5333333333335</v>
      </c>
      <c r="K430" s="231">
        <v>1035</v>
      </c>
      <c r="L430" s="231">
        <v>1020.15</v>
      </c>
      <c r="M430" s="231">
        <v>14.91367</v>
      </c>
      <c r="N430" s="1"/>
      <c r="O430" s="1"/>
    </row>
    <row r="431" spans="1:15" ht="12.75" customHeight="1">
      <c r="A431" s="30">
        <v>421</v>
      </c>
      <c r="B431" s="217" t="s">
        <v>191</v>
      </c>
      <c r="C431" s="231">
        <v>480.95</v>
      </c>
      <c r="D431" s="232">
        <v>478.48333333333335</v>
      </c>
      <c r="E431" s="232">
        <v>474.4666666666667</v>
      </c>
      <c r="F431" s="232">
        <v>467.98333333333335</v>
      </c>
      <c r="G431" s="232">
        <v>463.9666666666667</v>
      </c>
      <c r="H431" s="232">
        <v>484.9666666666667</v>
      </c>
      <c r="I431" s="232">
        <v>488.98333333333335</v>
      </c>
      <c r="J431" s="232">
        <v>495.4666666666667</v>
      </c>
      <c r="K431" s="231">
        <v>482.5</v>
      </c>
      <c r="L431" s="231">
        <v>472</v>
      </c>
      <c r="M431" s="231">
        <v>7.7478499999999997</v>
      </c>
      <c r="N431" s="1"/>
      <c r="O431" s="1"/>
    </row>
    <row r="432" spans="1:15" ht="12.75" customHeight="1">
      <c r="A432" s="30">
        <v>422</v>
      </c>
      <c r="B432" s="217" t="s">
        <v>474</v>
      </c>
      <c r="C432" s="231">
        <v>2321.65</v>
      </c>
      <c r="D432" s="232">
        <v>2315.1333333333332</v>
      </c>
      <c r="E432" s="232">
        <v>2300.4166666666665</v>
      </c>
      <c r="F432" s="232">
        <v>2279.1833333333334</v>
      </c>
      <c r="G432" s="232">
        <v>2264.4666666666667</v>
      </c>
      <c r="H432" s="232">
        <v>2336.3666666666663</v>
      </c>
      <c r="I432" s="232">
        <v>2351.0833333333335</v>
      </c>
      <c r="J432" s="232">
        <v>2372.3166666666662</v>
      </c>
      <c r="K432" s="231">
        <v>2329.85</v>
      </c>
      <c r="L432" s="231">
        <v>2293.9</v>
      </c>
      <c r="M432" s="231">
        <v>6.8769999999999998E-2</v>
      </c>
      <c r="N432" s="1"/>
      <c r="O432" s="1"/>
    </row>
    <row r="433" spans="1:15" ht="12.75" customHeight="1">
      <c r="A433" s="30">
        <v>423</v>
      </c>
      <c r="B433" s="217" t="s">
        <v>475</v>
      </c>
      <c r="C433" s="231">
        <v>976.5</v>
      </c>
      <c r="D433" s="232">
        <v>975.16666666666663</v>
      </c>
      <c r="E433" s="232">
        <v>958.88333333333321</v>
      </c>
      <c r="F433" s="232">
        <v>941.26666666666654</v>
      </c>
      <c r="G433" s="232">
        <v>924.98333333333312</v>
      </c>
      <c r="H433" s="232">
        <v>992.7833333333333</v>
      </c>
      <c r="I433" s="232">
        <v>1009.0666666666668</v>
      </c>
      <c r="J433" s="232">
        <v>1026.6833333333334</v>
      </c>
      <c r="K433" s="231">
        <v>991.45</v>
      </c>
      <c r="L433" s="231">
        <v>957.55</v>
      </c>
      <c r="M433" s="231">
        <v>0.40311000000000002</v>
      </c>
      <c r="N433" s="1"/>
      <c r="O433" s="1"/>
    </row>
    <row r="434" spans="1:15" ht="12.75" customHeight="1">
      <c r="A434" s="30">
        <v>424</v>
      </c>
      <c r="B434" s="217" t="s">
        <v>476</v>
      </c>
      <c r="C434" s="231">
        <v>364.1</v>
      </c>
      <c r="D434" s="232">
        <v>361.8</v>
      </c>
      <c r="E434" s="232">
        <v>357.70000000000005</v>
      </c>
      <c r="F434" s="232">
        <v>351.3</v>
      </c>
      <c r="G434" s="232">
        <v>347.20000000000005</v>
      </c>
      <c r="H434" s="232">
        <v>368.20000000000005</v>
      </c>
      <c r="I434" s="232">
        <v>372.30000000000007</v>
      </c>
      <c r="J434" s="232">
        <v>378.70000000000005</v>
      </c>
      <c r="K434" s="231">
        <v>365.9</v>
      </c>
      <c r="L434" s="231">
        <v>355.4</v>
      </c>
      <c r="M434" s="231">
        <v>2.6999499999999999</v>
      </c>
      <c r="N434" s="1"/>
      <c r="O434" s="1"/>
    </row>
    <row r="435" spans="1:15" ht="12.75" customHeight="1">
      <c r="A435" s="30">
        <v>425</v>
      </c>
      <c r="B435" s="217" t="s">
        <v>477</v>
      </c>
      <c r="C435" s="231">
        <v>334.8</v>
      </c>
      <c r="D435" s="232">
        <v>336.26666666666665</v>
      </c>
      <c r="E435" s="232">
        <v>331.5333333333333</v>
      </c>
      <c r="F435" s="232">
        <v>328.26666666666665</v>
      </c>
      <c r="G435" s="232">
        <v>323.5333333333333</v>
      </c>
      <c r="H435" s="232">
        <v>339.5333333333333</v>
      </c>
      <c r="I435" s="232">
        <v>344.26666666666665</v>
      </c>
      <c r="J435" s="232">
        <v>347.5333333333333</v>
      </c>
      <c r="K435" s="231">
        <v>341</v>
      </c>
      <c r="L435" s="231">
        <v>333</v>
      </c>
      <c r="M435" s="231">
        <v>0.76698999999999995</v>
      </c>
      <c r="N435" s="1"/>
      <c r="O435" s="1"/>
    </row>
    <row r="436" spans="1:15" ht="12.75" customHeight="1">
      <c r="A436" s="30">
        <v>426</v>
      </c>
      <c r="B436" s="217" t="s">
        <v>478</v>
      </c>
      <c r="C436" s="231">
        <v>2469.5500000000002</v>
      </c>
      <c r="D436" s="232">
        <v>2463.15</v>
      </c>
      <c r="E436" s="232">
        <v>2446.4</v>
      </c>
      <c r="F436" s="232">
        <v>2423.25</v>
      </c>
      <c r="G436" s="232">
        <v>2406.5</v>
      </c>
      <c r="H436" s="232">
        <v>2486.3000000000002</v>
      </c>
      <c r="I436" s="232">
        <v>2503.0500000000002</v>
      </c>
      <c r="J436" s="232">
        <v>2526.2000000000003</v>
      </c>
      <c r="K436" s="231">
        <v>2479.9</v>
      </c>
      <c r="L436" s="231">
        <v>2440</v>
      </c>
      <c r="M436" s="231">
        <v>0.14235</v>
      </c>
      <c r="N436" s="1"/>
      <c r="O436" s="1"/>
    </row>
    <row r="437" spans="1:15" ht="12.75" customHeight="1">
      <c r="A437" s="30">
        <v>427</v>
      </c>
      <c r="B437" s="217" t="s">
        <v>479</v>
      </c>
      <c r="C437" s="231">
        <v>495.4</v>
      </c>
      <c r="D437" s="232">
        <v>494.06666666666666</v>
      </c>
      <c r="E437" s="232">
        <v>491.63333333333333</v>
      </c>
      <c r="F437" s="232">
        <v>487.86666666666667</v>
      </c>
      <c r="G437" s="232">
        <v>485.43333333333334</v>
      </c>
      <c r="H437" s="232">
        <v>497.83333333333331</v>
      </c>
      <c r="I437" s="232">
        <v>500.26666666666659</v>
      </c>
      <c r="J437" s="232">
        <v>504.0333333333333</v>
      </c>
      <c r="K437" s="231">
        <v>496.5</v>
      </c>
      <c r="L437" s="231">
        <v>490.3</v>
      </c>
      <c r="M437" s="231">
        <v>2.13679</v>
      </c>
      <c r="N437" s="1"/>
      <c r="O437" s="1"/>
    </row>
    <row r="438" spans="1:15" ht="12.75" customHeight="1">
      <c r="A438" s="30">
        <v>428</v>
      </c>
      <c r="B438" s="217" t="s">
        <v>480</v>
      </c>
      <c r="C438" s="231">
        <v>10.050000000000001</v>
      </c>
      <c r="D438" s="232">
        <v>10</v>
      </c>
      <c r="E438" s="232">
        <v>9.9</v>
      </c>
      <c r="F438" s="232">
        <v>9.75</v>
      </c>
      <c r="G438" s="232">
        <v>9.65</v>
      </c>
      <c r="H438" s="232">
        <v>10.15</v>
      </c>
      <c r="I438" s="232">
        <v>10.250000000000002</v>
      </c>
      <c r="J438" s="232">
        <v>10.4</v>
      </c>
      <c r="K438" s="231">
        <v>10.1</v>
      </c>
      <c r="L438" s="231">
        <v>9.85</v>
      </c>
      <c r="M438" s="231">
        <v>647.49356</v>
      </c>
      <c r="N438" s="1"/>
      <c r="O438" s="1"/>
    </row>
    <row r="439" spans="1:15" ht="12.75" customHeight="1">
      <c r="A439" s="30">
        <v>429</v>
      </c>
      <c r="B439" s="217" t="s">
        <v>864</v>
      </c>
      <c r="C439" s="231">
        <v>326.3</v>
      </c>
      <c r="D439" s="232">
        <v>327.3</v>
      </c>
      <c r="E439" s="232">
        <v>324</v>
      </c>
      <c r="F439" s="232">
        <v>321.7</v>
      </c>
      <c r="G439" s="232">
        <v>318.39999999999998</v>
      </c>
      <c r="H439" s="232">
        <v>329.6</v>
      </c>
      <c r="I439" s="232">
        <v>332.90000000000009</v>
      </c>
      <c r="J439" s="232">
        <v>335.20000000000005</v>
      </c>
      <c r="K439" s="231">
        <v>330.6</v>
      </c>
      <c r="L439" s="231">
        <v>325</v>
      </c>
      <c r="M439" s="231">
        <v>2.4064299999999998</v>
      </c>
      <c r="N439" s="1"/>
      <c r="O439" s="1"/>
    </row>
    <row r="440" spans="1:15" ht="12.75" customHeight="1">
      <c r="A440" s="30">
        <v>430</v>
      </c>
      <c r="B440" s="217" t="s">
        <v>481</v>
      </c>
      <c r="C440" s="231">
        <v>978.6</v>
      </c>
      <c r="D440" s="232">
        <v>978.58333333333337</v>
      </c>
      <c r="E440" s="232">
        <v>969.01666666666677</v>
      </c>
      <c r="F440" s="232">
        <v>959.43333333333339</v>
      </c>
      <c r="G440" s="232">
        <v>949.86666666666679</v>
      </c>
      <c r="H440" s="232">
        <v>988.16666666666674</v>
      </c>
      <c r="I440" s="232">
        <v>997.73333333333335</v>
      </c>
      <c r="J440" s="232">
        <v>1007.3166666666667</v>
      </c>
      <c r="K440" s="231">
        <v>988.15</v>
      </c>
      <c r="L440" s="231">
        <v>969</v>
      </c>
      <c r="M440" s="231">
        <v>0.19861000000000001</v>
      </c>
      <c r="N440" s="1"/>
      <c r="O440" s="1"/>
    </row>
    <row r="441" spans="1:15" ht="12.75" customHeight="1">
      <c r="A441" s="30">
        <v>431</v>
      </c>
      <c r="B441" s="217" t="s">
        <v>272</v>
      </c>
      <c r="C441" s="231">
        <v>617.4</v>
      </c>
      <c r="D441" s="232">
        <v>614.33333333333337</v>
      </c>
      <c r="E441" s="232">
        <v>610.16666666666674</v>
      </c>
      <c r="F441" s="232">
        <v>602.93333333333339</v>
      </c>
      <c r="G441" s="232">
        <v>598.76666666666677</v>
      </c>
      <c r="H441" s="232">
        <v>621.56666666666672</v>
      </c>
      <c r="I441" s="232">
        <v>625.73333333333346</v>
      </c>
      <c r="J441" s="232">
        <v>632.9666666666667</v>
      </c>
      <c r="K441" s="231">
        <v>618.5</v>
      </c>
      <c r="L441" s="231">
        <v>607.1</v>
      </c>
      <c r="M441" s="231">
        <v>3.0478399999999999</v>
      </c>
      <c r="N441" s="1"/>
      <c r="O441" s="1"/>
    </row>
    <row r="442" spans="1:15" ht="12.75" customHeight="1">
      <c r="A442" s="30">
        <v>432</v>
      </c>
      <c r="B442" s="217" t="s">
        <v>482</v>
      </c>
      <c r="C442" s="231">
        <v>1819.45</v>
      </c>
      <c r="D442" s="232">
        <v>1811.6333333333332</v>
      </c>
      <c r="E442" s="232">
        <v>1793.3166666666664</v>
      </c>
      <c r="F442" s="232">
        <v>1767.1833333333332</v>
      </c>
      <c r="G442" s="232">
        <v>1748.8666666666663</v>
      </c>
      <c r="H442" s="232">
        <v>1837.7666666666664</v>
      </c>
      <c r="I442" s="232">
        <v>1856.083333333333</v>
      </c>
      <c r="J442" s="232">
        <v>1882.2166666666665</v>
      </c>
      <c r="K442" s="231">
        <v>1829.95</v>
      </c>
      <c r="L442" s="231">
        <v>1785.5</v>
      </c>
      <c r="M442" s="231">
        <v>6.5960000000000005E-2</v>
      </c>
      <c r="N442" s="1"/>
      <c r="O442" s="1"/>
    </row>
    <row r="443" spans="1:15" ht="12.75" customHeight="1">
      <c r="A443" s="30">
        <v>433</v>
      </c>
      <c r="B443" s="217" t="s">
        <v>483</v>
      </c>
      <c r="C443" s="231">
        <v>500.9</v>
      </c>
      <c r="D443" s="232">
        <v>502.41666666666669</v>
      </c>
      <c r="E443" s="232">
        <v>494.83333333333337</v>
      </c>
      <c r="F443" s="232">
        <v>488.76666666666671</v>
      </c>
      <c r="G443" s="232">
        <v>481.18333333333339</v>
      </c>
      <c r="H443" s="232">
        <v>508.48333333333335</v>
      </c>
      <c r="I443" s="232">
        <v>516.06666666666672</v>
      </c>
      <c r="J443" s="232">
        <v>522.13333333333333</v>
      </c>
      <c r="K443" s="231">
        <v>510</v>
      </c>
      <c r="L443" s="231">
        <v>496.35</v>
      </c>
      <c r="M443" s="231">
        <v>0.21898000000000001</v>
      </c>
      <c r="N443" s="1"/>
      <c r="O443" s="1"/>
    </row>
    <row r="444" spans="1:15" ht="12.75" customHeight="1">
      <c r="A444" s="30">
        <v>434</v>
      </c>
      <c r="B444" s="217" t="s">
        <v>484</v>
      </c>
      <c r="C444" s="231">
        <v>790.65</v>
      </c>
      <c r="D444" s="232">
        <v>792.44999999999993</v>
      </c>
      <c r="E444" s="232">
        <v>786.19999999999982</v>
      </c>
      <c r="F444" s="232">
        <v>781.74999999999989</v>
      </c>
      <c r="G444" s="232">
        <v>775.49999999999977</v>
      </c>
      <c r="H444" s="232">
        <v>796.89999999999986</v>
      </c>
      <c r="I444" s="232">
        <v>803.15000000000009</v>
      </c>
      <c r="J444" s="232">
        <v>807.59999999999991</v>
      </c>
      <c r="K444" s="231">
        <v>798.7</v>
      </c>
      <c r="L444" s="231">
        <v>788</v>
      </c>
      <c r="M444" s="231">
        <v>0.28886000000000001</v>
      </c>
      <c r="N444" s="1"/>
      <c r="O444" s="1"/>
    </row>
    <row r="445" spans="1:15" ht="12.75" customHeight="1">
      <c r="A445" s="30">
        <v>435</v>
      </c>
      <c r="B445" s="217" t="s">
        <v>485</v>
      </c>
      <c r="C445" s="231">
        <v>36.5</v>
      </c>
      <c r="D445" s="232">
        <v>36.516666666666666</v>
      </c>
      <c r="E445" s="232">
        <v>36.283333333333331</v>
      </c>
      <c r="F445" s="232">
        <v>36.066666666666663</v>
      </c>
      <c r="G445" s="232">
        <v>35.833333333333329</v>
      </c>
      <c r="H445" s="232">
        <v>36.733333333333334</v>
      </c>
      <c r="I445" s="232">
        <v>36.966666666666669</v>
      </c>
      <c r="J445" s="232">
        <v>37.183333333333337</v>
      </c>
      <c r="K445" s="231">
        <v>36.75</v>
      </c>
      <c r="L445" s="231">
        <v>36.299999999999997</v>
      </c>
      <c r="M445" s="231">
        <v>38.314480000000003</v>
      </c>
      <c r="N445" s="1"/>
      <c r="O445" s="1"/>
    </row>
    <row r="446" spans="1:15" ht="12.75" customHeight="1">
      <c r="A446" s="30">
        <v>436</v>
      </c>
      <c r="B446" s="217" t="s">
        <v>203</v>
      </c>
      <c r="C446" s="231">
        <v>1002.15</v>
      </c>
      <c r="D446" s="232">
        <v>1000.5</v>
      </c>
      <c r="E446" s="232">
        <v>990.15</v>
      </c>
      <c r="F446" s="232">
        <v>978.15</v>
      </c>
      <c r="G446" s="232">
        <v>967.8</v>
      </c>
      <c r="H446" s="232">
        <v>1012.5</v>
      </c>
      <c r="I446" s="232">
        <v>1022.8499999999999</v>
      </c>
      <c r="J446" s="232">
        <v>1034.8499999999999</v>
      </c>
      <c r="K446" s="231">
        <v>1010.85</v>
      </c>
      <c r="L446" s="231">
        <v>988.5</v>
      </c>
      <c r="M446" s="231">
        <v>19.447659999999999</v>
      </c>
      <c r="N446" s="1"/>
      <c r="O446" s="1"/>
    </row>
    <row r="447" spans="1:15" ht="12.75" customHeight="1">
      <c r="A447" s="30">
        <v>437</v>
      </c>
      <c r="B447" s="217" t="s">
        <v>486</v>
      </c>
      <c r="C447" s="231">
        <v>732.45</v>
      </c>
      <c r="D447" s="232">
        <v>734.91666666666663</v>
      </c>
      <c r="E447" s="232">
        <v>725.58333333333326</v>
      </c>
      <c r="F447" s="232">
        <v>718.71666666666658</v>
      </c>
      <c r="G447" s="232">
        <v>709.38333333333321</v>
      </c>
      <c r="H447" s="232">
        <v>741.7833333333333</v>
      </c>
      <c r="I447" s="232">
        <v>751.11666666666656</v>
      </c>
      <c r="J447" s="232">
        <v>757.98333333333335</v>
      </c>
      <c r="K447" s="231">
        <v>744.25</v>
      </c>
      <c r="L447" s="231">
        <v>728.05</v>
      </c>
      <c r="M447" s="231">
        <v>2.9454500000000001</v>
      </c>
      <c r="N447" s="1"/>
      <c r="O447" s="1"/>
    </row>
    <row r="448" spans="1:15" ht="12.75" customHeight="1">
      <c r="A448" s="30">
        <v>438</v>
      </c>
      <c r="B448" s="217" t="s">
        <v>192</v>
      </c>
      <c r="C448" s="231">
        <v>974.6</v>
      </c>
      <c r="D448" s="232">
        <v>971.54999999999984</v>
      </c>
      <c r="E448" s="232">
        <v>967.09999999999968</v>
      </c>
      <c r="F448" s="232">
        <v>959.5999999999998</v>
      </c>
      <c r="G448" s="232">
        <v>955.14999999999964</v>
      </c>
      <c r="H448" s="232">
        <v>979.04999999999973</v>
      </c>
      <c r="I448" s="232">
        <v>983.49999999999977</v>
      </c>
      <c r="J448" s="232">
        <v>990.99999999999977</v>
      </c>
      <c r="K448" s="231">
        <v>976</v>
      </c>
      <c r="L448" s="231">
        <v>964.05</v>
      </c>
      <c r="M448" s="231">
        <v>3.9014600000000002</v>
      </c>
      <c r="N448" s="1"/>
      <c r="O448" s="1"/>
    </row>
    <row r="449" spans="1:15" ht="12.75" customHeight="1">
      <c r="A449" s="30">
        <v>439</v>
      </c>
      <c r="B449" s="217" t="s">
        <v>487</v>
      </c>
      <c r="C449" s="231">
        <v>218</v>
      </c>
      <c r="D449" s="232">
        <v>218.73333333333335</v>
      </c>
      <c r="E449" s="232">
        <v>216.51666666666671</v>
      </c>
      <c r="F449" s="232">
        <v>215.03333333333336</v>
      </c>
      <c r="G449" s="232">
        <v>212.81666666666672</v>
      </c>
      <c r="H449" s="232">
        <v>220.2166666666667</v>
      </c>
      <c r="I449" s="232">
        <v>222.43333333333334</v>
      </c>
      <c r="J449" s="232">
        <v>223.91666666666669</v>
      </c>
      <c r="K449" s="231">
        <v>220.95</v>
      </c>
      <c r="L449" s="231">
        <v>217.25</v>
      </c>
      <c r="M449" s="231">
        <v>2.2494499999999999</v>
      </c>
      <c r="N449" s="1"/>
      <c r="O449" s="1"/>
    </row>
    <row r="450" spans="1:15" ht="12.75" customHeight="1">
      <c r="A450" s="30">
        <v>440</v>
      </c>
      <c r="B450" s="217" t="s">
        <v>488</v>
      </c>
      <c r="C450" s="231">
        <v>1376.7</v>
      </c>
      <c r="D450" s="232">
        <v>1382.4666666666665</v>
      </c>
      <c r="E450" s="232">
        <v>1365.2333333333329</v>
      </c>
      <c r="F450" s="232">
        <v>1353.7666666666664</v>
      </c>
      <c r="G450" s="232">
        <v>1336.5333333333328</v>
      </c>
      <c r="H450" s="232">
        <v>1393.9333333333329</v>
      </c>
      <c r="I450" s="232">
        <v>1411.1666666666665</v>
      </c>
      <c r="J450" s="232">
        <v>1422.633333333333</v>
      </c>
      <c r="K450" s="231">
        <v>1399.7</v>
      </c>
      <c r="L450" s="231">
        <v>1371</v>
      </c>
      <c r="M450" s="231">
        <v>5.2000099999999998</v>
      </c>
      <c r="N450" s="1"/>
      <c r="O450" s="1"/>
    </row>
    <row r="451" spans="1:15" ht="12.75" customHeight="1">
      <c r="A451" s="30">
        <v>441</v>
      </c>
      <c r="B451" s="217" t="s">
        <v>197</v>
      </c>
      <c r="C451" s="231">
        <v>3374.55</v>
      </c>
      <c r="D451" s="232">
        <v>3352.85</v>
      </c>
      <c r="E451" s="232">
        <v>3326.7</v>
      </c>
      <c r="F451" s="232">
        <v>3278.85</v>
      </c>
      <c r="G451" s="232">
        <v>3252.7</v>
      </c>
      <c r="H451" s="232">
        <v>3400.7</v>
      </c>
      <c r="I451" s="232">
        <v>3426.8500000000004</v>
      </c>
      <c r="J451" s="232">
        <v>3474.7</v>
      </c>
      <c r="K451" s="231">
        <v>3379</v>
      </c>
      <c r="L451" s="231">
        <v>3305</v>
      </c>
      <c r="M451" s="231">
        <v>17.428370000000001</v>
      </c>
      <c r="N451" s="1"/>
      <c r="O451" s="1"/>
    </row>
    <row r="452" spans="1:15" ht="12.75" customHeight="1">
      <c r="A452" s="30">
        <v>442</v>
      </c>
      <c r="B452" s="217" t="s">
        <v>193</v>
      </c>
      <c r="C452" s="231">
        <v>752.9</v>
      </c>
      <c r="D452" s="232">
        <v>753.5</v>
      </c>
      <c r="E452" s="232">
        <v>749.4</v>
      </c>
      <c r="F452" s="232">
        <v>745.9</v>
      </c>
      <c r="G452" s="232">
        <v>741.8</v>
      </c>
      <c r="H452" s="232">
        <v>757</v>
      </c>
      <c r="I452" s="232">
        <v>761.09999999999991</v>
      </c>
      <c r="J452" s="232">
        <v>764.6</v>
      </c>
      <c r="K452" s="231">
        <v>757.6</v>
      </c>
      <c r="L452" s="231">
        <v>750</v>
      </c>
      <c r="M452" s="231">
        <v>10.675990000000001</v>
      </c>
      <c r="N452" s="1"/>
      <c r="O452" s="1"/>
    </row>
    <row r="453" spans="1:15" ht="12.75" customHeight="1">
      <c r="A453" s="30">
        <v>443</v>
      </c>
      <c r="B453" s="217" t="s">
        <v>273</v>
      </c>
      <c r="C453" s="231">
        <v>6242.25</v>
      </c>
      <c r="D453" s="232">
        <v>6231.2666666666664</v>
      </c>
      <c r="E453" s="232">
        <v>6200.9833333333327</v>
      </c>
      <c r="F453" s="232">
        <v>6159.7166666666662</v>
      </c>
      <c r="G453" s="232">
        <v>6129.4333333333325</v>
      </c>
      <c r="H453" s="232">
        <v>6272.5333333333328</v>
      </c>
      <c r="I453" s="232">
        <v>6302.8166666666657</v>
      </c>
      <c r="J453" s="232">
        <v>6344.083333333333</v>
      </c>
      <c r="K453" s="231">
        <v>6261.55</v>
      </c>
      <c r="L453" s="231">
        <v>6190</v>
      </c>
      <c r="M453" s="231">
        <v>0.91030999999999995</v>
      </c>
      <c r="N453" s="1"/>
      <c r="O453" s="1"/>
    </row>
    <row r="454" spans="1:15" ht="12.75" customHeight="1">
      <c r="A454" s="30">
        <v>444</v>
      </c>
      <c r="B454" s="217" t="s">
        <v>833</v>
      </c>
      <c r="C454" s="231">
        <v>2285.25</v>
      </c>
      <c r="D454" s="232">
        <v>2286.4</v>
      </c>
      <c r="E454" s="232">
        <v>2250.8500000000004</v>
      </c>
      <c r="F454" s="232">
        <v>2216.4500000000003</v>
      </c>
      <c r="G454" s="232">
        <v>2180.9000000000005</v>
      </c>
      <c r="H454" s="232">
        <v>2320.8000000000002</v>
      </c>
      <c r="I454" s="232">
        <v>2356.3500000000004</v>
      </c>
      <c r="J454" s="232">
        <v>2390.75</v>
      </c>
      <c r="K454" s="231">
        <v>2321.9499999999998</v>
      </c>
      <c r="L454" s="231">
        <v>2252</v>
      </c>
      <c r="M454" s="231">
        <v>0.44238</v>
      </c>
      <c r="N454" s="1"/>
      <c r="O454" s="1"/>
    </row>
    <row r="455" spans="1:15" ht="12.75" customHeight="1">
      <c r="A455" s="30">
        <v>445</v>
      </c>
      <c r="B455" s="217" t="s">
        <v>489</v>
      </c>
      <c r="C455" s="231">
        <v>214.1</v>
      </c>
      <c r="D455" s="232">
        <v>213.4</v>
      </c>
      <c r="E455" s="232">
        <v>211.3</v>
      </c>
      <c r="F455" s="232">
        <v>208.5</v>
      </c>
      <c r="G455" s="232">
        <v>206.4</v>
      </c>
      <c r="H455" s="232">
        <v>216.20000000000002</v>
      </c>
      <c r="I455" s="232">
        <v>218.29999999999998</v>
      </c>
      <c r="J455" s="232">
        <v>221.10000000000002</v>
      </c>
      <c r="K455" s="231">
        <v>215.5</v>
      </c>
      <c r="L455" s="231">
        <v>210.6</v>
      </c>
      <c r="M455" s="231">
        <v>12.759029999999999</v>
      </c>
      <c r="N455" s="1"/>
      <c r="O455" s="1"/>
    </row>
    <row r="456" spans="1:15" ht="12.75" customHeight="1">
      <c r="A456" s="30">
        <v>446</v>
      </c>
      <c r="B456" s="217" t="s">
        <v>194</v>
      </c>
      <c r="C456" s="231">
        <v>411.5</v>
      </c>
      <c r="D456" s="232">
        <v>411.95</v>
      </c>
      <c r="E456" s="232">
        <v>407.54999999999995</v>
      </c>
      <c r="F456" s="232">
        <v>403.59999999999997</v>
      </c>
      <c r="G456" s="232">
        <v>399.19999999999993</v>
      </c>
      <c r="H456" s="232">
        <v>415.9</v>
      </c>
      <c r="I456" s="232">
        <v>420.29999999999995</v>
      </c>
      <c r="J456" s="232">
        <v>424.25</v>
      </c>
      <c r="K456" s="231">
        <v>416.35</v>
      </c>
      <c r="L456" s="231">
        <v>408</v>
      </c>
      <c r="M456" s="231">
        <v>104.49630000000001</v>
      </c>
      <c r="N456" s="1"/>
      <c r="O456" s="1"/>
    </row>
    <row r="457" spans="1:15" ht="12.75" customHeight="1">
      <c r="A457" s="30">
        <v>447</v>
      </c>
      <c r="B457" s="217" t="s">
        <v>195</v>
      </c>
      <c r="C457" s="231">
        <v>206.45</v>
      </c>
      <c r="D457" s="232">
        <v>205.79999999999998</v>
      </c>
      <c r="E457" s="232">
        <v>204.79999999999995</v>
      </c>
      <c r="F457" s="232">
        <v>203.14999999999998</v>
      </c>
      <c r="G457" s="232">
        <v>202.14999999999995</v>
      </c>
      <c r="H457" s="232">
        <v>207.44999999999996</v>
      </c>
      <c r="I457" s="232">
        <v>208.45000000000002</v>
      </c>
      <c r="J457" s="232">
        <v>210.09999999999997</v>
      </c>
      <c r="K457" s="231">
        <v>206.8</v>
      </c>
      <c r="L457" s="231">
        <v>204.15</v>
      </c>
      <c r="M457" s="231">
        <v>58.0169</v>
      </c>
      <c r="N457" s="1"/>
      <c r="O457" s="1"/>
    </row>
    <row r="458" spans="1:15" ht="12.75" customHeight="1">
      <c r="A458" s="30">
        <v>448</v>
      </c>
      <c r="B458" s="217" t="s">
        <v>196</v>
      </c>
      <c r="C458" s="231">
        <v>120.45</v>
      </c>
      <c r="D458" s="232">
        <v>120.06666666666668</v>
      </c>
      <c r="E458" s="232">
        <v>118.53333333333336</v>
      </c>
      <c r="F458" s="232">
        <v>116.61666666666669</v>
      </c>
      <c r="G458" s="232">
        <v>115.08333333333337</v>
      </c>
      <c r="H458" s="232">
        <v>121.98333333333335</v>
      </c>
      <c r="I458" s="232">
        <v>123.51666666666668</v>
      </c>
      <c r="J458" s="232">
        <v>125.43333333333334</v>
      </c>
      <c r="K458" s="231">
        <v>121.6</v>
      </c>
      <c r="L458" s="231">
        <v>118.15</v>
      </c>
      <c r="M458" s="231">
        <v>688.84010000000001</v>
      </c>
      <c r="N458" s="1"/>
      <c r="O458" s="1"/>
    </row>
    <row r="459" spans="1:15" ht="12.75" customHeight="1">
      <c r="A459" s="30">
        <v>449</v>
      </c>
      <c r="B459" s="217" t="s">
        <v>788</v>
      </c>
      <c r="C459" s="231">
        <v>85.3</v>
      </c>
      <c r="D459" s="232">
        <v>85.75</v>
      </c>
      <c r="E459" s="232">
        <v>84.5</v>
      </c>
      <c r="F459" s="232">
        <v>83.7</v>
      </c>
      <c r="G459" s="232">
        <v>82.45</v>
      </c>
      <c r="H459" s="232">
        <v>86.55</v>
      </c>
      <c r="I459" s="232">
        <v>87.8</v>
      </c>
      <c r="J459" s="232">
        <v>88.6</v>
      </c>
      <c r="K459" s="231">
        <v>87</v>
      </c>
      <c r="L459" s="231">
        <v>84.95</v>
      </c>
      <c r="M459" s="231">
        <v>11.311210000000001</v>
      </c>
      <c r="N459" s="1"/>
      <c r="O459" s="1"/>
    </row>
    <row r="460" spans="1:15" ht="12.75" customHeight="1">
      <c r="A460" s="30">
        <v>450</v>
      </c>
      <c r="B460" s="217" t="s">
        <v>490</v>
      </c>
      <c r="C460" s="231">
        <v>2498.4499999999998</v>
      </c>
      <c r="D460" s="232">
        <v>2500.85</v>
      </c>
      <c r="E460" s="232">
        <v>2478.6999999999998</v>
      </c>
      <c r="F460" s="232">
        <v>2458.9499999999998</v>
      </c>
      <c r="G460" s="232">
        <v>2436.7999999999997</v>
      </c>
      <c r="H460" s="232">
        <v>2520.6</v>
      </c>
      <c r="I460" s="232">
        <v>2542.7500000000005</v>
      </c>
      <c r="J460" s="232">
        <v>2562.5</v>
      </c>
      <c r="K460" s="231">
        <v>2523</v>
      </c>
      <c r="L460" s="231">
        <v>2481.1</v>
      </c>
      <c r="M460" s="231">
        <v>0.31498999999999999</v>
      </c>
      <c r="N460" s="1"/>
      <c r="O460" s="1"/>
    </row>
    <row r="461" spans="1:15" ht="12.75" customHeight="1">
      <c r="A461" s="30">
        <v>451</v>
      </c>
      <c r="B461" s="217" t="s">
        <v>198</v>
      </c>
      <c r="C461" s="231">
        <v>1003.15</v>
      </c>
      <c r="D461" s="232">
        <v>999.48333333333323</v>
      </c>
      <c r="E461" s="232">
        <v>989.96666666666647</v>
      </c>
      <c r="F461" s="232">
        <v>976.78333333333319</v>
      </c>
      <c r="G461" s="232">
        <v>967.26666666666642</v>
      </c>
      <c r="H461" s="232">
        <v>1012.6666666666665</v>
      </c>
      <c r="I461" s="232">
        <v>1022.1833333333332</v>
      </c>
      <c r="J461" s="232">
        <v>1035.3666666666666</v>
      </c>
      <c r="K461" s="231">
        <v>1009</v>
      </c>
      <c r="L461" s="231">
        <v>986.3</v>
      </c>
      <c r="M461" s="231">
        <v>28.378170000000001</v>
      </c>
      <c r="N461" s="1"/>
      <c r="O461" s="1"/>
    </row>
    <row r="462" spans="1:15" ht="12.75" customHeight="1">
      <c r="A462" s="30">
        <v>452</v>
      </c>
      <c r="B462" s="217" t="s">
        <v>865</v>
      </c>
      <c r="C462" s="231">
        <v>573.45000000000005</v>
      </c>
      <c r="D462" s="232">
        <v>571.65</v>
      </c>
      <c r="E462" s="232">
        <v>565.29999999999995</v>
      </c>
      <c r="F462" s="232">
        <v>557.15</v>
      </c>
      <c r="G462" s="232">
        <v>550.79999999999995</v>
      </c>
      <c r="H462" s="232">
        <v>579.79999999999995</v>
      </c>
      <c r="I462" s="232">
        <v>586.15000000000009</v>
      </c>
      <c r="J462" s="232">
        <v>594.29999999999995</v>
      </c>
      <c r="K462" s="231">
        <v>578</v>
      </c>
      <c r="L462" s="231">
        <v>563.5</v>
      </c>
      <c r="M462" s="231">
        <v>2.5147400000000002</v>
      </c>
      <c r="N462" s="1"/>
      <c r="O462" s="1"/>
    </row>
    <row r="463" spans="1:15" ht="12.75" customHeight="1">
      <c r="A463" s="30">
        <v>453</v>
      </c>
      <c r="B463" s="217" t="s">
        <v>491</v>
      </c>
      <c r="C463" s="231">
        <v>130.4</v>
      </c>
      <c r="D463" s="232">
        <v>131.06666666666666</v>
      </c>
      <c r="E463" s="232">
        <v>128.63333333333333</v>
      </c>
      <c r="F463" s="232">
        <v>126.86666666666667</v>
      </c>
      <c r="G463" s="232">
        <v>124.43333333333334</v>
      </c>
      <c r="H463" s="232">
        <v>132.83333333333331</v>
      </c>
      <c r="I463" s="232">
        <v>135.26666666666665</v>
      </c>
      <c r="J463" s="232">
        <v>137.0333333333333</v>
      </c>
      <c r="K463" s="231">
        <v>133.5</v>
      </c>
      <c r="L463" s="231">
        <v>129.30000000000001</v>
      </c>
      <c r="M463" s="231">
        <v>24.802879999999998</v>
      </c>
      <c r="N463" s="1"/>
      <c r="O463" s="1"/>
    </row>
    <row r="464" spans="1:15" ht="12.75" customHeight="1">
      <c r="A464" s="30">
        <v>454</v>
      </c>
      <c r="B464" s="217" t="s">
        <v>180</v>
      </c>
      <c r="C464" s="231">
        <v>709.75</v>
      </c>
      <c r="D464" s="232">
        <v>707.63333333333333</v>
      </c>
      <c r="E464" s="232">
        <v>703.7166666666667</v>
      </c>
      <c r="F464" s="232">
        <v>697.68333333333339</v>
      </c>
      <c r="G464" s="232">
        <v>693.76666666666677</v>
      </c>
      <c r="H464" s="232">
        <v>713.66666666666663</v>
      </c>
      <c r="I464" s="232">
        <v>717.58333333333337</v>
      </c>
      <c r="J464" s="232">
        <v>723.61666666666656</v>
      </c>
      <c r="K464" s="231">
        <v>711.55</v>
      </c>
      <c r="L464" s="231">
        <v>701.6</v>
      </c>
      <c r="M464" s="231">
        <v>1.64073</v>
      </c>
      <c r="N464" s="1"/>
      <c r="O464" s="1"/>
    </row>
    <row r="465" spans="1:15" ht="12.75" customHeight="1">
      <c r="A465" s="30">
        <v>455</v>
      </c>
      <c r="B465" s="217" t="s">
        <v>492</v>
      </c>
      <c r="C465" s="231">
        <v>1967.05</v>
      </c>
      <c r="D465" s="232">
        <v>1971.25</v>
      </c>
      <c r="E465" s="232">
        <v>1945.25</v>
      </c>
      <c r="F465" s="232">
        <v>1923.45</v>
      </c>
      <c r="G465" s="232">
        <v>1897.45</v>
      </c>
      <c r="H465" s="232">
        <v>1993.05</v>
      </c>
      <c r="I465" s="232">
        <v>2019.05</v>
      </c>
      <c r="J465" s="232">
        <v>2040.85</v>
      </c>
      <c r="K465" s="231">
        <v>1997.25</v>
      </c>
      <c r="L465" s="231">
        <v>1949.45</v>
      </c>
      <c r="M465" s="231">
        <v>0.15973999999999999</v>
      </c>
      <c r="N465" s="1"/>
      <c r="O465" s="1"/>
    </row>
    <row r="466" spans="1:15" ht="12.75" customHeight="1">
      <c r="A466" s="30">
        <v>456</v>
      </c>
      <c r="B466" s="217" t="s">
        <v>493</v>
      </c>
      <c r="C466" s="231">
        <v>571.75</v>
      </c>
      <c r="D466" s="232">
        <v>573.44999999999993</v>
      </c>
      <c r="E466" s="232">
        <v>568.29999999999984</v>
      </c>
      <c r="F466" s="232">
        <v>564.84999999999991</v>
      </c>
      <c r="G466" s="232">
        <v>559.69999999999982</v>
      </c>
      <c r="H466" s="232">
        <v>576.89999999999986</v>
      </c>
      <c r="I466" s="232">
        <v>582.04999999999995</v>
      </c>
      <c r="J466" s="232">
        <v>585.49999999999989</v>
      </c>
      <c r="K466" s="231">
        <v>578.6</v>
      </c>
      <c r="L466" s="231">
        <v>570</v>
      </c>
      <c r="M466" s="231">
        <v>0.39162000000000002</v>
      </c>
      <c r="N466" s="1"/>
      <c r="O466" s="1"/>
    </row>
    <row r="467" spans="1:15" ht="12.75" customHeight="1">
      <c r="A467" s="30">
        <v>457</v>
      </c>
      <c r="B467" s="217" t="s">
        <v>494</v>
      </c>
      <c r="C467" s="231">
        <v>3106.9</v>
      </c>
      <c r="D467" s="232">
        <v>3095.5833333333335</v>
      </c>
      <c r="E467" s="232">
        <v>3056.3166666666671</v>
      </c>
      <c r="F467" s="232">
        <v>3005.7333333333336</v>
      </c>
      <c r="G467" s="232">
        <v>2966.4666666666672</v>
      </c>
      <c r="H467" s="232">
        <v>3146.166666666667</v>
      </c>
      <c r="I467" s="232">
        <v>3185.4333333333334</v>
      </c>
      <c r="J467" s="232">
        <v>3236.0166666666669</v>
      </c>
      <c r="K467" s="231">
        <v>3134.85</v>
      </c>
      <c r="L467" s="231">
        <v>3045</v>
      </c>
      <c r="M467" s="231">
        <v>0.67330000000000001</v>
      </c>
      <c r="N467" s="1"/>
      <c r="O467" s="1"/>
    </row>
    <row r="468" spans="1:15" ht="12.75" customHeight="1">
      <c r="A468" s="30">
        <v>458</v>
      </c>
      <c r="B468" s="217" t="s">
        <v>199</v>
      </c>
      <c r="C468" s="231">
        <v>2417.1999999999998</v>
      </c>
      <c r="D468" s="232">
        <v>2424.7000000000003</v>
      </c>
      <c r="E468" s="232">
        <v>2392.5000000000005</v>
      </c>
      <c r="F468" s="232">
        <v>2367.8000000000002</v>
      </c>
      <c r="G468" s="232">
        <v>2335.6000000000004</v>
      </c>
      <c r="H468" s="232">
        <v>2449.4000000000005</v>
      </c>
      <c r="I468" s="232">
        <v>2481.6000000000004</v>
      </c>
      <c r="J468" s="232">
        <v>2506.3000000000006</v>
      </c>
      <c r="K468" s="231">
        <v>2456.9</v>
      </c>
      <c r="L468" s="231">
        <v>2400</v>
      </c>
      <c r="M468" s="231">
        <v>14.16869</v>
      </c>
      <c r="N468" s="1"/>
      <c r="O468" s="1"/>
    </row>
    <row r="469" spans="1:15" ht="12.75" customHeight="1">
      <c r="A469" s="30">
        <v>459</v>
      </c>
      <c r="B469" s="217" t="s">
        <v>200</v>
      </c>
      <c r="C469" s="231">
        <v>1550.8</v>
      </c>
      <c r="D469" s="232">
        <v>1546.0166666666667</v>
      </c>
      <c r="E469" s="232">
        <v>1536.8333333333333</v>
      </c>
      <c r="F469" s="232">
        <v>1522.8666666666666</v>
      </c>
      <c r="G469" s="232">
        <v>1513.6833333333332</v>
      </c>
      <c r="H469" s="232">
        <v>1559.9833333333333</v>
      </c>
      <c r="I469" s="232">
        <v>1569.1666666666667</v>
      </c>
      <c r="J469" s="232">
        <v>1583.1333333333334</v>
      </c>
      <c r="K469" s="231">
        <v>1555.2</v>
      </c>
      <c r="L469" s="231">
        <v>1532.05</v>
      </c>
      <c r="M469" s="231">
        <v>1.39622</v>
      </c>
      <c r="N469" s="1"/>
      <c r="O469" s="1"/>
    </row>
    <row r="470" spans="1:15" ht="12.75" customHeight="1">
      <c r="A470" s="30">
        <v>460</v>
      </c>
      <c r="B470" s="217" t="s">
        <v>201</v>
      </c>
      <c r="C470" s="231">
        <v>481</v>
      </c>
      <c r="D470" s="232">
        <v>481.7833333333333</v>
      </c>
      <c r="E470" s="232">
        <v>477.96666666666658</v>
      </c>
      <c r="F470" s="232">
        <v>474.93333333333328</v>
      </c>
      <c r="G470" s="232">
        <v>471.11666666666656</v>
      </c>
      <c r="H470" s="232">
        <v>484.81666666666661</v>
      </c>
      <c r="I470" s="232">
        <v>488.63333333333333</v>
      </c>
      <c r="J470" s="232">
        <v>491.66666666666663</v>
      </c>
      <c r="K470" s="231">
        <v>485.6</v>
      </c>
      <c r="L470" s="231">
        <v>478.75</v>
      </c>
      <c r="M470" s="231">
        <v>1.88066</v>
      </c>
      <c r="N470" s="1"/>
      <c r="O470" s="1"/>
    </row>
    <row r="471" spans="1:15" ht="12.75" customHeight="1">
      <c r="A471" s="30">
        <v>461</v>
      </c>
      <c r="B471" s="217" t="s">
        <v>618</v>
      </c>
      <c r="C471" s="231">
        <v>609.35</v>
      </c>
      <c r="D471" s="232">
        <v>606.7833333333333</v>
      </c>
      <c r="E471" s="232">
        <v>601.56666666666661</v>
      </c>
      <c r="F471" s="232">
        <v>593.7833333333333</v>
      </c>
      <c r="G471" s="232">
        <v>588.56666666666661</v>
      </c>
      <c r="H471" s="232">
        <v>614.56666666666661</v>
      </c>
      <c r="I471" s="232">
        <v>619.7833333333333</v>
      </c>
      <c r="J471" s="232">
        <v>627.56666666666661</v>
      </c>
      <c r="K471" s="231">
        <v>612</v>
      </c>
      <c r="L471" s="231">
        <v>599</v>
      </c>
      <c r="M471" s="231">
        <v>0.26162999999999997</v>
      </c>
      <c r="N471" s="1"/>
      <c r="O471" s="1"/>
    </row>
    <row r="472" spans="1:15" ht="12.75" customHeight="1">
      <c r="A472" s="30">
        <v>462</v>
      </c>
      <c r="B472" s="217" t="s">
        <v>202</v>
      </c>
      <c r="C472" s="231">
        <v>1205.4000000000001</v>
      </c>
      <c r="D472" s="232">
        <v>1203.2833333333333</v>
      </c>
      <c r="E472" s="232">
        <v>1188.2166666666667</v>
      </c>
      <c r="F472" s="232">
        <v>1171.0333333333333</v>
      </c>
      <c r="G472" s="232">
        <v>1155.9666666666667</v>
      </c>
      <c r="H472" s="232">
        <v>1220.4666666666667</v>
      </c>
      <c r="I472" s="232">
        <v>1235.5333333333333</v>
      </c>
      <c r="J472" s="232">
        <v>1252.7166666666667</v>
      </c>
      <c r="K472" s="231">
        <v>1218.3499999999999</v>
      </c>
      <c r="L472" s="231">
        <v>1186.0999999999999</v>
      </c>
      <c r="M472" s="231">
        <v>8.1910600000000002</v>
      </c>
      <c r="N472" s="1"/>
      <c r="O472" s="1"/>
    </row>
    <row r="473" spans="1:15" ht="12.75" customHeight="1">
      <c r="A473" s="30">
        <v>463</v>
      </c>
      <c r="B473" s="217" t="s">
        <v>495</v>
      </c>
      <c r="C473" s="231">
        <v>33.75</v>
      </c>
      <c r="D473" s="232">
        <v>33.733333333333334</v>
      </c>
      <c r="E473" s="232">
        <v>33.56666666666667</v>
      </c>
      <c r="F473" s="232">
        <v>33.383333333333333</v>
      </c>
      <c r="G473" s="232">
        <v>33.216666666666669</v>
      </c>
      <c r="H473" s="232">
        <v>33.916666666666671</v>
      </c>
      <c r="I473" s="232">
        <v>34.083333333333329</v>
      </c>
      <c r="J473" s="232">
        <v>34.266666666666673</v>
      </c>
      <c r="K473" s="231">
        <v>33.9</v>
      </c>
      <c r="L473" s="231">
        <v>33.549999999999997</v>
      </c>
      <c r="M473" s="231">
        <v>23.417470000000002</v>
      </c>
      <c r="N473" s="1"/>
      <c r="O473" s="1"/>
    </row>
    <row r="474" spans="1:15" ht="12.75" customHeight="1">
      <c r="A474" s="30">
        <v>464</v>
      </c>
      <c r="B474" s="217" t="s">
        <v>834</v>
      </c>
      <c r="C474" s="231">
        <v>282.35000000000002</v>
      </c>
      <c r="D474" s="232">
        <v>282.51666666666665</v>
      </c>
      <c r="E474" s="232">
        <v>281.13333333333333</v>
      </c>
      <c r="F474" s="232">
        <v>279.91666666666669</v>
      </c>
      <c r="G474" s="232">
        <v>278.53333333333336</v>
      </c>
      <c r="H474" s="232">
        <v>283.73333333333329</v>
      </c>
      <c r="I474" s="232">
        <v>285.11666666666662</v>
      </c>
      <c r="J474" s="232">
        <v>286.33333333333326</v>
      </c>
      <c r="K474" s="231">
        <v>283.89999999999998</v>
      </c>
      <c r="L474" s="231">
        <v>281.3</v>
      </c>
      <c r="M474" s="231">
        <v>1.5194300000000001</v>
      </c>
      <c r="N474" s="1"/>
      <c r="O474" s="1"/>
    </row>
    <row r="475" spans="1:15" ht="12.75" customHeight="1">
      <c r="A475" s="30">
        <v>465</v>
      </c>
      <c r="B475" s="217" t="s">
        <v>496</v>
      </c>
      <c r="C475" s="231">
        <v>274.55</v>
      </c>
      <c r="D475" s="232">
        <v>275.10000000000002</v>
      </c>
      <c r="E475" s="232">
        <v>271.85000000000002</v>
      </c>
      <c r="F475" s="232">
        <v>269.14999999999998</v>
      </c>
      <c r="G475" s="232">
        <v>265.89999999999998</v>
      </c>
      <c r="H475" s="232">
        <v>277.80000000000007</v>
      </c>
      <c r="I475" s="232">
        <v>281.05000000000007</v>
      </c>
      <c r="J475" s="232">
        <v>283.75000000000011</v>
      </c>
      <c r="K475" s="231">
        <v>278.35000000000002</v>
      </c>
      <c r="L475" s="231">
        <v>272.39999999999998</v>
      </c>
      <c r="M475" s="231">
        <v>5.4572900000000004</v>
      </c>
      <c r="N475" s="1"/>
      <c r="O475" s="1"/>
    </row>
    <row r="476" spans="1:15" ht="12.75" customHeight="1">
      <c r="A476" s="30">
        <v>466</v>
      </c>
      <c r="B476" s="217" t="s">
        <v>497</v>
      </c>
      <c r="C476" s="231">
        <v>2652.8</v>
      </c>
      <c r="D476" s="232">
        <v>2660.9166666666665</v>
      </c>
      <c r="E476" s="232">
        <v>2627.8833333333332</v>
      </c>
      <c r="F476" s="232">
        <v>2602.9666666666667</v>
      </c>
      <c r="G476" s="232">
        <v>2569.9333333333334</v>
      </c>
      <c r="H476" s="232">
        <v>2685.833333333333</v>
      </c>
      <c r="I476" s="232">
        <v>2718.8666666666668</v>
      </c>
      <c r="J476" s="232">
        <v>2743.7833333333328</v>
      </c>
      <c r="K476" s="231">
        <v>2693.95</v>
      </c>
      <c r="L476" s="231">
        <v>2636</v>
      </c>
      <c r="M476" s="231">
        <v>1.2178500000000001</v>
      </c>
      <c r="N476" s="1"/>
      <c r="O476" s="1"/>
    </row>
    <row r="477" spans="1:15" ht="12.75" customHeight="1">
      <c r="A477" s="30">
        <v>467</v>
      </c>
      <c r="B477" s="217" t="s">
        <v>498</v>
      </c>
      <c r="C477" s="231">
        <v>566.04999999999995</v>
      </c>
      <c r="D477" s="232">
        <v>564.69999999999993</v>
      </c>
      <c r="E477" s="232">
        <v>559.34999999999991</v>
      </c>
      <c r="F477" s="232">
        <v>552.65</v>
      </c>
      <c r="G477" s="232">
        <v>547.29999999999995</v>
      </c>
      <c r="H477" s="232">
        <v>571.39999999999986</v>
      </c>
      <c r="I477" s="232">
        <v>576.75</v>
      </c>
      <c r="J477" s="232">
        <v>583.44999999999982</v>
      </c>
      <c r="K477" s="231">
        <v>570.04999999999995</v>
      </c>
      <c r="L477" s="231">
        <v>558</v>
      </c>
      <c r="M477" s="231">
        <v>0.78893000000000002</v>
      </c>
      <c r="N477" s="1"/>
      <c r="O477" s="1"/>
    </row>
    <row r="478" spans="1:15" ht="12.75" customHeight="1">
      <c r="A478" s="30">
        <v>468</v>
      </c>
      <c r="B478" s="217" t="s">
        <v>866</v>
      </c>
      <c r="C478" s="231">
        <v>527.29999999999995</v>
      </c>
      <c r="D478" s="232">
        <v>528.69999999999993</v>
      </c>
      <c r="E478" s="232">
        <v>524.59999999999991</v>
      </c>
      <c r="F478" s="232">
        <v>521.9</v>
      </c>
      <c r="G478" s="232">
        <v>517.79999999999995</v>
      </c>
      <c r="H478" s="232">
        <v>531.39999999999986</v>
      </c>
      <c r="I478" s="232">
        <v>535.5</v>
      </c>
      <c r="J478" s="232">
        <v>538.19999999999982</v>
      </c>
      <c r="K478" s="231">
        <v>532.79999999999995</v>
      </c>
      <c r="L478" s="231">
        <v>526</v>
      </c>
      <c r="M478" s="231">
        <v>1.4146399999999999</v>
      </c>
      <c r="N478" s="1"/>
      <c r="O478" s="1"/>
    </row>
    <row r="479" spans="1:15" ht="12.75" customHeight="1">
      <c r="A479" s="30">
        <v>469</v>
      </c>
      <c r="B479" s="217" t="s">
        <v>206</v>
      </c>
      <c r="C479" s="231">
        <v>718.8</v>
      </c>
      <c r="D479" s="232">
        <v>718.93333333333339</v>
      </c>
      <c r="E479" s="232">
        <v>714.26666666666677</v>
      </c>
      <c r="F479" s="232">
        <v>709.73333333333335</v>
      </c>
      <c r="G479" s="232">
        <v>705.06666666666672</v>
      </c>
      <c r="H479" s="232">
        <v>723.46666666666681</v>
      </c>
      <c r="I479" s="232">
        <v>728.13333333333333</v>
      </c>
      <c r="J479" s="232">
        <v>732.66666666666686</v>
      </c>
      <c r="K479" s="231">
        <v>723.6</v>
      </c>
      <c r="L479" s="231">
        <v>714.4</v>
      </c>
      <c r="M479" s="231">
        <v>13.105869999999999</v>
      </c>
      <c r="N479" s="1"/>
      <c r="O479" s="1"/>
    </row>
    <row r="480" spans="1:15" ht="12.75" customHeight="1">
      <c r="A480" s="30">
        <v>470</v>
      </c>
      <c r="B480" s="217" t="s">
        <v>499</v>
      </c>
      <c r="C480" s="231">
        <v>809.7</v>
      </c>
      <c r="D480" s="232">
        <v>812.68333333333339</v>
      </c>
      <c r="E480" s="232">
        <v>804.01666666666677</v>
      </c>
      <c r="F480" s="232">
        <v>798.33333333333337</v>
      </c>
      <c r="G480" s="232">
        <v>789.66666666666674</v>
      </c>
      <c r="H480" s="232">
        <v>818.36666666666679</v>
      </c>
      <c r="I480" s="232">
        <v>827.0333333333333</v>
      </c>
      <c r="J480" s="232">
        <v>832.71666666666681</v>
      </c>
      <c r="K480" s="231">
        <v>821.35</v>
      </c>
      <c r="L480" s="231">
        <v>807</v>
      </c>
      <c r="M480" s="231">
        <v>0.66749000000000003</v>
      </c>
      <c r="N480" s="1"/>
      <c r="O480" s="1"/>
    </row>
    <row r="481" spans="1:15" ht="12.75" customHeight="1">
      <c r="A481" s="30">
        <v>471</v>
      </c>
      <c r="B481" s="217" t="s">
        <v>205</v>
      </c>
      <c r="C481" s="231">
        <v>7248.9</v>
      </c>
      <c r="D481" s="232">
        <v>7214.9666666666672</v>
      </c>
      <c r="E481" s="232">
        <v>7171.9333333333343</v>
      </c>
      <c r="F481" s="232">
        <v>7094.9666666666672</v>
      </c>
      <c r="G481" s="232">
        <v>7051.9333333333343</v>
      </c>
      <c r="H481" s="232">
        <v>7291.9333333333343</v>
      </c>
      <c r="I481" s="232">
        <v>7334.9666666666672</v>
      </c>
      <c r="J481" s="232">
        <v>7411.9333333333343</v>
      </c>
      <c r="K481" s="231">
        <v>7258</v>
      </c>
      <c r="L481" s="231">
        <v>7138</v>
      </c>
      <c r="M481" s="231">
        <v>4.62134</v>
      </c>
      <c r="N481" s="1"/>
      <c r="O481" s="1"/>
    </row>
    <row r="482" spans="1:15" ht="12.75" customHeight="1">
      <c r="A482" s="30">
        <v>472</v>
      </c>
      <c r="B482" s="217" t="s">
        <v>274</v>
      </c>
      <c r="C482" s="231">
        <v>78.75</v>
      </c>
      <c r="D482" s="232">
        <v>78.933333333333323</v>
      </c>
      <c r="E482" s="232">
        <v>77.666666666666643</v>
      </c>
      <c r="F482" s="232">
        <v>76.583333333333314</v>
      </c>
      <c r="G482" s="232">
        <v>75.316666666666634</v>
      </c>
      <c r="H482" s="232">
        <v>80.016666666666652</v>
      </c>
      <c r="I482" s="232">
        <v>81.283333333333331</v>
      </c>
      <c r="J482" s="232">
        <v>82.36666666666666</v>
      </c>
      <c r="K482" s="231">
        <v>80.2</v>
      </c>
      <c r="L482" s="231">
        <v>77.849999999999994</v>
      </c>
      <c r="M482" s="231">
        <v>120.99047</v>
      </c>
      <c r="N482" s="1"/>
      <c r="O482" s="1"/>
    </row>
    <row r="483" spans="1:15" ht="12.75" customHeight="1">
      <c r="A483" s="30">
        <v>473</v>
      </c>
      <c r="B483" s="217" t="s">
        <v>204</v>
      </c>
      <c r="C483" s="231">
        <v>1620</v>
      </c>
      <c r="D483" s="232">
        <v>1624.8666666666668</v>
      </c>
      <c r="E483" s="232">
        <v>1604.6333333333337</v>
      </c>
      <c r="F483" s="232">
        <v>1589.2666666666669</v>
      </c>
      <c r="G483" s="232">
        <v>1569.0333333333338</v>
      </c>
      <c r="H483" s="232">
        <v>1640.2333333333336</v>
      </c>
      <c r="I483" s="232">
        <v>1660.4666666666667</v>
      </c>
      <c r="J483" s="232">
        <v>1675.8333333333335</v>
      </c>
      <c r="K483" s="231">
        <v>1645.1</v>
      </c>
      <c r="L483" s="231">
        <v>1609.5</v>
      </c>
      <c r="M483" s="231">
        <v>4.0157600000000002</v>
      </c>
      <c r="N483" s="1"/>
      <c r="O483" s="1"/>
    </row>
    <row r="484" spans="1:15" ht="12.75" customHeight="1">
      <c r="A484" s="30">
        <v>474</v>
      </c>
      <c r="B484" s="241" t="s">
        <v>153</v>
      </c>
      <c r="C484" s="242">
        <v>846</v>
      </c>
      <c r="D484" s="242">
        <v>849.18333333333339</v>
      </c>
      <c r="E484" s="242">
        <v>839.61666666666679</v>
      </c>
      <c r="F484" s="242">
        <v>833.23333333333335</v>
      </c>
      <c r="G484" s="242">
        <v>823.66666666666674</v>
      </c>
      <c r="H484" s="242">
        <v>855.56666666666683</v>
      </c>
      <c r="I484" s="242">
        <v>865.13333333333344</v>
      </c>
      <c r="J484" s="241">
        <v>871.51666666666688</v>
      </c>
      <c r="K484" s="241">
        <v>858.75</v>
      </c>
      <c r="L484" s="241">
        <v>842.8</v>
      </c>
      <c r="M484" s="217">
        <v>5.9410999999999996</v>
      </c>
      <c r="N484" s="1"/>
      <c r="O484" s="1"/>
    </row>
    <row r="485" spans="1:15" ht="12.75" customHeight="1">
      <c r="A485" s="30">
        <v>475</v>
      </c>
      <c r="B485" s="241" t="s">
        <v>275</v>
      </c>
      <c r="C485" s="242">
        <v>258.25</v>
      </c>
      <c r="D485" s="242">
        <v>258.36666666666667</v>
      </c>
      <c r="E485" s="242">
        <v>255.98333333333335</v>
      </c>
      <c r="F485" s="242">
        <v>253.7166666666667</v>
      </c>
      <c r="G485" s="242">
        <v>251.33333333333337</v>
      </c>
      <c r="H485" s="242">
        <v>260.63333333333333</v>
      </c>
      <c r="I485" s="242">
        <v>263.01666666666665</v>
      </c>
      <c r="J485" s="241">
        <v>265.2833333333333</v>
      </c>
      <c r="K485" s="241">
        <v>260.75</v>
      </c>
      <c r="L485" s="241">
        <v>256.10000000000002</v>
      </c>
      <c r="M485" s="217">
        <v>1.4043399999999999</v>
      </c>
      <c r="N485" s="1"/>
      <c r="O485" s="1"/>
    </row>
    <row r="486" spans="1:15" ht="12.75" customHeight="1">
      <c r="A486" s="30">
        <v>476</v>
      </c>
      <c r="B486" s="241" t="s">
        <v>500</v>
      </c>
      <c r="C486" s="231">
        <v>2831.85</v>
      </c>
      <c r="D486" s="232">
        <v>2837.85</v>
      </c>
      <c r="E486" s="232">
        <v>2814.35</v>
      </c>
      <c r="F486" s="232">
        <v>2796.85</v>
      </c>
      <c r="G486" s="232">
        <v>2773.35</v>
      </c>
      <c r="H486" s="232">
        <v>2855.35</v>
      </c>
      <c r="I486" s="232">
        <v>2878.85</v>
      </c>
      <c r="J486" s="232">
        <v>2896.35</v>
      </c>
      <c r="K486" s="231">
        <v>2861.35</v>
      </c>
      <c r="L486" s="231">
        <v>2820.35</v>
      </c>
      <c r="M486" s="231">
        <v>5.4710000000000002E-2</v>
      </c>
      <c r="N486" s="1"/>
      <c r="O486" s="1"/>
    </row>
    <row r="487" spans="1:15" ht="12.75" customHeight="1">
      <c r="A487" s="30">
        <v>477</v>
      </c>
      <c r="B487" s="241" t="s">
        <v>501</v>
      </c>
      <c r="C487" s="242">
        <v>706.65</v>
      </c>
      <c r="D487" s="242">
        <v>701.15</v>
      </c>
      <c r="E487" s="242">
        <v>692.59999999999991</v>
      </c>
      <c r="F487" s="242">
        <v>678.55</v>
      </c>
      <c r="G487" s="242">
        <v>669.99999999999989</v>
      </c>
      <c r="H487" s="242">
        <v>715.19999999999993</v>
      </c>
      <c r="I487" s="242">
        <v>723.74999999999989</v>
      </c>
      <c r="J487" s="241">
        <v>737.8</v>
      </c>
      <c r="K487" s="241">
        <v>709.7</v>
      </c>
      <c r="L487" s="241">
        <v>687.1</v>
      </c>
      <c r="M487" s="217">
        <v>1.5984400000000001</v>
      </c>
      <c r="N487" s="1"/>
      <c r="O487" s="1"/>
    </row>
    <row r="488" spans="1:15" ht="12.75" customHeight="1">
      <c r="A488" s="30">
        <v>478</v>
      </c>
      <c r="B488" s="241" t="s">
        <v>502</v>
      </c>
      <c r="C488" s="231">
        <v>299.05</v>
      </c>
      <c r="D488" s="232">
        <v>298.39999999999998</v>
      </c>
      <c r="E488" s="232">
        <v>296.79999999999995</v>
      </c>
      <c r="F488" s="232">
        <v>294.54999999999995</v>
      </c>
      <c r="G488" s="232">
        <v>292.94999999999993</v>
      </c>
      <c r="H488" s="232">
        <v>300.64999999999998</v>
      </c>
      <c r="I488" s="232">
        <v>302.25</v>
      </c>
      <c r="J488" s="232">
        <v>304.5</v>
      </c>
      <c r="K488" s="231">
        <v>300</v>
      </c>
      <c r="L488" s="231">
        <v>296.14999999999998</v>
      </c>
      <c r="M488" s="231">
        <v>1.2451399999999999</v>
      </c>
      <c r="N488" s="1"/>
      <c r="O488" s="1"/>
    </row>
    <row r="489" spans="1:15" ht="12.75" customHeight="1">
      <c r="A489" s="30">
        <v>479</v>
      </c>
      <c r="B489" s="241" t="s">
        <v>503</v>
      </c>
      <c r="C489" s="242">
        <v>316.60000000000002</v>
      </c>
      <c r="D489" s="242">
        <v>317.33333333333331</v>
      </c>
      <c r="E489" s="232">
        <v>312.81666666666661</v>
      </c>
      <c r="F489" s="232">
        <v>309.0333333333333</v>
      </c>
      <c r="G489" s="232">
        <v>304.51666666666659</v>
      </c>
      <c r="H489" s="232">
        <v>321.11666666666662</v>
      </c>
      <c r="I489" s="232">
        <v>325.63333333333338</v>
      </c>
      <c r="J489" s="232">
        <v>329.41666666666663</v>
      </c>
      <c r="K489" s="231">
        <v>321.85000000000002</v>
      </c>
      <c r="L489" s="231">
        <v>313.55</v>
      </c>
      <c r="M489" s="231">
        <v>0.83516999999999997</v>
      </c>
      <c r="N489" s="1"/>
      <c r="O489" s="1"/>
    </row>
    <row r="490" spans="1:15" ht="12.75" customHeight="1">
      <c r="A490" s="30">
        <v>480</v>
      </c>
      <c r="B490" s="241" t="s">
        <v>504</v>
      </c>
      <c r="C490" s="231">
        <v>289.05</v>
      </c>
      <c r="D490" s="232">
        <v>288.88333333333333</v>
      </c>
      <c r="E490" s="232">
        <v>286.76666666666665</v>
      </c>
      <c r="F490" s="232">
        <v>284.48333333333335</v>
      </c>
      <c r="G490" s="232">
        <v>282.36666666666667</v>
      </c>
      <c r="H490" s="232">
        <v>291.16666666666663</v>
      </c>
      <c r="I490" s="232">
        <v>293.2833333333333</v>
      </c>
      <c r="J490" s="232">
        <v>295.56666666666661</v>
      </c>
      <c r="K490" s="231">
        <v>291</v>
      </c>
      <c r="L490" s="231">
        <v>286.60000000000002</v>
      </c>
      <c r="M490" s="231">
        <v>3.1220400000000001</v>
      </c>
      <c r="N490" s="1"/>
      <c r="O490" s="1"/>
    </row>
    <row r="491" spans="1:15" ht="12.75" customHeight="1">
      <c r="A491" s="30">
        <v>481</v>
      </c>
      <c r="B491" s="241" t="s">
        <v>276</v>
      </c>
      <c r="C491" s="242">
        <v>1135.75</v>
      </c>
      <c r="D491" s="242">
        <v>1151.2833333333333</v>
      </c>
      <c r="E491" s="232">
        <v>1107.1166666666666</v>
      </c>
      <c r="F491" s="232">
        <v>1078.4833333333333</v>
      </c>
      <c r="G491" s="232">
        <v>1034.3166666666666</v>
      </c>
      <c r="H491" s="232">
        <v>1179.9166666666665</v>
      </c>
      <c r="I491" s="232">
        <v>1224.0833333333335</v>
      </c>
      <c r="J491" s="232">
        <v>1252.7166666666665</v>
      </c>
      <c r="K491" s="231">
        <v>1195.45</v>
      </c>
      <c r="L491" s="231">
        <v>1122.6500000000001</v>
      </c>
      <c r="M491" s="231">
        <v>36.380360000000003</v>
      </c>
      <c r="N491" s="1"/>
      <c r="O491" s="1"/>
    </row>
    <row r="492" spans="1:15" ht="12.75" customHeight="1">
      <c r="A492" s="30">
        <v>482</v>
      </c>
      <c r="B492" s="217" t="s">
        <v>867</v>
      </c>
      <c r="C492" s="231">
        <v>1293.2</v>
      </c>
      <c r="D492" s="232">
        <v>1300.4666666666667</v>
      </c>
      <c r="E492" s="232">
        <v>1279.7333333333333</v>
      </c>
      <c r="F492" s="232">
        <v>1266.2666666666667</v>
      </c>
      <c r="G492" s="232">
        <v>1245.5333333333333</v>
      </c>
      <c r="H492" s="232">
        <v>1313.9333333333334</v>
      </c>
      <c r="I492" s="232">
        <v>1334.666666666667</v>
      </c>
      <c r="J492" s="232">
        <v>1348.1333333333334</v>
      </c>
      <c r="K492" s="231">
        <v>1321.2</v>
      </c>
      <c r="L492" s="231">
        <v>1287</v>
      </c>
      <c r="M492" s="231">
        <v>0.60213000000000005</v>
      </c>
      <c r="N492" s="1"/>
      <c r="O492" s="1"/>
    </row>
    <row r="493" spans="1:15" ht="12.75" customHeight="1">
      <c r="A493" s="30">
        <v>483</v>
      </c>
      <c r="B493" s="217" t="s">
        <v>207</v>
      </c>
      <c r="C493" s="242">
        <v>319.2</v>
      </c>
      <c r="D493" s="242">
        <v>319.16666666666669</v>
      </c>
      <c r="E493" s="232">
        <v>316.33333333333337</v>
      </c>
      <c r="F493" s="232">
        <v>313.4666666666667</v>
      </c>
      <c r="G493" s="232">
        <v>310.63333333333338</v>
      </c>
      <c r="H493" s="232">
        <v>322.03333333333336</v>
      </c>
      <c r="I493" s="232">
        <v>324.86666666666673</v>
      </c>
      <c r="J493" s="232">
        <v>327.73333333333335</v>
      </c>
      <c r="K493" s="231">
        <v>322</v>
      </c>
      <c r="L493" s="231">
        <v>316.3</v>
      </c>
      <c r="M493" s="231">
        <v>84.464410000000001</v>
      </c>
      <c r="N493" s="1"/>
      <c r="O493" s="1"/>
    </row>
    <row r="494" spans="1:15" ht="12.75" customHeight="1">
      <c r="A494" s="30">
        <v>484</v>
      </c>
      <c r="B494" s="217" t="s">
        <v>835</v>
      </c>
      <c r="C494" s="231">
        <v>408.7</v>
      </c>
      <c r="D494" s="232">
        <v>410.73333333333335</v>
      </c>
      <c r="E494" s="232">
        <v>401.4666666666667</v>
      </c>
      <c r="F494" s="232">
        <v>394.23333333333335</v>
      </c>
      <c r="G494" s="232">
        <v>384.9666666666667</v>
      </c>
      <c r="H494" s="232">
        <v>417.9666666666667</v>
      </c>
      <c r="I494" s="232">
        <v>427.23333333333335</v>
      </c>
      <c r="J494" s="232">
        <v>434.4666666666667</v>
      </c>
      <c r="K494" s="231">
        <v>420</v>
      </c>
      <c r="L494" s="231">
        <v>403.5</v>
      </c>
      <c r="M494" s="231">
        <v>0.77692000000000005</v>
      </c>
      <c r="N494" s="1"/>
      <c r="O494" s="1"/>
    </row>
    <row r="495" spans="1:15" ht="12.75" customHeight="1">
      <c r="A495" s="30">
        <v>485</v>
      </c>
      <c r="B495" s="217" t="s">
        <v>505</v>
      </c>
      <c r="C495" s="242">
        <v>2004.65</v>
      </c>
      <c r="D495" s="242">
        <v>2013.2166666666665</v>
      </c>
      <c r="E495" s="232">
        <v>1991.4333333333329</v>
      </c>
      <c r="F495" s="232">
        <v>1978.2166666666665</v>
      </c>
      <c r="G495" s="232">
        <v>1956.4333333333329</v>
      </c>
      <c r="H495" s="232">
        <v>2026.4333333333329</v>
      </c>
      <c r="I495" s="232">
        <v>2048.2166666666662</v>
      </c>
      <c r="J495" s="232">
        <v>2061.4333333333329</v>
      </c>
      <c r="K495" s="231">
        <v>2035</v>
      </c>
      <c r="L495" s="231">
        <v>2000</v>
      </c>
      <c r="M495" s="231">
        <v>0.15243000000000001</v>
      </c>
      <c r="N495" s="1"/>
      <c r="O495" s="1"/>
    </row>
    <row r="496" spans="1:15" ht="12.75" customHeight="1">
      <c r="A496" s="30">
        <v>486</v>
      </c>
      <c r="B496" s="217" t="s">
        <v>127</v>
      </c>
      <c r="C496" s="242">
        <v>7.3</v>
      </c>
      <c r="D496" s="242">
        <v>7.333333333333333</v>
      </c>
      <c r="E496" s="232">
        <v>7.1666666666666661</v>
      </c>
      <c r="F496" s="232">
        <v>7.0333333333333332</v>
      </c>
      <c r="G496" s="232">
        <v>6.8666666666666663</v>
      </c>
      <c r="H496" s="232">
        <v>7.4666666666666659</v>
      </c>
      <c r="I496" s="232">
        <v>7.633333333333332</v>
      </c>
      <c r="J496" s="232">
        <v>7.7666666666666657</v>
      </c>
      <c r="K496" s="231">
        <v>7.5</v>
      </c>
      <c r="L496" s="231">
        <v>7.2</v>
      </c>
      <c r="M496" s="231">
        <v>811.44998999999996</v>
      </c>
      <c r="N496" s="1"/>
      <c r="O496" s="1"/>
    </row>
    <row r="497" spans="1:15" ht="12.75" customHeight="1">
      <c r="A497" s="30">
        <v>487</v>
      </c>
      <c r="B497" s="217" t="s">
        <v>208</v>
      </c>
      <c r="C497" s="242">
        <v>806.35</v>
      </c>
      <c r="D497" s="242">
        <v>806.20000000000016</v>
      </c>
      <c r="E497" s="232">
        <v>800.20000000000027</v>
      </c>
      <c r="F497" s="232">
        <v>794.05000000000007</v>
      </c>
      <c r="G497" s="232">
        <v>788.05000000000018</v>
      </c>
      <c r="H497" s="232">
        <v>812.35000000000036</v>
      </c>
      <c r="I497" s="232">
        <v>818.35000000000014</v>
      </c>
      <c r="J497" s="232">
        <v>824.50000000000045</v>
      </c>
      <c r="K497" s="231">
        <v>812.2</v>
      </c>
      <c r="L497" s="231">
        <v>800.05</v>
      </c>
      <c r="M497" s="231">
        <v>5.1686399999999999</v>
      </c>
      <c r="N497" s="1"/>
      <c r="O497" s="1"/>
    </row>
    <row r="498" spans="1:15" ht="12.75" customHeight="1">
      <c r="A498" s="30">
        <v>488</v>
      </c>
      <c r="B498" s="217" t="s">
        <v>506</v>
      </c>
      <c r="C498" s="242">
        <v>215.8</v>
      </c>
      <c r="D498" s="242">
        <v>215.9</v>
      </c>
      <c r="E498" s="232">
        <v>214.05</v>
      </c>
      <c r="F498" s="232">
        <v>212.3</v>
      </c>
      <c r="G498" s="232">
        <v>210.45000000000002</v>
      </c>
      <c r="H498" s="232">
        <v>217.65</v>
      </c>
      <c r="I498" s="232">
        <v>219.49999999999997</v>
      </c>
      <c r="J498" s="232">
        <v>221.25</v>
      </c>
      <c r="K498" s="231">
        <v>217.75</v>
      </c>
      <c r="L498" s="231">
        <v>214.15</v>
      </c>
      <c r="M498" s="231">
        <v>3.5971000000000002</v>
      </c>
      <c r="N498" s="1"/>
      <c r="O498" s="1"/>
    </row>
    <row r="499" spans="1:15" ht="12.75" customHeight="1">
      <c r="A499" s="30">
        <v>489</v>
      </c>
      <c r="B499" s="217" t="s">
        <v>507</v>
      </c>
      <c r="C499" s="242">
        <v>73.3</v>
      </c>
      <c r="D499" s="242">
        <v>73.350000000000009</v>
      </c>
      <c r="E499" s="232">
        <v>72.950000000000017</v>
      </c>
      <c r="F499" s="232">
        <v>72.600000000000009</v>
      </c>
      <c r="G499" s="232">
        <v>72.200000000000017</v>
      </c>
      <c r="H499" s="232">
        <v>73.700000000000017</v>
      </c>
      <c r="I499" s="232">
        <v>74.100000000000023</v>
      </c>
      <c r="J499" s="232">
        <v>74.450000000000017</v>
      </c>
      <c r="K499" s="231">
        <v>73.75</v>
      </c>
      <c r="L499" s="231">
        <v>73</v>
      </c>
      <c r="M499" s="231">
        <v>2.2154400000000001</v>
      </c>
      <c r="N499" s="1"/>
      <c r="O499" s="1"/>
    </row>
    <row r="500" spans="1:15" ht="12.75" customHeight="1">
      <c r="A500" s="30">
        <v>490</v>
      </c>
      <c r="B500" s="217" t="s">
        <v>508</v>
      </c>
      <c r="C500" s="242">
        <v>723.7</v>
      </c>
      <c r="D500" s="242">
        <v>729.98333333333323</v>
      </c>
      <c r="E500" s="232">
        <v>713.71666666666647</v>
      </c>
      <c r="F500" s="232">
        <v>703.73333333333323</v>
      </c>
      <c r="G500" s="232">
        <v>687.46666666666647</v>
      </c>
      <c r="H500" s="232">
        <v>739.96666666666647</v>
      </c>
      <c r="I500" s="232">
        <v>756.23333333333312</v>
      </c>
      <c r="J500" s="232">
        <v>766.21666666666647</v>
      </c>
      <c r="K500" s="231">
        <v>746.25</v>
      </c>
      <c r="L500" s="231">
        <v>720</v>
      </c>
      <c r="M500" s="231">
        <v>2.08392</v>
      </c>
      <c r="N500" s="1"/>
      <c r="O500" s="1"/>
    </row>
    <row r="501" spans="1:15" ht="12.75" customHeight="1">
      <c r="A501" s="30">
        <v>491</v>
      </c>
      <c r="B501" s="217" t="s">
        <v>277</v>
      </c>
      <c r="C501" s="242">
        <v>1448.4</v>
      </c>
      <c r="D501" s="242">
        <v>1453.6000000000001</v>
      </c>
      <c r="E501" s="232">
        <v>1419.8000000000002</v>
      </c>
      <c r="F501" s="232">
        <v>1391.2</v>
      </c>
      <c r="G501" s="232">
        <v>1357.4</v>
      </c>
      <c r="H501" s="232">
        <v>1482.2000000000003</v>
      </c>
      <c r="I501" s="232">
        <v>1516</v>
      </c>
      <c r="J501" s="232">
        <v>1544.6000000000004</v>
      </c>
      <c r="K501" s="231">
        <v>1487.4</v>
      </c>
      <c r="L501" s="231">
        <v>1425</v>
      </c>
      <c r="M501" s="231">
        <v>3.5518000000000001</v>
      </c>
      <c r="N501" s="1"/>
      <c r="O501" s="1"/>
    </row>
    <row r="502" spans="1:15" ht="12.75" customHeight="1">
      <c r="A502" s="30">
        <v>492</v>
      </c>
      <c r="B502" s="217" t="s">
        <v>209</v>
      </c>
      <c r="C502" s="217">
        <v>393.9</v>
      </c>
      <c r="D502" s="242">
        <v>392.33333333333331</v>
      </c>
      <c r="E502" s="232">
        <v>388.06666666666661</v>
      </c>
      <c r="F502" s="232">
        <v>382.23333333333329</v>
      </c>
      <c r="G502" s="232">
        <v>377.96666666666658</v>
      </c>
      <c r="H502" s="232">
        <v>398.16666666666663</v>
      </c>
      <c r="I502" s="232">
        <v>402.43333333333339</v>
      </c>
      <c r="J502" s="232">
        <v>408.26666666666665</v>
      </c>
      <c r="K502" s="231">
        <v>396.6</v>
      </c>
      <c r="L502" s="231">
        <v>386.5</v>
      </c>
      <c r="M502" s="231">
        <v>68.109300000000005</v>
      </c>
      <c r="N502" s="1"/>
      <c r="O502" s="1"/>
    </row>
    <row r="503" spans="1:15" ht="12.75" customHeight="1">
      <c r="A503" s="30">
        <v>493</v>
      </c>
      <c r="B503" s="217" t="s">
        <v>509</v>
      </c>
      <c r="C503" s="217">
        <v>223.85</v>
      </c>
      <c r="D503" s="242">
        <v>223.93333333333331</v>
      </c>
      <c r="E503" s="232">
        <v>222.46666666666661</v>
      </c>
      <c r="F503" s="232">
        <v>221.08333333333331</v>
      </c>
      <c r="G503" s="232">
        <v>219.61666666666662</v>
      </c>
      <c r="H503" s="232">
        <v>225.31666666666661</v>
      </c>
      <c r="I503" s="232">
        <v>226.7833333333333</v>
      </c>
      <c r="J503" s="232">
        <v>228.1666666666666</v>
      </c>
      <c r="K503" s="231">
        <v>225.4</v>
      </c>
      <c r="L503" s="231">
        <v>222.55</v>
      </c>
      <c r="M503" s="231">
        <v>3.6030099999999998</v>
      </c>
      <c r="N503" s="1"/>
      <c r="O503" s="1"/>
    </row>
    <row r="504" spans="1:15" ht="12.75" customHeight="1">
      <c r="A504" s="30">
        <v>494</v>
      </c>
      <c r="B504" s="217" t="s">
        <v>278</v>
      </c>
      <c r="C504" s="217">
        <v>20.149999999999999</v>
      </c>
      <c r="D504" s="242">
        <v>20.033333333333335</v>
      </c>
      <c r="E504" s="232">
        <v>19.766666666666669</v>
      </c>
      <c r="F504" s="232">
        <v>19.383333333333333</v>
      </c>
      <c r="G504" s="232">
        <v>19.116666666666667</v>
      </c>
      <c r="H504" s="232">
        <v>20.416666666666671</v>
      </c>
      <c r="I504" s="232">
        <v>20.683333333333337</v>
      </c>
      <c r="J504" s="232">
        <v>21.066666666666674</v>
      </c>
      <c r="K504" s="231">
        <v>20.3</v>
      </c>
      <c r="L504" s="231">
        <v>19.649999999999999</v>
      </c>
      <c r="M504" s="231">
        <v>1779.99521</v>
      </c>
      <c r="N504" s="1"/>
      <c r="O504" s="1"/>
    </row>
    <row r="505" spans="1:15" ht="12.75" customHeight="1">
      <c r="A505" s="30">
        <v>495</v>
      </c>
      <c r="B505" s="217" t="s">
        <v>836</v>
      </c>
      <c r="C505" s="217">
        <v>9152.4500000000007</v>
      </c>
      <c r="D505" s="242">
        <v>9163.0500000000011</v>
      </c>
      <c r="E505" s="232">
        <v>9110.4000000000015</v>
      </c>
      <c r="F505" s="232">
        <v>9068.35</v>
      </c>
      <c r="G505" s="232">
        <v>9015.7000000000007</v>
      </c>
      <c r="H505" s="232">
        <v>9205.1000000000022</v>
      </c>
      <c r="I505" s="232">
        <v>9257.75</v>
      </c>
      <c r="J505" s="232">
        <v>9299.8000000000029</v>
      </c>
      <c r="K505" s="231">
        <v>9215.7000000000007</v>
      </c>
      <c r="L505" s="231">
        <v>9121</v>
      </c>
      <c r="M505" s="231">
        <v>7.4799999999999997E-3</v>
      </c>
      <c r="N505" s="1"/>
      <c r="O505" s="1"/>
    </row>
    <row r="506" spans="1:15" ht="12.75" customHeight="1">
      <c r="A506" s="30">
        <v>496</v>
      </c>
      <c r="B506" s="217" t="s">
        <v>210</v>
      </c>
      <c r="C506" s="242">
        <v>230.25</v>
      </c>
      <c r="D506" s="232">
        <v>229.41666666666666</v>
      </c>
      <c r="E506" s="232">
        <v>227.93333333333331</v>
      </c>
      <c r="F506" s="232">
        <v>225.61666666666665</v>
      </c>
      <c r="G506" s="232">
        <v>224.1333333333333</v>
      </c>
      <c r="H506" s="232">
        <v>231.73333333333332</v>
      </c>
      <c r="I506" s="232">
        <v>233.21666666666667</v>
      </c>
      <c r="J506" s="231">
        <v>235.53333333333333</v>
      </c>
      <c r="K506" s="231">
        <v>230.9</v>
      </c>
      <c r="L506" s="231">
        <v>227.1</v>
      </c>
      <c r="M506" s="217">
        <v>35.037970000000001</v>
      </c>
      <c r="N506" s="1"/>
      <c r="O506" s="1"/>
    </row>
    <row r="507" spans="1:15" ht="12.75" customHeight="1">
      <c r="A507" s="30">
        <v>497</v>
      </c>
      <c r="B507" s="217" t="s">
        <v>510</v>
      </c>
      <c r="C507" s="242">
        <v>211.2</v>
      </c>
      <c r="D507" s="232">
        <v>211.56666666666669</v>
      </c>
      <c r="E507" s="232">
        <v>209.13333333333338</v>
      </c>
      <c r="F507" s="232">
        <v>207.06666666666669</v>
      </c>
      <c r="G507" s="232">
        <v>204.63333333333338</v>
      </c>
      <c r="H507" s="232">
        <v>213.63333333333338</v>
      </c>
      <c r="I507" s="232">
        <v>216.06666666666672</v>
      </c>
      <c r="J507" s="231">
        <v>218.13333333333338</v>
      </c>
      <c r="K507" s="231">
        <v>214</v>
      </c>
      <c r="L507" s="231">
        <v>209.5</v>
      </c>
      <c r="M507" s="217">
        <v>5.7239599999999999</v>
      </c>
      <c r="N507" s="1"/>
      <c r="O507" s="1"/>
    </row>
    <row r="508" spans="1:15" ht="12.75" customHeight="1">
      <c r="A508" s="30">
        <v>498</v>
      </c>
      <c r="B508" s="217" t="s">
        <v>809</v>
      </c>
      <c r="C508" s="217">
        <v>53.25</v>
      </c>
      <c r="D508" s="242">
        <v>53.6</v>
      </c>
      <c r="E508" s="232">
        <v>52.7</v>
      </c>
      <c r="F508" s="232">
        <v>52.15</v>
      </c>
      <c r="G508" s="232">
        <v>51.25</v>
      </c>
      <c r="H508" s="232">
        <v>54.150000000000006</v>
      </c>
      <c r="I508" s="232">
        <v>55.05</v>
      </c>
      <c r="J508" s="232">
        <v>55.600000000000009</v>
      </c>
      <c r="K508" s="231">
        <v>54.5</v>
      </c>
      <c r="L508" s="231">
        <v>53.05</v>
      </c>
      <c r="M508" s="231">
        <v>387.3535</v>
      </c>
      <c r="N508" s="1"/>
      <c r="O508" s="1"/>
    </row>
    <row r="509" spans="1:15" ht="12.75" customHeight="1">
      <c r="A509" s="30">
        <v>499</v>
      </c>
      <c r="B509" s="217" t="s">
        <v>800</v>
      </c>
      <c r="C509" s="217">
        <v>441.35</v>
      </c>
      <c r="D509" s="242">
        <v>443.61666666666673</v>
      </c>
      <c r="E509" s="232">
        <v>437.93333333333345</v>
      </c>
      <c r="F509" s="232">
        <v>434.51666666666671</v>
      </c>
      <c r="G509" s="232">
        <v>428.83333333333343</v>
      </c>
      <c r="H509" s="232">
        <v>447.03333333333347</v>
      </c>
      <c r="I509" s="232">
        <v>452.71666666666675</v>
      </c>
      <c r="J509" s="232">
        <v>456.1333333333335</v>
      </c>
      <c r="K509" s="231">
        <v>449.3</v>
      </c>
      <c r="L509" s="231">
        <v>440.2</v>
      </c>
      <c r="M509" s="231">
        <v>9.5005699999999997</v>
      </c>
      <c r="N509" s="1"/>
      <c r="O509" s="1"/>
    </row>
    <row r="510" spans="1:15" ht="12.75" customHeight="1">
      <c r="A510" s="265">
        <v>500</v>
      </c>
      <c r="B510" s="217" t="s">
        <v>511</v>
      </c>
      <c r="C510" s="242">
        <v>1477.45</v>
      </c>
      <c r="D510" s="232">
        <v>1483.9666666666665</v>
      </c>
      <c r="E510" s="232">
        <v>1467.9333333333329</v>
      </c>
      <c r="F510" s="232">
        <v>1458.4166666666665</v>
      </c>
      <c r="G510" s="232">
        <v>1442.383333333333</v>
      </c>
      <c r="H510" s="232">
        <v>1493.4833333333329</v>
      </c>
      <c r="I510" s="232">
        <v>1509.5166666666662</v>
      </c>
      <c r="J510" s="231">
        <v>1519.0333333333328</v>
      </c>
      <c r="K510" s="231">
        <v>1500</v>
      </c>
      <c r="L510" s="231">
        <v>1474.45</v>
      </c>
      <c r="M510" s="217">
        <v>8.8969999999999994E-2</v>
      </c>
      <c r="N510" s="1"/>
      <c r="O510" s="1"/>
    </row>
    <row r="511" spans="1:15" ht="12.75" customHeight="1">
      <c r="A511" s="217">
        <v>501</v>
      </c>
      <c r="B511" s="217" t="s">
        <v>512</v>
      </c>
      <c r="C511" s="217">
        <v>1403.85</v>
      </c>
      <c r="D511" s="242">
        <v>1400.1333333333332</v>
      </c>
      <c r="E511" s="232">
        <v>1385.2666666666664</v>
      </c>
      <c r="F511" s="232">
        <v>1366.6833333333332</v>
      </c>
      <c r="G511" s="232">
        <v>1351.8166666666664</v>
      </c>
      <c r="H511" s="232">
        <v>1418.7166666666665</v>
      </c>
      <c r="I511" s="232">
        <v>1433.5833333333333</v>
      </c>
      <c r="J511" s="232">
        <v>1452.1666666666665</v>
      </c>
      <c r="K511" s="231">
        <v>1415</v>
      </c>
      <c r="L511" s="231">
        <v>1381.55</v>
      </c>
      <c r="M511" s="231">
        <v>0.25258000000000003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73"/>
      <c r="B5" s="374"/>
      <c r="C5" s="373"/>
      <c r="D5" s="374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40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513</v>
      </c>
      <c r="B7" s="375" t="s">
        <v>514</v>
      </c>
      <c r="C7" s="374"/>
      <c r="D7" s="7">
        <f>Main!B10</f>
        <v>44942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515</v>
      </c>
      <c r="B9" s="83" t="s">
        <v>516</v>
      </c>
      <c r="C9" s="83" t="s">
        <v>517</v>
      </c>
      <c r="D9" s="83" t="s">
        <v>518</v>
      </c>
      <c r="E9" s="83" t="s">
        <v>519</v>
      </c>
      <c r="F9" s="83" t="s">
        <v>520</v>
      </c>
      <c r="G9" s="83" t="s">
        <v>521</v>
      </c>
      <c r="H9" s="83" t="s">
        <v>522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44939</v>
      </c>
      <c r="B10" s="29">
        <v>539528</v>
      </c>
      <c r="C10" s="28" t="s">
        <v>1046</v>
      </c>
      <c r="D10" s="28" t="s">
        <v>1047</v>
      </c>
      <c r="E10" s="28" t="s">
        <v>524</v>
      </c>
      <c r="F10" s="85">
        <v>46802</v>
      </c>
      <c r="G10" s="29">
        <v>28.5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44939</v>
      </c>
      <c r="B11" s="29">
        <v>539528</v>
      </c>
      <c r="C11" s="28" t="s">
        <v>1046</v>
      </c>
      <c r="D11" s="28" t="s">
        <v>1048</v>
      </c>
      <c r="E11" s="28" t="s">
        <v>523</v>
      </c>
      <c r="F11" s="85">
        <v>51000</v>
      </c>
      <c r="G11" s="29">
        <v>28.5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44939</v>
      </c>
      <c r="B12" s="29">
        <v>543377</v>
      </c>
      <c r="C12" s="28" t="s">
        <v>1049</v>
      </c>
      <c r="D12" s="28" t="s">
        <v>1027</v>
      </c>
      <c r="E12" s="28" t="s">
        <v>523</v>
      </c>
      <c r="F12" s="85">
        <v>30000</v>
      </c>
      <c r="G12" s="29">
        <v>8.1999999999999993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44939</v>
      </c>
      <c r="B13" s="29">
        <v>543377</v>
      </c>
      <c r="C13" s="28" t="s">
        <v>1049</v>
      </c>
      <c r="D13" s="28" t="s">
        <v>1027</v>
      </c>
      <c r="E13" s="28" t="s">
        <v>524</v>
      </c>
      <c r="F13" s="85">
        <v>10000</v>
      </c>
      <c r="G13" s="29">
        <v>8.1999999999999993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44939</v>
      </c>
      <c r="B14" s="29">
        <v>539277</v>
      </c>
      <c r="C14" s="28" t="s">
        <v>1050</v>
      </c>
      <c r="D14" s="28" t="s">
        <v>870</v>
      </c>
      <c r="E14" s="28" t="s">
        <v>524</v>
      </c>
      <c r="F14" s="85">
        <v>4124634</v>
      </c>
      <c r="G14" s="29">
        <v>2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44939</v>
      </c>
      <c r="B15" s="29">
        <v>539277</v>
      </c>
      <c r="C15" s="28" t="s">
        <v>1050</v>
      </c>
      <c r="D15" s="28" t="s">
        <v>870</v>
      </c>
      <c r="E15" s="28" t="s">
        <v>523</v>
      </c>
      <c r="F15" s="85">
        <v>10000000</v>
      </c>
      <c r="G15" s="29">
        <v>2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44939</v>
      </c>
      <c r="B16" s="29">
        <v>531017</v>
      </c>
      <c r="C16" s="28" t="s">
        <v>1051</v>
      </c>
      <c r="D16" s="28" t="s">
        <v>1052</v>
      </c>
      <c r="E16" s="28" t="s">
        <v>524</v>
      </c>
      <c r="F16" s="85">
        <v>37000</v>
      </c>
      <c r="G16" s="29">
        <v>10.64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44939</v>
      </c>
      <c r="B17" s="29">
        <v>539455</v>
      </c>
      <c r="C17" s="28" t="s">
        <v>1053</v>
      </c>
      <c r="D17" s="28" t="s">
        <v>1054</v>
      </c>
      <c r="E17" s="28" t="s">
        <v>524</v>
      </c>
      <c r="F17" s="85">
        <v>23000</v>
      </c>
      <c r="G17" s="29">
        <v>18.82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44939</v>
      </c>
      <c r="B18" s="29">
        <v>531112</v>
      </c>
      <c r="C18" s="28" t="s">
        <v>1055</v>
      </c>
      <c r="D18" s="28" t="s">
        <v>1056</v>
      </c>
      <c r="E18" s="28" t="s">
        <v>524</v>
      </c>
      <c r="F18" s="85">
        <v>425000</v>
      </c>
      <c r="G18" s="29">
        <v>75.16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44939</v>
      </c>
      <c r="B19" s="29">
        <v>539946</v>
      </c>
      <c r="C19" s="28" t="s">
        <v>1019</v>
      </c>
      <c r="D19" s="28" t="s">
        <v>1057</v>
      </c>
      <c r="E19" s="28" t="s">
        <v>524</v>
      </c>
      <c r="F19" s="85">
        <v>18480</v>
      </c>
      <c r="G19" s="29">
        <v>39.15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44939</v>
      </c>
      <c r="B20" s="29">
        <v>539946</v>
      </c>
      <c r="C20" s="28" t="s">
        <v>1019</v>
      </c>
      <c r="D20" s="28" t="s">
        <v>1058</v>
      </c>
      <c r="E20" s="28" t="s">
        <v>523</v>
      </c>
      <c r="F20" s="85">
        <v>11000</v>
      </c>
      <c r="G20" s="29">
        <v>39.15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44939</v>
      </c>
      <c r="B21" s="29">
        <v>530839</v>
      </c>
      <c r="C21" s="28" t="s">
        <v>1059</v>
      </c>
      <c r="D21" s="28" t="s">
        <v>870</v>
      </c>
      <c r="E21" s="28" t="s">
        <v>524</v>
      </c>
      <c r="F21" s="85">
        <v>68000</v>
      </c>
      <c r="G21" s="29">
        <v>8.57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44939</v>
      </c>
      <c r="B22" s="29">
        <v>522231</v>
      </c>
      <c r="C22" s="28" t="s">
        <v>1060</v>
      </c>
      <c r="D22" s="28" t="s">
        <v>1061</v>
      </c>
      <c r="E22" s="28" t="s">
        <v>524</v>
      </c>
      <c r="F22" s="85">
        <v>44139</v>
      </c>
      <c r="G22" s="29">
        <v>43.69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44939</v>
      </c>
      <c r="B23" s="29">
        <v>522231</v>
      </c>
      <c r="C23" s="28" t="s">
        <v>1060</v>
      </c>
      <c r="D23" s="28" t="s">
        <v>1061</v>
      </c>
      <c r="E23" s="28" t="s">
        <v>523</v>
      </c>
      <c r="F23" s="85">
        <v>44139</v>
      </c>
      <c r="G23" s="29">
        <v>44.02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44939</v>
      </c>
      <c r="B24" s="29">
        <v>539559</v>
      </c>
      <c r="C24" s="28" t="s">
        <v>1062</v>
      </c>
      <c r="D24" s="28" t="s">
        <v>1063</v>
      </c>
      <c r="E24" s="28" t="s">
        <v>524</v>
      </c>
      <c r="F24" s="85">
        <v>26466</v>
      </c>
      <c r="G24" s="29">
        <v>156.38999999999999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44939</v>
      </c>
      <c r="B25" s="29">
        <v>539190</v>
      </c>
      <c r="C25" s="28" t="s">
        <v>951</v>
      </c>
      <c r="D25" s="28" t="s">
        <v>1064</v>
      </c>
      <c r="E25" s="28" t="s">
        <v>524</v>
      </c>
      <c r="F25" s="85">
        <v>35466</v>
      </c>
      <c r="G25" s="29">
        <v>86.3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44939</v>
      </c>
      <c r="B26" s="29">
        <v>539190</v>
      </c>
      <c r="C26" s="28" t="s">
        <v>951</v>
      </c>
      <c r="D26" s="28" t="s">
        <v>969</v>
      </c>
      <c r="E26" s="28" t="s">
        <v>524</v>
      </c>
      <c r="F26" s="85">
        <v>48853</v>
      </c>
      <c r="G26" s="29">
        <v>86.3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44939</v>
      </c>
      <c r="B27" s="29">
        <v>537707</v>
      </c>
      <c r="C27" s="28" t="s">
        <v>1065</v>
      </c>
      <c r="D27" s="28" t="s">
        <v>1064</v>
      </c>
      <c r="E27" s="28" t="s">
        <v>523</v>
      </c>
      <c r="F27" s="85">
        <v>103</v>
      </c>
      <c r="G27" s="29">
        <v>40.799999999999997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44939</v>
      </c>
      <c r="B28" s="29">
        <v>537707</v>
      </c>
      <c r="C28" s="28" t="s">
        <v>1065</v>
      </c>
      <c r="D28" s="28" t="s">
        <v>1064</v>
      </c>
      <c r="E28" s="28" t="s">
        <v>524</v>
      </c>
      <c r="F28" s="85">
        <v>120103</v>
      </c>
      <c r="G28" s="29">
        <v>40.799999999999997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44939</v>
      </c>
      <c r="B29" s="29">
        <v>532767</v>
      </c>
      <c r="C29" s="28" t="s">
        <v>1066</v>
      </c>
      <c r="D29" s="28" t="s">
        <v>1067</v>
      </c>
      <c r="E29" s="28" t="s">
        <v>523</v>
      </c>
      <c r="F29" s="85">
        <v>2662406</v>
      </c>
      <c r="G29" s="29">
        <v>8.26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44939</v>
      </c>
      <c r="B30" s="29">
        <v>532767</v>
      </c>
      <c r="C30" s="28" t="s">
        <v>1066</v>
      </c>
      <c r="D30" s="28" t="s">
        <v>1068</v>
      </c>
      <c r="E30" s="28" t="s">
        <v>524</v>
      </c>
      <c r="F30" s="85">
        <v>1886406</v>
      </c>
      <c r="G30" s="29">
        <v>8.26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44939</v>
      </c>
      <c r="B31" s="29">
        <v>524238</v>
      </c>
      <c r="C31" s="28" t="s">
        <v>1069</v>
      </c>
      <c r="D31" s="28" t="s">
        <v>968</v>
      </c>
      <c r="E31" s="28" t="s">
        <v>523</v>
      </c>
      <c r="F31" s="85">
        <v>50001</v>
      </c>
      <c r="G31" s="29">
        <v>8.8800000000000008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44939</v>
      </c>
      <c r="B32" s="29">
        <v>524238</v>
      </c>
      <c r="C32" s="28" t="s">
        <v>1069</v>
      </c>
      <c r="D32" s="28" t="s">
        <v>968</v>
      </c>
      <c r="E32" s="28" t="s">
        <v>524</v>
      </c>
      <c r="F32" s="85">
        <v>5193</v>
      </c>
      <c r="G32" s="29">
        <v>8.8800000000000008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44939</v>
      </c>
      <c r="B33" s="29">
        <v>524238</v>
      </c>
      <c r="C33" s="28" t="s">
        <v>1069</v>
      </c>
      <c r="D33" s="28" t="s">
        <v>1070</v>
      </c>
      <c r="E33" s="28" t="s">
        <v>524</v>
      </c>
      <c r="F33" s="85">
        <v>35389</v>
      </c>
      <c r="G33" s="29">
        <v>8.8800000000000008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44939</v>
      </c>
      <c r="B34" s="29">
        <v>524238</v>
      </c>
      <c r="C34" s="28" t="s">
        <v>1069</v>
      </c>
      <c r="D34" s="28" t="s">
        <v>1071</v>
      </c>
      <c r="E34" s="28" t="s">
        <v>523</v>
      </c>
      <c r="F34" s="85">
        <v>130430</v>
      </c>
      <c r="G34" s="29">
        <v>9.09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44939</v>
      </c>
      <c r="B35" s="29">
        <v>524238</v>
      </c>
      <c r="C35" s="28" t="s">
        <v>1069</v>
      </c>
      <c r="D35" s="28" t="s">
        <v>1072</v>
      </c>
      <c r="E35" s="28" t="s">
        <v>524</v>
      </c>
      <c r="F35" s="85">
        <v>32856</v>
      </c>
      <c r="G35" s="29">
        <v>8.8800000000000008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44939</v>
      </c>
      <c r="B36" s="29">
        <v>524238</v>
      </c>
      <c r="C36" s="28" t="s">
        <v>1069</v>
      </c>
      <c r="D36" s="28" t="s">
        <v>870</v>
      </c>
      <c r="E36" s="28" t="s">
        <v>524</v>
      </c>
      <c r="F36" s="85">
        <v>85197</v>
      </c>
      <c r="G36" s="29">
        <v>9.42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44939</v>
      </c>
      <c r="B37" s="29">
        <v>524238</v>
      </c>
      <c r="C37" s="28" t="s">
        <v>1069</v>
      </c>
      <c r="D37" s="28" t="s">
        <v>870</v>
      </c>
      <c r="E37" s="28" t="s">
        <v>523</v>
      </c>
      <c r="F37" s="85">
        <v>71820</v>
      </c>
      <c r="G37" s="29">
        <v>8.8800000000000008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44939</v>
      </c>
      <c r="B38" s="29">
        <v>531387</v>
      </c>
      <c r="C38" s="28" t="s">
        <v>1073</v>
      </c>
      <c r="D38" s="28" t="s">
        <v>1074</v>
      </c>
      <c r="E38" s="28" t="s">
        <v>524</v>
      </c>
      <c r="F38" s="85">
        <v>131200</v>
      </c>
      <c r="G38" s="29">
        <v>4.71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44939</v>
      </c>
      <c r="B39" s="29">
        <v>531387</v>
      </c>
      <c r="C39" s="28" t="s">
        <v>1073</v>
      </c>
      <c r="D39" s="28" t="s">
        <v>1075</v>
      </c>
      <c r="E39" s="28" t="s">
        <v>523</v>
      </c>
      <c r="F39" s="85">
        <v>120000</v>
      </c>
      <c r="G39" s="29">
        <v>4.71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44939</v>
      </c>
      <c r="B40" s="29">
        <v>532467</v>
      </c>
      <c r="C40" s="28" t="s">
        <v>1076</v>
      </c>
      <c r="D40" s="28" t="s">
        <v>1077</v>
      </c>
      <c r="E40" s="28" t="s">
        <v>523</v>
      </c>
      <c r="F40" s="85">
        <v>104154</v>
      </c>
      <c r="G40" s="29">
        <v>109.65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44939</v>
      </c>
      <c r="B41" s="29">
        <v>524590</v>
      </c>
      <c r="C41" s="28" t="s">
        <v>1078</v>
      </c>
      <c r="D41" s="28" t="s">
        <v>1072</v>
      </c>
      <c r="E41" s="28" t="s">
        <v>523</v>
      </c>
      <c r="F41" s="85">
        <v>20000</v>
      </c>
      <c r="G41" s="29">
        <v>8.43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44939</v>
      </c>
      <c r="B42" s="29">
        <v>524590</v>
      </c>
      <c r="C42" s="28" t="s">
        <v>1078</v>
      </c>
      <c r="D42" s="28" t="s">
        <v>1071</v>
      </c>
      <c r="E42" s="28" t="s">
        <v>524</v>
      </c>
      <c r="F42" s="85">
        <v>57240</v>
      </c>
      <c r="G42" s="29">
        <v>8.43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44939</v>
      </c>
      <c r="B43" s="29">
        <v>511628</v>
      </c>
      <c r="C43" s="28" t="s">
        <v>1079</v>
      </c>
      <c r="D43" s="28" t="s">
        <v>1080</v>
      </c>
      <c r="E43" s="28" t="s">
        <v>524</v>
      </c>
      <c r="F43" s="85">
        <v>20000</v>
      </c>
      <c r="G43" s="29">
        <v>211.55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44939</v>
      </c>
      <c r="B44" s="29">
        <v>511628</v>
      </c>
      <c r="C44" s="28" t="s">
        <v>1079</v>
      </c>
      <c r="D44" s="28" t="s">
        <v>1081</v>
      </c>
      <c r="E44" s="28" t="s">
        <v>524</v>
      </c>
      <c r="F44" s="85">
        <v>3300</v>
      </c>
      <c r="G44" s="29">
        <v>211.3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44939</v>
      </c>
      <c r="B45" s="29">
        <v>511628</v>
      </c>
      <c r="C45" s="28" t="s">
        <v>1079</v>
      </c>
      <c r="D45" s="28" t="s">
        <v>1081</v>
      </c>
      <c r="E45" s="28" t="s">
        <v>523</v>
      </c>
      <c r="F45" s="85">
        <v>19300</v>
      </c>
      <c r="G45" s="29">
        <v>211.55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44939</v>
      </c>
      <c r="B46" s="29">
        <v>530787</v>
      </c>
      <c r="C46" s="28" t="s">
        <v>1082</v>
      </c>
      <c r="D46" s="28" t="s">
        <v>1083</v>
      </c>
      <c r="E46" s="28" t="s">
        <v>523</v>
      </c>
      <c r="F46" s="85">
        <v>28436</v>
      </c>
      <c r="G46" s="29">
        <v>22.95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44939</v>
      </c>
      <c r="B47" s="29">
        <v>530787</v>
      </c>
      <c r="C47" s="28" t="s">
        <v>1082</v>
      </c>
      <c r="D47" s="28" t="s">
        <v>1084</v>
      </c>
      <c r="E47" s="28" t="s">
        <v>523</v>
      </c>
      <c r="F47" s="85">
        <v>72500</v>
      </c>
      <c r="G47" s="29">
        <v>22.95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44939</v>
      </c>
      <c r="B48" s="29">
        <v>530787</v>
      </c>
      <c r="C48" s="28" t="s">
        <v>1082</v>
      </c>
      <c r="D48" s="28" t="s">
        <v>1085</v>
      </c>
      <c r="E48" s="28" t="s">
        <v>524</v>
      </c>
      <c r="F48" s="85">
        <v>100000</v>
      </c>
      <c r="G48" s="29">
        <v>22.95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44939</v>
      </c>
      <c r="B49" s="29">
        <v>523467</v>
      </c>
      <c r="C49" s="28" t="s">
        <v>1023</v>
      </c>
      <c r="D49" s="28" t="s">
        <v>1024</v>
      </c>
      <c r="E49" s="28" t="s">
        <v>524</v>
      </c>
      <c r="F49" s="85">
        <v>599994</v>
      </c>
      <c r="G49" s="29">
        <v>1.73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44939</v>
      </c>
      <c r="B50" s="29">
        <v>543289</v>
      </c>
      <c r="C50" s="28" t="s">
        <v>1086</v>
      </c>
      <c r="D50" s="28" t="s">
        <v>1087</v>
      </c>
      <c r="E50" s="28" t="s">
        <v>523</v>
      </c>
      <c r="F50" s="85">
        <v>12000</v>
      </c>
      <c r="G50" s="29">
        <v>17.28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44939</v>
      </c>
      <c r="B51" s="29">
        <v>507598</v>
      </c>
      <c r="C51" s="28" t="s">
        <v>1088</v>
      </c>
      <c r="D51" s="28" t="s">
        <v>1089</v>
      </c>
      <c r="E51" s="28" t="s">
        <v>523</v>
      </c>
      <c r="F51" s="85">
        <v>40000</v>
      </c>
      <c r="G51" s="29">
        <v>130.79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44939</v>
      </c>
      <c r="B52" s="29">
        <v>543624</v>
      </c>
      <c r="C52" s="28" t="s">
        <v>1090</v>
      </c>
      <c r="D52" s="28" t="s">
        <v>1027</v>
      </c>
      <c r="E52" s="28" t="s">
        <v>523</v>
      </c>
      <c r="F52" s="85">
        <v>28000</v>
      </c>
      <c r="G52" s="29">
        <v>28</v>
      </c>
      <c r="H52" s="29" t="s">
        <v>302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44939</v>
      </c>
      <c r="B53" s="29">
        <v>543624</v>
      </c>
      <c r="C53" s="28" t="s">
        <v>1090</v>
      </c>
      <c r="D53" s="28" t="s">
        <v>1091</v>
      </c>
      <c r="E53" s="28" t="s">
        <v>524</v>
      </c>
      <c r="F53" s="85">
        <v>28000</v>
      </c>
      <c r="G53" s="29">
        <v>28</v>
      </c>
      <c r="H53" s="29" t="s">
        <v>302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44939</v>
      </c>
      <c r="B54" s="29">
        <v>505523</v>
      </c>
      <c r="C54" s="28" t="s">
        <v>1092</v>
      </c>
      <c r="D54" s="28" t="s">
        <v>870</v>
      </c>
      <c r="E54" s="28" t="s">
        <v>524</v>
      </c>
      <c r="F54" s="85">
        <v>682042</v>
      </c>
      <c r="G54" s="29">
        <v>1.73</v>
      </c>
      <c r="H54" s="29" t="s">
        <v>302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44939</v>
      </c>
      <c r="B55" s="29">
        <v>541337</v>
      </c>
      <c r="C55" s="28" t="s">
        <v>1093</v>
      </c>
      <c r="D55" s="28" t="s">
        <v>1032</v>
      </c>
      <c r="E55" s="28" t="s">
        <v>523</v>
      </c>
      <c r="F55" s="85">
        <v>186000</v>
      </c>
      <c r="G55" s="29">
        <v>6.69</v>
      </c>
      <c r="H55" s="29" t="s">
        <v>302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44939</v>
      </c>
      <c r="B56" s="29">
        <v>541337</v>
      </c>
      <c r="C56" s="28" t="s">
        <v>1093</v>
      </c>
      <c r="D56" s="28" t="s">
        <v>1094</v>
      </c>
      <c r="E56" s="28" t="s">
        <v>523</v>
      </c>
      <c r="F56" s="85">
        <v>114000</v>
      </c>
      <c r="G56" s="29">
        <v>6.67</v>
      </c>
      <c r="H56" s="29" t="s">
        <v>302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44939</v>
      </c>
      <c r="B57" s="29">
        <v>541337</v>
      </c>
      <c r="C57" s="28" t="s">
        <v>1093</v>
      </c>
      <c r="D57" s="28" t="s">
        <v>1094</v>
      </c>
      <c r="E57" s="28" t="s">
        <v>524</v>
      </c>
      <c r="F57" s="85">
        <v>114000</v>
      </c>
      <c r="G57" s="29">
        <v>6.65</v>
      </c>
      <c r="H57" s="29" t="s">
        <v>302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44939</v>
      </c>
      <c r="B58" s="29">
        <v>541337</v>
      </c>
      <c r="C58" s="28" t="s">
        <v>1093</v>
      </c>
      <c r="D58" s="28" t="s">
        <v>1095</v>
      </c>
      <c r="E58" s="28" t="s">
        <v>524</v>
      </c>
      <c r="F58" s="85">
        <v>99000</v>
      </c>
      <c r="G58" s="29">
        <v>6.6</v>
      </c>
      <c r="H58" s="29" t="s">
        <v>302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44939</v>
      </c>
      <c r="B59" s="29">
        <v>541337</v>
      </c>
      <c r="C59" s="28" t="s">
        <v>1093</v>
      </c>
      <c r="D59" s="28" t="s">
        <v>1095</v>
      </c>
      <c r="E59" s="28" t="s">
        <v>523</v>
      </c>
      <c r="F59" s="85">
        <v>93000</v>
      </c>
      <c r="G59" s="29">
        <v>6.44</v>
      </c>
      <c r="H59" s="29" t="s">
        <v>302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44939</v>
      </c>
      <c r="B60" s="29">
        <v>541337</v>
      </c>
      <c r="C60" s="28" t="s">
        <v>1093</v>
      </c>
      <c r="D60" s="28" t="s">
        <v>1021</v>
      </c>
      <c r="E60" s="28" t="s">
        <v>523</v>
      </c>
      <c r="F60" s="85">
        <v>75000</v>
      </c>
      <c r="G60" s="29">
        <v>6.8</v>
      </c>
      <c r="H60" s="29" t="s">
        <v>302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44939</v>
      </c>
      <c r="B61" s="29">
        <v>541337</v>
      </c>
      <c r="C61" s="28" t="s">
        <v>1093</v>
      </c>
      <c r="D61" s="28" t="s">
        <v>1030</v>
      </c>
      <c r="E61" s="28" t="s">
        <v>523</v>
      </c>
      <c r="F61" s="85">
        <v>66000</v>
      </c>
      <c r="G61" s="29">
        <v>6.87</v>
      </c>
      <c r="H61" s="29" t="s">
        <v>302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44939</v>
      </c>
      <c r="B62" s="29">
        <v>541337</v>
      </c>
      <c r="C62" s="28" t="s">
        <v>1093</v>
      </c>
      <c r="D62" s="28" t="s">
        <v>870</v>
      </c>
      <c r="E62" s="28" t="s">
        <v>524</v>
      </c>
      <c r="F62" s="85">
        <v>216000</v>
      </c>
      <c r="G62" s="29">
        <v>6.87</v>
      </c>
      <c r="H62" s="29" t="s">
        <v>302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44939</v>
      </c>
      <c r="B63" s="29">
        <v>539767</v>
      </c>
      <c r="C63" s="28" t="s">
        <v>990</v>
      </c>
      <c r="D63" s="28" t="s">
        <v>1025</v>
      </c>
      <c r="E63" s="28" t="s">
        <v>524</v>
      </c>
      <c r="F63" s="85">
        <v>39290</v>
      </c>
      <c r="G63" s="29">
        <v>42.27</v>
      </c>
      <c r="H63" s="29" t="s">
        <v>302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44939</v>
      </c>
      <c r="B64" s="29">
        <v>539767</v>
      </c>
      <c r="C64" s="28" t="s">
        <v>990</v>
      </c>
      <c r="D64" s="28" t="s">
        <v>1096</v>
      </c>
      <c r="E64" s="28" t="s">
        <v>523</v>
      </c>
      <c r="F64" s="85">
        <v>23602</v>
      </c>
      <c r="G64" s="29">
        <v>42.3</v>
      </c>
      <c r="H64" s="29" t="s">
        <v>302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44939</v>
      </c>
      <c r="B65" s="29">
        <v>539767</v>
      </c>
      <c r="C65" s="28" t="s">
        <v>990</v>
      </c>
      <c r="D65" s="28" t="s">
        <v>1097</v>
      </c>
      <c r="E65" s="28" t="s">
        <v>523</v>
      </c>
      <c r="F65" s="85">
        <v>40984</v>
      </c>
      <c r="G65" s="29">
        <v>41.04</v>
      </c>
      <c r="H65" s="29" t="s">
        <v>302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44939</v>
      </c>
      <c r="B66" s="29">
        <v>539767</v>
      </c>
      <c r="C66" s="28" t="s">
        <v>990</v>
      </c>
      <c r="D66" s="28" t="s">
        <v>1025</v>
      </c>
      <c r="E66" s="28" t="s">
        <v>524</v>
      </c>
      <c r="F66" s="85">
        <v>24370</v>
      </c>
      <c r="G66" s="29">
        <v>42.26</v>
      </c>
      <c r="H66" s="29" t="s">
        <v>302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44939</v>
      </c>
      <c r="B67" s="29">
        <v>539767</v>
      </c>
      <c r="C67" s="28" t="s">
        <v>990</v>
      </c>
      <c r="D67" s="28" t="s">
        <v>1025</v>
      </c>
      <c r="E67" s="28" t="s">
        <v>523</v>
      </c>
      <c r="F67" s="85">
        <v>12211</v>
      </c>
      <c r="G67" s="29">
        <v>42.25</v>
      </c>
      <c r="H67" s="29" t="s">
        <v>302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44939</v>
      </c>
      <c r="B68" s="29">
        <v>539767</v>
      </c>
      <c r="C68" s="28" t="s">
        <v>990</v>
      </c>
      <c r="D68" s="28" t="s">
        <v>1098</v>
      </c>
      <c r="E68" s="28" t="s">
        <v>523</v>
      </c>
      <c r="F68" s="85">
        <v>22800</v>
      </c>
      <c r="G68" s="29">
        <v>42.25</v>
      </c>
      <c r="H68" s="29" t="s">
        <v>302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44939</v>
      </c>
      <c r="B69" s="29">
        <v>539767</v>
      </c>
      <c r="C69" s="28" t="s">
        <v>990</v>
      </c>
      <c r="D69" s="28" t="s">
        <v>1030</v>
      </c>
      <c r="E69" s="28" t="s">
        <v>523</v>
      </c>
      <c r="F69" s="85">
        <v>25000</v>
      </c>
      <c r="G69" s="29">
        <v>42.2</v>
      </c>
      <c r="H69" s="29" t="s">
        <v>302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44939</v>
      </c>
      <c r="B70" s="29">
        <v>539767</v>
      </c>
      <c r="C70" s="28" t="s">
        <v>990</v>
      </c>
      <c r="D70" s="28" t="s">
        <v>998</v>
      </c>
      <c r="E70" s="28" t="s">
        <v>524</v>
      </c>
      <c r="F70" s="85">
        <v>21849</v>
      </c>
      <c r="G70" s="29">
        <v>42.3</v>
      </c>
      <c r="H70" s="29" t="s">
        <v>302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44939</v>
      </c>
      <c r="B71" s="29">
        <v>539767</v>
      </c>
      <c r="C71" s="28" t="s">
        <v>990</v>
      </c>
      <c r="D71" s="28" t="s">
        <v>946</v>
      </c>
      <c r="E71" s="28" t="s">
        <v>524</v>
      </c>
      <c r="F71" s="85">
        <v>49746</v>
      </c>
      <c r="G71" s="29">
        <v>42.25</v>
      </c>
      <c r="H71" s="29" t="s">
        <v>302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44939</v>
      </c>
      <c r="B72" s="29">
        <v>539767</v>
      </c>
      <c r="C72" s="28" t="s">
        <v>990</v>
      </c>
      <c r="D72" s="28" t="s">
        <v>946</v>
      </c>
      <c r="E72" s="28" t="s">
        <v>523</v>
      </c>
      <c r="F72" s="85">
        <v>51450</v>
      </c>
      <c r="G72" s="29">
        <v>41.54</v>
      </c>
      <c r="H72" s="29" t="s">
        <v>302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44939</v>
      </c>
      <c r="B73" s="29">
        <v>530167</v>
      </c>
      <c r="C73" s="28" t="s">
        <v>1099</v>
      </c>
      <c r="D73" s="28" t="s">
        <v>1100</v>
      </c>
      <c r="E73" s="28" t="s">
        <v>523</v>
      </c>
      <c r="F73" s="85">
        <v>20000</v>
      </c>
      <c r="G73" s="29">
        <v>26.7</v>
      </c>
      <c r="H73" s="29" t="s">
        <v>302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44939</v>
      </c>
      <c r="B74" s="29">
        <v>543305</v>
      </c>
      <c r="C74" s="28" t="s">
        <v>1026</v>
      </c>
      <c r="D74" s="28" t="s">
        <v>1027</v>
      </c>
      <c r="E74" s="28" t="s">
        <v>523</v>
      </c>
      <c r="F74" s="85">
        <v>84000</v>
      </c>
      <c r="G74" s="29">
        <v>5.73</v>
      </c>
      <c r="H74" s="29" t="s">
        <v>302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44939</v>
      </c>
      <c r="B75" s="29">
        <v>543305</v>
      </c>
      <c r="C75" s="28" t="s">
        <v>1026</v>
      </c>
      <c r="D75" s="28" t="s">
        <v>1027</v>
      </c>
      <c r="E75" s="28" t="s">
        <v>524</v>
      </c>
      <c r="F75" s="85">
        <v>48000</v>
      </c>
      <c r="G75" s="29">
        <v>5.92</v>
      </c>
      <c r="H75" s="29" t="s">
        <v>302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44939</v>
      </c>
      <c r="B76" s="29">
        <v>543305</v>
      </c>
      <c r="C76" s="28" t="s">
        <v>1026</v>
      </c>
      <c r="D76" s="28" t="s">
        <v>1030</v>
      </c>
      <c r="E76" s="28" t="s">
        <v>523</v>
      </c>
      <c r="F76" s="85">
        <v>72000</v>
      </c>
      <c r="G76" s="29">
        <v>6.06</v>
      </c>
      <c r="H76" s="29" t="s">
        <v>302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44939</v>
      </c>
      <c r="B77" s="29">
        <v>543305</v>
      </c>
      <c r="C77" s="28" t="s">
        <v>1026</v>
      </c>
      <c r="D77" s="28" t="s">
        <v>1101</v>
      </c>
      <c r="E77" s="28" t="s">
        <v>523</v>
      </c>
      <c r="F77" s="85">
        <v>48000</v>
      </c>
      <c r="G77" s="29">
        <v>5.5</v>
      </c>
      <c r="H77" s="29" t="s">
        <v>302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44939</v>
      </c>
      <c r="B78" s="29">
        <v>543305</v>
      </c>
      <c r="C78" s="28" t="s">
        <v>1026</v>
      </c>
      <c r="D78" s="28" t="s">
        <v>1101</v>
      </c>
      <c r="E78" s="28" t="s">
        <v>524</v>
      </c>
      <c r="F78" s="85">
        <v>48000</v>
      </c>
      <c r="G78" s="29">
        <v>6.06</v>
      </c>
      <c r="H78" s="29" t="s">
        <v>302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44939</v>
      </c>
      <c r="B79" s="29">
        <v>543305</v>
      </c>
      <c r="C79" s="28" t="s">
        <v>1026</v>
      </c>
      <c r="D79" s="28" t="s">
        <v>1102</v>
      </c>
      <c r="E79" s="28" t="s">
        <v>523</v>
      </c>
      <c r="F79" s="85">
        <v>48000</v>
      </c>
      <c r="G79" s="29">
        <v>6.06</v>
      </c>
      <c r="H79" s="29" t="s">
        <v>302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44939</v>
      </c>
      <c r="B80" s="29">
        <v>536659</v>
      </c>
      <c r="C80" s="28" t="s">
        <v>1103</v>
      </c>
      <c r="D80" s="28" t="s">
        <v>1104</v>
      </c>
      <c r="E80" s="28" t="s">
        <v>524</v>
      </c>
      <c r="F80" s="85">
        <v>38315</v>
      </c>
      <c r="G80" s="29">
        <v>14.61</v>
      </c>
      <c r="H80" s="29" t="s">
        <v>302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44939</v>
      </c>
      <c r="B81" s="29">
        <v>530281</v>
      </c>
      <c r="C81" s="28" t="s">
        <v>1105</v>
      </c>
      <c r="D81" s="28" t="s">
        <v>1106</v>
      </c>
      <c r="E81" s="28" t="s">
        <v>524</v>
      </c>
      <c r="F81" s="85">
        <v>24139</v>
      </c>
      <c r="G81" s="29">
        <v>31.13</v>
      </c>
      <c r="H81" s="29" t="s">
        <v>302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44939</v>
      </c>
      <c r="B82" s="29">
        <v>519191</v>
      </c>
      <c r="C82" s="28" t="s">
        <v>991</v>
      </c>
      <c r="D82" s="28" t="s">
        <v>1107</v>
      </c>
      <c r="E82" s="28" t="s">
        <v>523</v>
      </c>
      <c r="F82" s="85">
        <v>45000</v>
      </c>
      <c r="G82" s="29">
        <v>17.09</v>
      </c>
      <c r="H82" s="29" t="s">
        <v>302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44939</v>
      </c>
      <c r="B83" s="29">
        <v>519191</v>
      </c>
      <c r="C83" s="28" t="s">
        <v>991</v>
      </c>
      <c r="D83" s="28" t="s">
        <v>1108</v>
      </c>
      <c r="E83" s="28" t="s">
        <v>523</v>
      </c>
      <c r="F83" s="85">
        <v>24804</v>
      </c>
      <c r="G83" s="29">
        <v>17.09</v>
      </c>
      <c r="H83" s="29" t="s">
        <v>302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44939</v>
      </c>
      <c r="B84" s="29">
        <v>519191</v>
      </c>
      <c r="C84" s="28" t="s">
        <v>991</v>
      </c>
      <c r="D84" s="28" t="s">
        <v>1109</v>
      </c>
      <c r="E84" s="28" t="s">
        <v>523</v>
      </c>
      <c r="F84" s="85">
        <v>15000</v>
      </c>
      <c r="G84" s="29">
        <v>17.09</v>
      </c>
      <c r="H84" s="29" t="s">
        <v>302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44939</v>
      </c>
      <c r="B85" s="29">
        <v>519191</v>
      </c>
      <c r="C85" s="28" t="s">
        <v>991</v>
      </c>
      <c r="D85" s="28" t="s">
        <v>1109</v>
      </c>
      <c r="E85" s="28" t="s">
        <v>524</v>
      </c>
      <c r="F85" s="85">
        <v>39000</v>
      </c>
      <c r="G85" s="29">
        <v>17.09</v>
      </c>
      <c r="H85" s="29" t="s">
        <v>302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44939</v>
      </c>
      <c r="B86" s="29">
        <v>519191</v>
      </c>
      <c r="C86" s="28" t="s">
        <v>991</v>
      </c>
      <c r="D86" s="28" t="s">
        <v>870</v>
      </c>
      <c r="E86" s="28" t="s">
        <v>524</v>
      </c>
      <c r="F86" s="85">
        <v>40011</v>
      </c>
      <c r="G86" s="29">
        <v>17.09</v>
      </c>
      <c r="H86" s="29" t="s">
        <v>302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44939</v>
      </c>
      <c r="B87" s="29">
        <v>519191</v>
      </c>
      <c r="C87" s="28" t="s">
        <v>991</v>
      </c>
      <c r="D87" s="28" t="s">
        <v>870</v>
      </c>
      <c r="E87" s="28" t="s">
        <v>523</v>
      </c>
      <c r="F87" s="85">
        <v>11</v>
      </c>
      <c r="G87" s="29">
        <v>17.09</v>
      </c>
      <c r="H87" s="29" t="s">
        <v>302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44939</v>
      </c>
      <c r="B88" s="29">
        <v>543171</v>
      </c>
      <c r="C88" s="28" t="s">
        <v>999</v>
      </c>
      <c r="D88" s="28" t="s">
        <v>1045</v>
      </c>
      <c r="E88" s="28" t="s">
        <v>523</v>
      </c>
      <c r="F88" s="85">
        <v>200000</v>
      </c>
      <c r="G88" s="29">
        <v>52.5</v>
      </c>
      <c r="H88" s="29" t="s">
        <v>302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44939</v>
      </c>
      <c r="B89" s="29">
        <v>539124</v>
      </c>
      <c r="C89" s="28" t="s">
        <v>934</v>
      </c>
      <c r="D89" s="28" t="s">
        <v>1110</v>
      </c>
      <c r="E89" s="28" t="s">
        <v>524</v>
      </c>
      <c r="F89" s="85">
        <v>69120</v>
      </c>
      <c r="G89" s="29">
        <v>68.25</v>
      </c>
      <c r="H89" s="29" t="s">
        <v>302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44939</v>
      </c>
      <c r="B90" s="29">
        <v>539124</v>
      </c>
      <c r="C90" s="28" t="s">
        <v>934</v>
      </c>
      <c r="D90" s="28" t="s">
        <v>946</v>
      </c>
      <c r="E90" s="28" t="s">
        <v>524</v>
      </c>
      <c r="F90" s="85">
        <v>91522</v>
      </c>
      <c r="G90" s="29">
        <v>68.25</v>
      </c>
      <c r="H90" s="29" t="s">
        <v>302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44939</v>
      </c>
      <c r="B91" s="29">
        <v>539124</v>
      </c>
      <c r="C91" s="28" t="s">
        <v>934</v>
      </c>
      <c r="D91" s="28" t="s">
        <v>946</v>
      </c>
      <c r="E91" s="28" t="s">
        <v>523</v>
      </c>
      <c r="F91" s="85">
        <v>77727</v>
      </c>
      <c r="G91" s="29">
        <v>68.2</v>
      </c>
      <c r="H91" s="29" t="s">
        <v>302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44939</v>
      </c>
      <c r="B92" s="29">
        <v>511218</v>
      </c>
      <c r="C92" s="28" t="s">
        <v>882</v>
      </c>
      <c r="D92" s="28" t="s">
        <v>1111</v>
      </c>
      <c r="E92" s="28" t="s">
        <v>523</v>
      </c>
      <c r="F92" s="85">
        <v>6627561</v>
      </c>
      <c r="G92" s="29">
        <v>1300</v>
      </c>
      <c r="H92" s="29" t="s">
        <v>302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44939</v>
      </c>
      <c r="B93" s="29">
        <v>511218</v>
      </c>
      <c r="C93" s="28" t="s">
        <v>882</v>
      </c>
      <c r="D93" s="28" t="s">
        <v>1112</v>
      </c>
      <c r="E93" s="28" t="s">
        <v>524</v>
      </c>
      <c r="F93" s="85">
        <v>4067664</v>
      </c>
      <c r="G93" s="29">
        <v>1300</v>
      </c>
      <c r="H93" s="29" t="s">
        <v>302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44939</v>
      </c>
      <c r="B94" s="29">
        <v>511218</v>
      </c>
      <c r="C94" s="28" t="s">
        <v>882</v>
      </c>
      <c r="D94" s="28" t="s">
        <v>1112</v>
      </c>
      <c r="E94" s="28" t="s">
        <v>524</v>
      </c>
      <c r="F94" s="85">
        <v>3929203</v>
      </c>
      <c r="G94" s="29">
        <v>1300</v>
      </c>
      <c r="H94" s="29" t="s">
        <v>302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44939</v>
      </c>
      <c r="B95" s="29">
        <v>512197</v>
      </c>
      <c r="C95" s="28" t="s">
        <v>1028</v>
      </c>
      <c r="D95" s="28" t="s">
        <v>1113</v>
      </c>
      <c r="E95" s="28" t="s">
        <v>523</v>
      </c>
      <c r="F95" s="85">
        <v>20507</v>
      </c>
      <c r="G95" s="29">
        <v>3.38</v>
      </c>
      <c r="H95" s="29" t="s">
        <v>302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44939</v>
      </c>
      <c r="B96" s="29">
        <v>531359</v>
      </c>
      <c r="C96" s="28" t="s">
        <v>1029</v>
      </c>
      <c r="D96" s="28" t="s">
        <v>1114</v>
      </c>
      <c r="E96" s="28" t="s">
        <v>523</v>
      </c>
      <c r="F96" s="85">
        <v>43102</v>
      </c>
      <c r="G96" s="29">
        <v>209.45</v>
      </c>
      <c r="H96" s="29" t="s">
        <v>302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44939</v>
      </c>
      <c r="B97" s="29">
        <v>514248</v>
      </c>
      <c r="C97" s="28" t="s">
        <v>1115</v>
      </c>
      <c r="D97" s="28" t="s">
        <v>1116</v>
      </c>
      <c r="E97" s="28" t="s">
        <v>524</v>
      </c>
      <c r="F97" s="85">
        <v>30600</v>
      </c>
      <c r="G97" s="29">
        <v>60.29</v>
      </c>
      <c r="H97" s="29" t="s">
        <v>302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44939</v>
      </c>
      <c r="B98" s="29">
        <v>532879</v>
      </c>
      <c r="C98" s="28" t="s">
        <v>1000</v>
      </c>
      <c r="D98" s="28" t="s">
        <v>1001</v>
      </c>
      <c r="E98" s="28" t="s">
        <v>524</v>
      </c>
      <c r="F98" s="85">
        <v>30051</v>
      </c>
      <c r="G98" s="29">
        <v>182</v>
      </c>
      <c r="H98" s="29" t="s">
        <v>302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44939</v>
      </c>
      <c r="B99" s="29">
        <v>543745</v>
      </c>
      <c r="C99" s="28" t="s">
        <v>1031</v>
      </c>
      <c r="D99" s="28" t="s">
        <v>968</v>
      </c>
      <c r="E99" s="28" t="s">
        <v>523</v>
      </c>
      <c r="F99" s="85">
        <v>150000</v>
      </c>
      <c r="G99" s="29">
        <v>22.55</v>
      </c>
      <c r="H99" s="29" t="s">
        <v>302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44939</v>
      </c>
      <c r="B100" s="29">
        <v>543745</v>
      </c>
      <c r="C100" s="28" t="s">
        <v>1031</v>
      </c>
      <c r="D100" s="28" t="s">
        <v>1117</v>
      </c>
      <c r="E100" s="28" t="s">
        <v>524</v>
      </c>
      <c r="F100" s="85">
        <v>252000</v>
      </c>
      <c r="G100" s="29">
        <v>22.55</v>
      </c>
      <c r="H100" s="29" t="s">
        <v>302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44939</v>
      </c>
      <c r="B101" s="29">
        <v>511447</v>
      </c>
      <c r="C101" s="28" t="s">
        <v>1002</v>
      </c>
      <c r="D101" s="28" t="s">
        <v>1118</v>
      </c>
      <c r="E101" s="28" t="s">
        <v>523</v>
      </c>
      <c r="F101" s="85">
        <v>100000</v>
      </c>
      <c r="G101" s="29">
        <v>38.799999999999997</v>
      </c>
      <c r="H101" s="29" t="s">
        <v>302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44939</v>
      </c>
      <c r="B102" s="29">
        <v>511447</v>
      </c>
      <c r="C102" s="28" t="s">
        <v>1002</v>
      </c>
      <c r="D102" s="28" t="s">
        <v>1119</v>
      </c>
      <c r="E102" s="28" t="s">
        <v>523</v>
      </c>
      <c r="F102" s="85">
        <v>100000</v>
      </c>
      <c r="G102" s="29">
        <v>40</v>
      </c>
      <c r="H102" s="29" t="s">
        <v>302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44939</v>
      </c>
      <c r="B103" s="29">
        <v>542765</v>
      </c>
      <c r="C103" s="28" t="s">
        <v>1120</v>
      </c>
      <c r="D103" s="28" t="s">
        <v>1121</v>
      </c>
      <c r="E103" s="28" t="s">
        <v>524</v>
      </c>
      <c r="F103" s="85">
        <v>9000</v>
      </c>
      <c r="G103" s="29">
        <v>147</v>
      </c>
      <c r="H103" s="29" t="s">
        <v>302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44939</v>
      </c>
      <c r="B104" s="29">
        <v>542765</v>
      </c>
      <c r="C104" s="28" t="s">
        <v>1120</v>
      </c>
      <c r="D104" s="28" t="s">
        <v>1044</v>
      </c>
      <c r="E104" s="28" t="s">
        <v>523</v>
      </c>
      <c r="F104" s="85">
        <v>9000</v>
      </c>
      <c r="G104" s="29">
        <v>147</v>
      </c>
      <c r="H104" s="29" t="s">
        <v>302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44939</v>
      </c>
      <c r="B105" s="29">
        <v>542803</v>
      </c>
      <c r="C105" s="28" t="s">
        <v>1003</v>
      </c>
      <c r="D105" s="28" t="s">
        <v>1122</v>
      </c>
      <c r="E105" s="28" t="s">
        <v>524</v>
      </c>
      <c r="F105" s="85">
        <v>8028</v>
      </c>
      <c r="G105" s="29">
        <v>30.81</v>
      </c>
      <c r="H105" s="29" t="s">
        <v>302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44939</v>
      </c>
      <c r="B106" s="29">
        <v>542803</v>
      </c>
      <c r="C106" s="28" t="s">
        <v>1003</v>
      </c>
      <c r="D106" s="28" t="s">
        <v>1004</v>
      </c>
      <c r="E106" s="28" t="s">
        <v>523</v>
      </c>
      <c r="F106" s="85">
        <v>9425</v>
      </c>
      <c r="G106" s="29">
        <v>31</v>
      </c>
      <c r="H106" s="29" t="s">
        <v>302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44939</v>
      </c>
      <c r="B107" s="29">
        <v>512229</v>
      </c>
      <c r="C107" s="28" t="s">
        <v>1123</v>
      </c>
      <c r="D107" s="28" t="s">
        <v>1124</v>
      </c>
      <c r="E107" s="28" t="s">
        <v>523</v>
      </c>
      <c r="F107" s="85">
        <v>815000</v>
      </c>
      <c r="G107" s="29">
        <v>243.7</v>
      </c>
      <c r="H107" s="29" t="s">
        <v>302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44939</v>
      </c>
      <c r="B108" s="29">
        <v>512229</v>
      </c>
      <c r="C108" s="28" t="s">
        <v>1123</v>
      </c>
      <c r="D108" s="28" t="s">
        <v>1125</v>
      </c>
      <c r="E108" s="28" t="s">
        <v>524</v>
      </c>
      <c r="F108" s="85">
        <v>815000</v>
      </c>
      <c r="G108" s="29">
        <v>243.7</v>
      </c>
      <c r="H108" s="29" t="s">
        <v>302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44939</v>
      </c>
      <c r="B109" s="29">
        <v>531211</v>
      </c>
      <c r="C109" s="28" t="s">
        <v>1005</v>
      </c>
      <c r="D109" s="28" t="s">
        <v>1126</v>
      </c>
      <c r="E109" s="28" t="s">
        <v>524</v>
      </c>
      <c r="F109" s="85">
        <v>20000</v>
      </c>
      <c r="G109" s="29">
        <v>5.19</v>
      </c>
      <c r="H109" s="29" t="s">
        <v>302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44939</v>
      </c>
      <c r="B110" s="29">
        <v>531211</v>
      </c>
      <c r="C110" s="28" t="s">
        <v>1005</v>
      </c>
      <c r="D110" s="28" t="s">
        <v>1127</v>
      </c>
      <c r="E110" s="28" t="s">
        <v>523</v>
      </c>
      <c r="F110" s="85">
        <v>23800</v>
      </c>
      <c r="G110" s="29">
        <v>5.19</v>
      </c>
      <c r="H110" s="29" t="s">
        <v>302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44939</v>
      </c>
      <c r="B111" s="29">
        <v>531211</v>
      </c>
      <c r="C111" s="28" t="s">
        <v>1005</v>
      </c>
      <c r="D111" s="28" t="s">
        <v>1128</v>
      </c>
      <c r="E111" s="28" t="s">
        <v>524</v>
      </c>
      <c r="F111" s="85">
        <v>45000</v>
      </c>
      <c r="G111" s="29">
        <v>5.19</v>
      </c>
      <c r="H111" s="29" t="s">
        <v>302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44939</v>
      </c>
      <c r="B112" s="29">
        <v>531211</v>
      </c>
      <c r="C112" s="28" t="s">
        <v>1005</v>
      </c>
      <c r="D112" s="28" t="s">
        <v>1058</v>
      </c>
      <c r="E112" s="28" t="s">
        <v>523</v>
      </c>
      <c r="F112" s="85">
        <v>40000</v>
      </c>
      <c r="G112" s="29">
        <v>5.19</v>
      </c>
      <c r="H112" s="29" t="s">
        <v>302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44939</v>
      </c>
      <c r="B113" s="29" t="s">
        <v>1033</v>
      </c>
      <c r="C113" s="28" t="s">
        <v>1034</v>
      </c>
      <c r="D113" s="28" t="s">
        <v>1036</v>
      </c>
      <c r="E113" s="28" t="s">
        <v>523</v>
      </c>
      <c r="F113" s="85">
        <v>86400</v>
      </c>
      <c r="G113" s="29">
        <v>87.42</v>
      </c>
      <c r="H113" s="29" t="s">
        <v>916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44939</v>
      </c>
      <c r="B114" s="29" t="s">
        <v>1033</v>
      </c>
      <c r="C114" s="28" t="s">
        <v>1034</v>
      </c>
      <c r="D114" s="28" t="s">
        <v>1035</v>
      </c>
      <c r="E114" s="28" t="s">
        <v>523</v>
      </c>
      <c r="F114" s="85">
        <v>96000</v>
      </c>
      <c r="G114" s="29">
        <v>87.5</v>
      </c>
      <c r="H114" s="29" t="s">
        <v>916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44939</v>
      </c>
      <c r="B115" s="29" t="s">
        <v>1129</v>
      </c>
      <c r="C115" s="28" t="s">
        <v>1130</v>
      </c>
      <c r="D115" s="28" t="s">
        <v>1131</v>
      </c>
      <c r="E115" s="28" t="s">
        <v>523</v>
      </c>
      <c r="F115" s="85">
        <v>300000</v>
      </c>
      <c r="G115" s="29">
        <v>414</v>
      </c>
      <c r="H115" s="29" t="s">
        <v>916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44939</v>
      </c>
      <c r="B116" s="29" t="s">
        <v>1037</v>
      </c>
      <c r="C116" s="28" t="s">
        <v>1038</v>
      </c>
      <c r="D116" s="28" t="s">
        <v>1132</v>
      </c>
      <c r="E116" s="28" t="s">
        <v>523</v>
      </c>
      <c r="F116" s="85">
        <v>961134</v>
      </c>
      <c r="G116" s="29">
        <v>52.23</v>
      </c>
      <c r="H116" s="29" t="s">
        <v>916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44939</v>
      </c>
      <c r="B117" s="29" t="s">
        <v>1037</v>
      </c>
      <c r="C117" s="28" t="s">
        <v>1038</v>
      </c>
      <c r="D117" s="28" t="s">
        <v>1039</v>
      </c>
      <c r="E117" s="28" t="s">
        <v>523</v>
      </c>
      <c r="F117" s="85">
        <v>163474</v>
      </c>
      <c r="G117" s="29">
        <v>53.33</v>
      </c>
      <c r="H117" s="29" t="s">
        <v>916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44939</v>
      </c>
      <c r="B118" s="29" t="s">
        <v>1037</v>
      </c>
      <c r="C118" s="28" t="s">
        <v>1038</v>
      </c>
      <c r="D118" s="28" t="s">
        <v>1133</v>
      </c>
      <c r="E118" s="28" t="s">
        <v>523</v>
      </c>
      <c r="F118" s="85">
        <v>481325</v>
      </c>
      <c r="G118" s="29">
        <v>52.78</v>
      </c>
      <c r="H118" s="29" t="s">
        <v>916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44939</v>
      </c>
      <c r="B119" s="29" t="s">
        <v>1037</v>
      </c>
      <c r="C119" s="28" t="s">
        <v>1038</v>
      </c>
      <c r="D119" s="28" t="s">
        <v>1042</v>
      </c>
      <c r="E119" s="28" t="s">
        <v>523</v>
      </c>
      <c r="F119" s="85">
        <v>312105</v>
      </c>
      <c r="G119" s="29">
        <v>53.77</v>
      </c>
      <c r="H119" s="29" t="s">
        <v>916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44939</v>
      </c>
      <c r="B120" s="29" t="s">
        <v>1037</v>
      </c>
      <c r="C120" s="28" t="s">
        <v>1038</v>
      </c>
      <c r="D120" s="28" t="s">
        <v>1020</v>
      </c>
      <c r="E120" s="28" t="s">
        <v>523</v>
      </c>
      <c r="F120" s="85">
        <v>245718</v>
      </c>
      <c r="G120" s="29">
        <v>52.02</v>
      </c>
      <c r="H120" s="29" t="s">
        <v>916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44939</v>
      </c>
      <c r="B121" s="29" t="s">
        <v>1134</v>
      </c>
      <c r="C121" s="28" t="s">
        <v>1135</v>
      </c>
      <c r="D121" s="28" t="s">
        <v>1136</v>
      </c>
      <c r="E121" s="28" t="s">
        <v>523</v>
      </c>
      <c r="F121" s="85">
        <v>197388</v>
      </c>
      <c r="G121" s="29">
        <v>30.73</v>
      </c>
      <c r="H121" s="29" t="s">
        <v>916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44939</v>
      </c>
      <c r="B122" s="29" t="s">
        <v>1134</v>
      </c>
      <c r="C122" s="28" t="s">
        <v>1135</v>
      </c>
      <c r="D122" s="28" t="s">
        <v>1137</v>
      </c>
      <c r="E122" s="28" t="s">
        <v>523</v>
      </c>
      <c r="F122" s="85">
        <v>208038</v>
      </c>
      <c r="G122" s="29">
        <v>30.88</v>
      </c>
      <c r="H122" s="29" t="s">
        <v>916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44939</v>
      </c>
      <c r="B123" s="29" t="s">
        <v>1138</v>
      </c>
      <c r="C123" s="28" t="s">
        <v>1139</v>
      </c>
      <c r="D123" s="28" t="s">
        <v>1140</v>
      </c>
      <c r="E123" s="28" t="s">
        <v>523</v>
      </c>
      <c r="F123" s="85">
        <v>2400</v>
      </c>
      <c r="G123" s="29">
        <v>130.35</v>
      </c>
      <c r="H123" s="29" t="s">
        <v>916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44939</v>
      </c>
      <c r="B124" s="29" t="s">
        <v>1138</v>
      </c>
      <c r="C124" s="28" t="s">
        <v>1139</v>
      </c>
      <c r="D124" s="28" t="s">
        <v>1022</v>
      </c>
      <c r="E124" s="28" t="s">
        <v>523</v>
      </c>
      <c r="F124" s="85">
        <v>16800</v>
      </c>
      <c r="G124" s="29">
        <v>124.9</v>
      </c>
      <c r="H124" s="29" t="s">
        <v>916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44939</v>
      </c>
      <c r="B125" s="29" t="s">
        <v>1138</v>
      </c>
      <c r="C125" s="28" t="s">
        <v>1139</v>
      </c>
      <c r="D125" s="28" t="s">
        <v>1141</v>
      </c>
      <c r="E125" s="28" t="s">
        <v>523</v>
      </c>
      <c r="F125" s="85">
        <v>800</v>
      </c>
      <c r="G125" s="29">
        <v>122.45</v>
      </c>
      <c r="H125" s="29" t="s">
        <v>916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44939</v>
      </c>
      <c r="B126" s="29" t="s">
        <v>970</v>
      </c>
      <c r="C126" s="28" t="s">
        <v>971</v>
      </c>
      <c r="D126" s="28" t="s">
        <v>1006</v>
      </c>
      <c r="E126" s="28" t="s">
        <v>523</v>
      </c>
      <c r="F126" s="85">
        <v>1324192</v>
      </c>
      <c r="G126" s="29">
        <v>25.94</v>
      </c>
      <c r="H126" s="29" t="s">
        <v>916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44939</v>
      </c>
      <c r="B127" s="29" t="s">
        <v>970</v>
      </c>
      <c r="C127" s="28" t="s">
        <v>971</v>
      </c>
      <c r="D127" s="28" t="s">
        <v>972</v>
      </c>
      <c r="E127" s="28" t="s">
        <v>523</v>
      </c>
      <c r="F127" s="85">
        <v>1531159</v>
      </c>
      <c r="G127" s="29">
        <v>25.87</v>
      </c>
      <c r="H127" s="29" t="s">
        <v>916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44939</v>
      </c>
      <c r="B128" s="29" t="s">
        <v>1142</v>
      </c>
      <c r="C128" s="28" t="s">
        <v>1143</v>
      </c>
      <c r="D128" s="28" t="s">
        <v>914</v>
      </c>
      <c r="E128" s="28" t="s">
        <v>523</v>
      </c>
      <c r="F128" s="85">
        <v>47949</v>
      </c>
      <c r="G128" s="29">
        <v>570.69000000000005</v>
      </c>
      <c r="H128" s="29" t="s">
        <v>916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44939</v>
      </c>
      <c r="B129" s="29" t="s">
        <v>1007</v>
      </c>
      <c r="C129" s="28" t="s">
        <v>1008</v>
      </c>
      <c r="D129" s="28" t="s">
        <v>1040</v>
      </c>
      <c r="E129" s="28" t="s">
        <v>523</v>
      </c>
      <c r="F129" s="85">
        <v>827500</v>
      </c>
      <c r="G129" s="29">
        <v>11.47</v>
      </c>
      <c r="H129" s="29" t="s">
        <v>916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44939</v>
      </c>
      <c r="B130" s="29" t="s">
        <v>1007</v>
      </c>
      <c r="C130" s="28" t="s">
        <v>1008</v>
      </c>
      <c r="D130" s="28" t="s">
        <v>1144</v>
      </c>
      <c r="E130" s="28" t="s">
        <v>523</v>
      </c>
      <c r="F130" s="85">
        <v>300000</v>
      </c>
      <c r="G130" s="29">
        <v>11.66</v>
      </c>
      <c r="H130" s="29" t="s">
        <v>916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44939</v>
      </c>
      <c r="B131" s="29" t="s">
        <v>1009</v>
      </c>
      <c r="C131" s="28" t="s">
        <v>1010</v>
      </c>
      <c r="D131" s="28" t="s">
        <v>915</v>
      </c>
      <c r="E131" s="28" t="s">
        <v>523</v>
      </c>
      <c r="F131" s="85">
        <v>55396</v>
      </c>
      <c r="G131" s="29">
        <v>310.13</v>
      </c>
      <c r="H131" s="29" t="s">
        <v>916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44939</v>
      </c>
      <c r="B132" s="29" t="s">
        <v>1145</v>
      </c>
      <c r="C132" s="28" t="s">
        <v>1146</v>
      </c>
      <c r="D132" s="28" t="s">
        <v>1043</v>
      </c>
      <c r="E132" s="28" t="s">
        <v>523</v>
      </c>
      <c r="F132" s="85">
        <v>58258</v>
      </c>
      <c r="G132" s="29">
        <v>135.15</v>
      </c>
      <c r="H132" s="29" t="s">
        <v>916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44939</v>
      </c>
      <c r="B133" s="29" t="s">
        <v>1147</v>
      </c>
      <c r="C133" s="28" t="s">
        <v>1148</v>
      </c>
      <c r="D133" s="28" t="s">
        <v>992</v>
      </c>
      <c r="E133" s="28" t="s">
        <v>523</v>
      </c>
      <c r="F133" s="85">
        <v>914679</v>
      </c>
      <c r="G133" s="29">
        <v>22.32</v>
      </c>
      <c r="H133" s="29" t="s">
        <v>916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44939</v>
      </c>
      <c r="B134" s="29" t="s">
        <v>1147</v>
      </c>
      <c r="C134" s="28" t="s">
        <v>1148</v>
      </c>
      <c r="D134" s="28" t="s">
        <v>1149</v>
      </c>
      <c r="E134" s="28" t="s">
        <v>523</v>
      </c>
      <c r="F134" s="85">
        <v>870984</v>
      </c>
      <c r="G134" s="29">
        <v>22.29</v>
      </c>
      <c r="H134" s="29" t="s">
        <v>916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44939</v>
      </c>
      <c r="B135" s="29" t="s">
        <v>1011</v>
      </c>
      <c r="C135" s="28" t="s">
        <v>1012</v>
      </c>
      <c r="D135" s="28" t="s">
        <v>1150</v>
      </c>
      <c r="E135" s="28" t="s">
        <v>523</v>
      </c>
      <c r="F135" s="85">
        <v>156000</v>
      </c>
      <c r="G135" s="29">
        <v>48.17</v>
      </c>
      <c r="H135" s="29" t="s">
        <v>916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44939</v>
      </c>
      <c r="B136" s="29" t="s">
        <v>1011</v>
      </c>
      <c r="C136" s="28" t="s">
        <v>1012</v>
      </c>
      <c r="D136" s="28" t="s">
        <v>1151</v>
      </c>
      <c r="E136" s="28" t="s">
        <v>523</v>
      </c>
      <c r="F136" s="85">
        <v>100000</v>
      </c>
      <c r="G136" s="29">
        <v>47.21</v>
      </c>
      <c r="H136" s="29" t="s">
        <v>916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>
        <v>44939</v>
      </c>
      <c r="B137" s="29" t="s">
        <v>1152</v>
      </c>
      <c r="C137" s="28" t="s">
        <v>1153</v>
      </c>
      <c r="D137" s="28" t="s">
        <v>952</v>
      </c>
      <c r="E137" s="28" t="s">
        <v>523</v>
      </c>
      <c r="F137" s="85">
        <v>174530</v>
      </c>
      <c r="G137" s="29">
        <v>29.66</v>
      </c>
      <c r="H137" s="29" t="s">
        <v>916</v>
      </c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>
        <v>44939</v>
      </c>
      <c r="B138" s="29" t="s">
        <v>1152</v>
      </c>
      <c r="C138" s="28" t="s">
        <v>1153</v>
      </c>
      <c r="D138" s="28" t="s">
        <v>1154</v>
      </c>
      <c r="E138" s="28" t="s">
        <v>523</v>
      </c>
      <c r="F138" s="85">
        <v>70000</v>
      </c>
      <c r="G138" s="29">
        <v>31.6</v>
      </c>
      <c r="H138" s="29" t="s">
        <v>916</v>
      </c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>
        <v>44939</v>
      </c>
      <c r="B139" s="29" t="s">
        <v>1152</v>
      </c>
      <c r="C139" s="28" t="s">
        <v>1153</v>
      </c>
      <c r="D139" s="28" t="s">
        <v>1155</v>
      </c>
      <c r="E139" s="28" t="s">
        <v>523</v>
      </c>
      <c r="F139" s="85">
        <v>54186</v>
      </c>
      <c r="G139" s="29">
        <v>31.7</v>
      </c>
      <c r="H139" s="29" t="s">
        <v>916</v>
      </c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>
        <v>44939</v>
      </c>
      <c r="B140" s="29" t="s">
        <v>1156</v>
      </c>
      <c r="C140" s="28" t="s">
        <v>1157</v>
      </c>
      <c r="D140" s="28" t="s">
        <v>1158</v>
      </c>
      <c r="E140" s="28" t="s">
        <v>524</v>
      </c>
      <c r="F140" s="85">
        <v>32000</v>
      </c>
      <c r="G140" s="29">
        <v>114.89</v>
      </c>
      <c r="H140" s="29" t="s">
        <v>916</v>
      </c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>
        <v>44939</v>
      </c>
      <c r="B141" s="29" t="s">
        <v>1033</v>
      </c>
      <c r="C141" s="28" t="s">
        <v>1034</v>
      </c>
      <c r="D141" s="28" t="s">
        <v>1159</v>
      </c>
      <c r="E141" s="28" t="s">
        <v>524</v>
      </c>
      <c r="F141" s="85">
        <v>105600</v>
      </c>
      <c r="G141" s="29">
        <v>87.4</v>
      </c>
      <c r="H141" s="29" t="s">
        <v>916</v>
      </c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>
        <v>44939</v>
      </c>
      <c r="B142" s="29" t="s">
        <v>1033</v>
      </c>
      <c r="C142" s="28" t="s">
        <v>1034</v>
      </c>
      <c r="D142" s="28" t="s">
        <v>1160</v>
      </c>
      <c r="E142" s="28" t="s">
        <v>524</v>
      </c>
      <c r="F142" s="85">
        <v>96000</v>
      </c>
      <c r="G142" s="29">
        <v>87.75</v>
      </c>
      <c r="H142" s="29" t="s">
        <v>916</v>
      </c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>
        <v>44939</v>
      </c>
      <c r="B143" s="29" t="s">
        <v>1129</v>
      </c>
      <c r="C143" s="28" t="s">
        <v>1130</v>
      </c>
      <c r="D143" s="28" t="s">
        <v>1161</v>
      </c>
      <c r="E143" s="28" t="s">
        <v>524</v>
      </c>
      <c r="F143" s="85">
        <v>300000</v>
      </c>
      <c r="G143" s="29">
        <v>414</v>
      </c>
      <c r="H143" s="29" t="s">
        <v>916</v>
      </c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>
        <v>44939</v>
      </c>
      <c r="B144" s="29" t="s">
        <v>1037</v>
      </c>
      <c r="C144" s="28" t="s">
        <v>1038</v>
      </c>
      <c r="D144" s="28" t="s">
        <v>1133</v>
      </c>
      <c r="E144" s="28" t="s">
        <v>524</v>
      </c>
      <c r="F144" s="85">
        <v>481325</v>
      </c>
      <c r="G144" s="29">
        <v>53.06</v>
      </c>
      <c r="H144" s="29" t="s">
        <v>916</v>
      </c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>
        <v>44939</v>
      </c>
      <c r="B145" s="29" t="s">
        <v>1037</v>
      </c>
      <c r="C145" s="28" t="s">
        <v>1038</v>
      </c>
      <c r="D145" s="28" t="s">
        <v>1042</v>
      </c>
      <c r="E145" s="28" t="s">
        <v>524</v>
      </c>
      <c r="F145" s="85">
        <v>312105</v>
      </c>
      <c r="G145" s="29">
        <v>52.07</v>
      </c>
      <c r="H145" s="29" t="s">
        <v>916</v>
      </c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>
        <v>44939</v>
      </c>
      <c r="B146" s="29" t="s">
        <v>1037</v>
      </c>
      <c r="C146" s="28" t="s">
        <v>1038</v>
      </c>
      <c r="D146" s="28" t="s">
        <v>1020</v>
      </c>
      <c r="E146" s="28" t="s">
        <v>524</v>
      </c>
      <c r="F146" s="85">
        <v>258718</v>
      </c>
      <c r="G146" s="29">
        <v>52.7</v>
      </c>
      <c r="H146" s="29" t="s">
        <v>916</v>
      </c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>
        <v>44939</v>
      </c>
      <c r="B147" s="29" t="s">
        <v>1037</v>
      </c>
      <c r="C147" s="28" t="s">
        <v>1038</v>
      </c>
      <c r="D147" s="28" t="s">
        <v>1132</v>
      </c>
      <c r="E147" s="28" t="s">
        <v>524</v>
      </c>
      <c r="F147" s="85">
        <v>946134</v>
      </c>
      <c r="G147" s="29">
        <v>52.77</v>
      </c>
      <c r="H147" s="29" t="s">
        <v>916</v>
      </c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>
        <v>44939</v>
      </c>
      <c r="B148" s="29" t="s">
        <v>1037</v>
      </c>
      <c r="C148" s="28" t="s">
        <v>1038</v>
      </c>
      <c r="D148" s="28" t="s">
        <v>1039</v>
      </c>
      <c r="E148" s="28" t="s">
        <v>524</v>
      </c>
      <c r="F148" s="85">
        <v>425723</v>
      </c>
      <c r="G148" s="29">
        <v>52.89</v>
      </c>
      <c r="H148" s="29" t="s">
        <v>916</v>
      </c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>
        <v>44939</v>
      </c>
      <c r="B149" s="29" t="s">
        <v>1162</v>
      </c>
      <c r="C149" s="28" t="s">
        <v>1163</v>
      </c>
      <c r="D149" s="28" t="s">
        <v>1164</v>
      </c>
      <c r="E149" s="28" t="s">
        <v>524</v>
      </c>
      <c r="F149" s="85">
        <v>200000</v>
      </c>
      <c r="G149" s="29">
        <v>85.78</v>
      </c>
      <c r="H149" s="29" t="s">
        <v>916</v>
      </c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>
        <v>44939</v>
      </c>
      <c r="B150" s="29" t="s">
        <v>1134</v>
      </c>
      <c r="C150" s="28" t="s">
        <v>1135</v>
      </c>
      <c r="D150" s="28" t="s">
        <v>1137</v>
      </c>
      <c r="E150" s="28" t="s">
        <v>524</v>
      </c>
      <c r="F150" s="85">
        <v>201051</v>
      </c>
      <c r="G150" s="29">
        <v>30.63</v>
      </c>
      <c r="H150" s="29" t="s">
        <v>916</v>
      </c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>
        <v>44939</v>
      </c>
      <c r="B151" s="29" t="s">
        <v>1134</v>
      </c>
      <c r="C151" s="28" t="s">
        <v>1135</v>
      </c>
      <c r="D151" s="28" t="s">
        <v>1136</v>
      </c>
      <c r="E151" s="28" t="s">
        <v>524</v>
      </c>
      <c r="F151" s="85">
        <v>137388</v>
      </c>
      <c r="G151" s="29">
        <v>29.62</v>
      </c>
      <c r="H151" s="29" t="s">
        <v>916</v>
      </c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>
        <v>44939</v>
      </c>
      <c r="B152" s="29" t="s">
        <v>1138</v>
      </c>
      <c r="C152" s="28" t="s">
        <v>1139</v>
      </c>
      <c r="D152" s="28" t="s">
        <v>1140</v>
      </c>
      <c r="E152" s="28" t="s">
        <v>524</v>
      </c>
      <c r="F152" s="85">
        <v>22400</v>
      </c>
      <c r="G152" s="29">
        <v>128.96</v>
      </c>
      <c r="H152" s="29" t="s">
        <v>916</v>
      </c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>
        <v>44939</v>
      </c>
      <c r="B153" s="29" t="s">
        <v>1138</v>
      </c>
      <c r="C153" s="28" t="s">
        <v>1139</v>
      </c>
      <c r="D153" s="28" t="s">
        <v>1141</v>
      </c>
      <c r="E153" s="28" t="s">
        <v>524</v>
      </c>
      <c r="F153" s="85">
        <v>16800</v>
      </c>
      <c r="G153" s="29">
        <v>125.06</v>
      </c>
      <c r="H153" s="29" t="s">
        <v>916</v>
      </c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>
        <v>44939</v>
      </c>
      <c r="B154" s="29" t="s">
        <v>970</v>
      </c>
      <c r="C154" s="28" t="s">
        <v>971</v>
      </c>
      <c r="D154" s="28" t="s">
        <v>972</v>
      </c>
      <c r="E154" s="28" t="s">
        <v>524</v>
      </c>
      <c r="F154" s="85">
        <v>1531159</v>
      </c>
      <c r="G154" s="29">
        <v>25.91</v>
      </c>
      <c r="H154" s="29" t="s">
        <v>916</v>
      </c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>
        <v>44939</v>
      </c>
      <c r="B155" s="29" t="s">
        <v>970</v>
      </c>
      <c r="C155" s="28" t="s">
        <v>971</v>
      </c>
      <c r="D155" s="28" t="s">
        <v>1006</v>
      </c>
      <c r="E155" s="28" t="s">
        <v>524</v>
      </c>
      <c r="F155" s="85">
        <v>1390330</v>
      </c>
      <c r="G155" s="29">
        <v>25.93</v>
      </c>
      <c r="H155" s="29" t="s">
        <v>916</v>
      </c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>
        <v>44939</v>
      </c>
      <c r="B156" s="29" t="s">
        <v>1142</v>
      </c>
      <c r="C156" s="28" t="s">
        <v>1143</v>
      </c>
      <c r="D156" s="28" t="s">
        <v>914</v>
      </c>
      <c r="E156" s="28" t="s">
        <v>524</v>
      </c>
      <c r="F156" s="85">
        <v>47949</v>
      </c>
      <c r="G156" s="29">
        <v>571.13</v>
      </c>
      <c r="H156" s="29" t="s">
        <v>916</v>
      </c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>
        <v>44939</v>
      </c>
      <c r="B157" s="29" t="s">
        <v>1007</v>
      </c>
      <c r="C157" s="28" t="s">
        <v>1008</v>
      </c>
      <c r="D157" s="28" t="s">
        <v>1041</v>
      </c>
      <c r="E157" s="28" t="s">
        <v>524</v>
      </c>
      <c r="F157" s="85">
        <v>418560</v>
      </c>
      <c r="G157" s="29">
        <v>11.42</v>
      </c>
      <c r="H157" s="29" t="s">
        <v>916</v>
      </c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>
        <v>44939</v>
      </c>
      <c r="B158" s="29" t="s">
        <v>1165</v>
      </c>
      <c r="C158" s="28" t="s">
        <v>1166</v>
      </c>
      <c r="D158" s="28" t="s">
        <v>1167</v>
      </c>
      <c r="E158" s="28" t="s">
        <v>524</v>
      </c>
      <c r="F158" s="85">
        <v>90000</v>
      </c>
      <c r="G158" s="29">
        <v>95</v>
      </c>
      <c r="H158" s="29" t="s">
        <v>916</v>
      </c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>
        <v>44939</v>
      </c>
      <c r="B159" s="29" t="s">
        <v>1009</v>
      </c>
      <c r="C159" s="28" t="s">
        <v>1010</v>
      </c>
      <c r="D159" s="28" t="s">
        <v>915</v>
      </c>
      <c r="E159" s="28" t="s">
        <v>524</v>
      </c>
      <c r="F159" s="85">
        <v>29991</v>
      </c>
      <c r="G159" s="29">
        <v>310.52999999999997</v>
      </c>
      <c r="H159" s="29" t="s">
        <v>916</v>
      </c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>
        <v>44939</v>
      </c>
      <c r="B160" s="29" t="s">
        <v>1145</v>
      </c>
      <c r="C160" s="28" t="s">
        <v>1146</v>
      </c>
      <c r="D160" s="28" t="s">
        <v>1043</v>
      </c>
      <c r="E160" s="28" t="s">
        <v>524</v>
      </c>
      <c r="F160" s="85">
        <v>6350</v>
      </c>
      <c r="G160" s="29">
        <v>142.69999999999999</v>
      </c>
      <c r="H160" s="29" t="s">
        <v>916</v>
      </c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>
        <v>44939</v>
      </c>
      <c r="B161" s="29" t="s">
        <v>1145</v>
      </c>
      <c r="C161" s="28" t="s">
        <v>1146</v>
      </c>
      <c r="D161" s="28" t="s">
        <v>1035</v>
      </c>
      <c r="E161" s="28" t="s">
        <v>524</v>
      </c>
      <c r="F161" s="85">
        <v>65564</v>
      </c>
      <c r="G161" s="29">
        <v>135.16</v>
      </c>
      <c r="H161" s="29" t="s">
        <v>916</v>
      </c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>
        <v>44939</v>
      </c>
      <c r="B162" s="29" t="s">
        <v>1147</v>
      </c>
      <c r="C162" s="28" t="s">
        <v>1148</v>
      </c>
      <c r="D162" s="28" t="s">
        <v>1149</v>
      </c>
      <c r="E162" s="28" t="s">
        <v>524</v>
      </c>
      <c r="F162" s="85">
        <v>870984</v>
      </c>
      <c r="G162" s="29">
        <v>22.1</v>
      </c>
      <c r="H162" s="29" t="s">
        <v>916</v>
      </c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>
        <v>44939</v>
      </c>
      <c r="B163" s="29" t="s">
        <v>1147</v>
      </c>
      <c r="C163" s="28" t="s">
        <v>1148</v>
      </c>
      <c r="D163" s="28" t="s">
        <v>992</v>
      </c>
      <c r="E163" s="28" t="s">
        <v>524</v>
      </c>
      <c r="F163" s="85">
        <v>518141</v>
      </c>
      <c r="G163" s="29">
        <v>21.07</v>
      </c>
      <c r="H163" s="29" t="s">
        <v>916</v>
      </c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>
        <v>44939</v>
      </c>
      <c r="B164" s="29" t="s">
        <v>1011</v>
      </c>
      <c r="C164" s="28" t="s">
        <v>1012</v>
      </c>
      <c r="D164" s="28" t="s">
        <v>1168</v>
      </c>
      <c r="E164" s="28" t="s">
        <v>524</v>
      </c>
      <c r="F164" s="85">
        <v>136000</v>
      </c>
      <c r="G164" s="29">
        <v>46.54</v>
      </c>
      <c r="H164" s="29" t="s">
        <v>916</v>
      </c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>
        <v>44939</v>
      </c>
      <c r="B165" s="29" t="s">
        <v>1011</v>
      </c>
      <c r="C165" s="28" t="s">
        <v>1012</v>
      </c>
      <c r="D165" s="28" t="s">
        <v>1151</v>
      </c>
      <c r="E165" s="28" t="s">
        <v>524</v>
      </c>
      <c r="F165" s="85">
        <v>104000</v>
      </c>
      <c r="G165" s="29">
        <v>47.26</v>
      </c>
      <c r="H165" s="29" t="s">
        <v>916</v>
      </c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>
        <v>44939</v>
      </c>
      <c r="B166" s="29" t="s">
        <v>1152</v>
      </c>
      <c r="C166" s="28" t="s">
        <v>1153</v>
      </c>
      <c r="D166" s="28" t="s">
        <v>1155</v>
      </c>
      <c r="E166" s="28" t="s">
        <v>524</v>
      </c>
      <c r="F166" s="85">
        <v>54186</v>
      </c>
      <c r="G166" s="29">
        <v>31.6</v>
      </c>
      <c r="H166" s="29" t="s">
        <v>916</v>
      </c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>
        <v>44939</v>
      </c>
      <c r="B167" s="29" t="s">
        <v>1152</v>
      </c>
      <c r="C167" s="28" t="s">
        <v>1153</v>
      </c>
      <c r="D167" s="28" t="s">
        <v>1169</v>
      </c>
      <c r="E167" s="28" t="s">
        <v>524</v>
      </c>
      <c r="F167" s="85">
        <v>53616</v>
      </c>
      <c r="G167" s="29">
        <v>31.7</v>
      </c>
      <c r="H167" s="29" t="s">
        <v>916</v>
      </c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>
        <v>44939</v>
      </c>
      <c r="B168" s="29" t="s">
        <v>1152</v>
      </c>
      <c r="C168" s="28" t="s">
        <v>1153</v>
      </c>
      <c r="D168" s="28" t="s">
        <v>952</v>
      </c>
      <c r="E168" s="28" t="s">
        <v>524</v>
      </c>
      <c r="F168" s="85">
        <v>174530</v>
      </c>
      <c r="G168" s="29">
        <v>29.8</v>
      </c>
      <c r="H168" s="29" t="s">
        <v>916</v>
      </c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>
        <v>44939</v>
      </c>
      <c r="B169" s="29" t="s">
        <v>1152</v>
      </c>
      <c r="C169" s="28" t="s">
        <v>1153</v>
      </c>
      <c r="D169" s="28" t="s">
        <v>1154</v>
      </c>
      <c r="E169" s="28" t="s">
        <v>524</v>
      </c>
      <c r="F169" s="85">
        <v>85000</v>
      </c>
      <c r="G169" s="29">
        <v>29.46</v>
      </c>
      <c r="H169" s="29" t="s">
        <v>916</v>
      </c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D458"/>
  <sheetViews>
    <sheetView zoomScale="85" zoomScaleNormal="85" workbookViewId="0">
      <selection activeCell="J64" sqref="J64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9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899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44942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525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515</v>
      </c>
      <c r="C9" s="94"/>
      <c r="D9" s="95" t="s">
        <v>526</v>
      </c>
      <c r="E9" s="94" t="s">
        <v>527</v>
      </c>
      <c r="F9" s="94" t="s">
        <v>528</v>
      </c>
      <c r="G9" s="94" t="s">
        <v>529</v>
      </c>
      <c r="H9" s="94" t="s">
        <v>530</v>
      </c>
      <c r="I9" s="94" t="s">
        <v>531</v>
      </c>
      <c r="J9" s="93" t="s">
        <v>532</v>
      </c>
      <c r="K9" s="94" t="s">
        <v>533</v>
      </c>
      <c r="L9" s="96" t="s">
        <v>534</v>
      </c>
      <c r="M9" s="96" t="s">
        <v>535</v>
      </c>
      <c r="N9" s="94" t="s">
        <v>536</v>
      </c>
      <c r="O9" s="95" t="s">
        <v>537</v>
      </c>
      <c r="P9" s="94" t="s">
        <v>766</v>
      </c>
      <c r="Q9" s="1"/>
      <c r="R9" s="6"/>
      <c r="S9" s="1"/>
      <c r="T9" s="1"/>
      <c r="U9" s="1"/>
      <c r="V9" s="1"/>
      <c r="W9" s="1"/>
      <c r="X9" s="1"/>
    </row>
    <row r="10" spans="1:56" s="198" customFormat="1" ht="13.9" customHeight="1">
      <c r="A10" s="302">
        <v>1</v>
      </c>
      <c r="B10" s="281">
        <v>44861</v>
      </c>
      <c r="C10" s="303"/>
      <c r="D10" s="304" t="s">
        <v>55</v>
      </c>
      <c r="E10" s="305" t="s">
        <v>540</v>
      </c>
      <c r="F10" s="306">
        <v>147</v>
      </c>
      <c r="G10" s="306">
        <v>137</v>
      </c>
      <c r="H10" s="306">
        <v>154</v>
      </c>
      <c r="I10" s="307" t="s">
        <v>868</v>
      </c>
      <c r="J10" s="275" t="s">
        <v>869</v>
      </c>
      <c r="K10" s="275">
        <f t="shared" ref="K10" si="0">H10-F10</f>
        <v>7</v>
      </c>
      <c r="L10" s="276">
        <f t="shared" ref="L10" si="1">(F10*-0.7)/100</f>
        <v>-1.0289999999999999</v>
      </c>
      <c r="M10" s="277">
        <f t="shared" ref="M10" si="2">(K10+L10)/F10</f>
        <v>4.0619047619047617E-2</v>
      </c>
      <c r="N10" s="275" t="s">
        <v>538</v>
      </c>
      <c r="O10" s="278">
        <v>44866</v>
      </c>
      <c r="P10" s="275"/>
      <c r="Q10" s="197"/>
      <c r="R10" s="197" t="s">
        <v>802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s="198" customFormat="1" ht="13.9" customHeight="1">
      <c r="A11" s="349">
        <v>2</v>
      </c>
      <c r="B11" s="350">
        <v>44876</v>
      </c>
      <c r="C11" s="351"/>
      <c r="D11" s="352" t="s">
        <v>205</v>
      </c>
      <c r="E11" s="353" t="s">
        <v>540</v>
      </c>
      <c r="F11" s="349">
        <v>6800</v>
      </c>
      <c r="G11" s="349">
        <v>6340</v>
      </c>
      <c r="H11" s="349">
        <v>7195</v>
      </c>
      <c r="I11" s="354" t="s">
        <v>871</v>
      </c>
      <c r="J11" s="315" t="s">
        <v>1170</v>
      </c>
      <c r="K11" s="315">
        <f t="shared" ref="K11" si="3">H11-F11</f>
        <v>395</v>
      </c>
      <c r="L11" s="322">
        <f t="shared" ref="L11" si="4">(F11*-0.7)/100</f>
        <v>-47.6</v>
      </c>
      <c r="M11" s="323">
        <f t="shared" ref="M11" si="5">(K11+L11)/F11</f>
        <v>5.1088235294117643E-2</v>
      </c>
      <c r="N11" s="315" t="s">
        <v>538</v>
      </c>
      <c r="O11" s="324">
        <v>44939</v>
      </c>
      <c r="P11" s="315"/>
      <c r="Q11" s="197"/>
      <c r="R11" s="197" t="s">
        <v>539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s="198" customFormat="1" ht="13.9" customHeight="1">
      <c r="A12" s="306">
        <v>3</v>
      </c>
      <c r="B12" s="308">
        <v>44890</v>
      </c>
      <c r="C12" s="303"/>
      <c r="D12" s="304" t="s">
        <v>271</v>
      </c>
      <c r="E12" s="305" t="s">
        <v>540</v>
      </c>
      <c r="F12" s="306">
        <v>5670</v>
      </c>
      <c r="G12" s="306">
        <v>5250</v>
      </c>
      <c r="H12" s="306">
        <v>5905</v>
      </c>
      <c r="I12" s="307" t="s">
        <v>876</v>
      </c>
      <c r="J12" s="275" t="s">
        <v>887</v>
      </c>
      <c r="K12" s="275">
        <f t="shared" ref="K12" si="6">H12-F12</f>
        <v>235</v>
      </c>
      <c r="L12" s="276">
        <f t="shared" ref="L12" si="7">(F12*-0.7)/100</f>
        <v>-39.69</v>
      </c>
      <c r="M12" s="277">
        <f t="shared" ref="M12" si="8">(K12+L12)/F12</f>
        <v>3.4446208112874778E-2</v>
      </c>
      <c r="N12" s="275" t="s">
        <v>538</v>
      </c>
      <c r="O12" s="278">
        <v>44923</v>
      </c>
      <c r="P12" s="275"/>
      <c r="Q12" s="197"/>
      <c r="R12" s="197" t="s">
        <v>539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s="198" customFormat="1" ht="13.9" customHeight="1">
      <c r="A13" s="309">
        <v>4</v>
      </c>
      <c r="B13" s="310">
        <v>44896</v>
      </c>
      <c r="C13" s="311"/>
      <c r="D13" s="312" t="s">
        <v>197</v>
      </c>
      <c r="E13" s="313" t="s">
        <v>540</v>
      </c>
      <c r="F13" s="201" t="s">
        <v>878</v>
      </c>
      <c r="G13" s="201">
        <v>3140</v>
      </c>
      <c r="H13" s="201"/>
      <c r="I13" s="314" t="s">
        <v>873</v>
      </c>
      <c r="J13" s="246" t="s">
        <v>541</v>
      </c>
      <c r="K13" s="246"/>
      <c r="L13" s="247"/>
      <c r="M13" s="248"/>
      <c r="N13" s="246"/>
      <c r="O13" s="249"/>
      <c r="P13" s="246"/>
      <c r="Q13" s="197"/>
      <c r="R13" s="197" t="s">
        <v>539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349">
        <v>5</v>
      </c>
      <c r="B14" s="350">
        <v>44922</v>
      </c>
      <c r="C14" s="351"/>
      <c r="D14" s="352" t="s">
        <v>256</v>
      </c>
      <c r="E14" s="353" t="s">
        <v>540</v>
      </c>
      <c r="F14" s="349">
        <v>262.5</v>
      </c>
      <c r="G14" s="349">
        <v>246</v>
      </c>
      <c r="H14" s="349">
        <v>281.5</v>
      </c>
      <c r="I14" s="354" t="s">
        <v>877</v>
      </c>
      <c r="J14" s="315" t="s">
        <v>955</v>
      </c>
      <c r="K14" s="315">
        <f t="shared" ref="K14" si="9">H14-F14</f>
        <v>19</v>
      </c>
      <c r="L14" s="322">
        <f t="shared" ref="L14" si="10">(F14*-0.7)/100</f>
        <v>-1.8374999999999999</v>
      </c>
      <c r="M14" s="323">
        <f t="shared" ref="M14" si="11">(K14+L14)/F14</f>
        <v>6.5380952380952387E-2</v>
      </c>
      <c r="N14" s="315" t="s">
        <v>538</v>
      </c>
      <c r="O14" s="324">
        <v>44935</v>
      </c>
      <c r="P14" s="315"/>
      <c r="Q14" s="197"/>
      <c r="R14" s="197" t="s">
        <v>802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245">
        <v>6</v>
      </c>
      <c r="B15" s="244">
        <v>44930</v>
      </c>
      <c r="C15" s="250"/>
      <c r="D15" s="251" t="s">
        <v>927</v>
      </c>
      <c r="E15" s="252" t="s">
        <v>540</v>
      </c>
      <c r="F15" s="245" t="s">
        <v>928</v>
      </c>
      <c r="G15" s="245">
        <v>89</v>
      </c>
      <c r="H15" s="245"/>
      <c r="I15" s="253" t="s">
        <v>929</v>
      </c>
      <c r="J15" s="246" t="s">
        <v>541</v>
      </c>
      <c r="K15" s="246"/>
      <c r="L15" s="247"/>
      <c r="M15" s="248"/>
      <c r="N15" s="246"/>
      <c r="O15" s="249"/>
      <c r="P15" s="247"/>
      <c r="Q15" s="197"/>
      <c r="R15" s="197" t="s">
        <v>539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45">
        <v>7</v>
      </c>
      <c r="B16" s="244">
        <v>44930</v>
      </c>
      <c r="C16" s="250"/>
      <c r="D16" s="251" t="s">
        <v>53</v>
      </c>
      <c r="E16" s="252" t="s">
        <v>540</v>
      </c>
      <c r="F16" s="245" t="s">
        <v>932</v>
      </c>
      <c r="G16" s="245">
        <v>4180</v>
      </c>
      <c r="H16" s="245"/>
      <c r="I16" s="253" t="s">
        <v>933</v>
      </c>
      <c r="J16" s="246" t="s">
        <v>541</v>
      </c>
      <c r="K16" s="246"/>
      <c r="L16" s="247"/>
      <c r="M16" s="248"/>
      <c r="N16" s="246"/>
      <c r="O16" s="249"/>
      <c r="P16" s="247"/>
      <c r="Q16" s="197"/>
      <c r="R16" s="197" t="s">
        <v>539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245">
        <v>8</v>
      </c>
      <c r="B17" s="244">
        <v>44931</v>
      </c>
      <c r="C17" s="250"/>
      <c r="D17" s="251" t="s">
        <v>152</v>
      </c>
      <c r="E17" s="252" t="s">
        <v>540</v>
      </c>
      <c r="F17" s="245" t="s">
        <v>943</v>
      </c>
      <c r="G17" s="245">
        <v>7900</v>
      </c>
      <c r="H17" s="245"/>
      <c r="I17" s="253" t="s">
        <v>944</v>
      </c>
      <c r="J17" s="246" t="s">
        <v>541</v>
      </c>
      <c r="K17" s="246"/>
      <c r="L17" s="247"/>
      <c r="M17" s="248"/>
      <c r="N17" s="246"/>
      <c r="O17" s="249"/>
      <c r="P17" s="247"/>
      <c r="Q17" s="197"/>
      <c r="R17" s="197" t="s">
        <v>802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245">
        <v>9</v>
      </c>
      <c r="B18" s="244">
        <v>44935</v>
      </c>
      <c r="C18" s="250"/>
      <c r="D18" s="251" t="s">
        <v>124</v>
      </c>
      <c r="E18" s="252" t="s">
        <v>540</v>
      </c>
      <c r="F18" s="245" t="s">
        <v>958</v>
      </c>
      <c r="G18" s="245">
        <v>818</v>
      </c>
      <c r="H18" s="245"/>
      <c r="I18" s="253" t="s">
        <v>959</v>
      </c>
      <c r="J18" s="246" t="s">
        <v>541</v>
      </c>
      <c r="K18" s="246"/>
      <c r="L18" s="247"/>
      <c r="M18" s="248"/>
      <c r="N18" s="246"/>
      <c r="O18" s="249"/>
      <c r="P18" s="24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5">
        <v>10</v>
      </c>
      <c r="B19" s="244">
        <v>44935</v>
      </c>
      <c r="C19" s="250"/>
      <c r="D19" s="251" t="s">
        <v>177</v>
      </c>
      <c r="E19" s="252" t="s">
        <v>540</v>
      </c>
      <c r="F19" s="245" t="s">
        <v>956</v>
      </c>
      <c r="G19" s="245">
        <v>198</v>
      </c>
      <c r="H19" s="245"/>
      <c r="I19" s="253" t="s">
        <v>957</v>
      </c>
      <c r="J19" s="246" t="s">
        <v>541</v>
      </c>
      <c r="K19" s="246"/>
      <c r="L19" s="247"/>
      <c r="M19" s="248"/>
      <c r="N19" s="246"/>
      <c r="O19" s="249"/>
      <c r="P19" s="24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245">
        <v>11</v>
      </c>
      <c r="B20" s="244">
        <v>44935</v>
      </c>
      <c r="C20" s="250"/>
      <c r="D20" s="251" t="s">
        <v>273</v>
      </c>
      <c r="E20" s="252" t="s">
        <v>540</v>
      </c>
      <c r="F20" s="245" t="s">
        <v>960</v>
      </c>
      <c r="G20" s="245">
        <v>5690</v>
      </c>
      <c r="H20" s="245"/>
      <c r="I20" s="253" t="s">
        <v>961</v>
      </c>
      <c r="J20" s="246" t="s">
        <v>541</v>
      </c>
      <c r="K20" s="246"/>
      <c r="L20" s="247"/>
      <c r="M20" s="248"/>
      <c r="N20" s="246"/>
      <c r="O20" s="249"/>
      <c r="P20" s="24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45">
        <v>12</v>
      </c>
      <c r="B21" s="244">
        <v>44936</v>
      </c>
      <c r="C21" s="250"/>
      <c r="D21" s="251" t="s">
        <v>75</v>
      </c>
      <c r="E21" s="252" t="s">
        <v>540</v>
      </c>
      <c r="F21" s="245" t="s">
        <v>980</v>
      </c>
      <c r="G21" s="245">
        <v>735</v>
      </c>
      <c r="H21" s="245"/>
      <c r="I21" s="253" t="s">
        <v>981</v>
      </c>
      <c r="J21" s="246" t="s">
        <v>541</v>
      </c>
      <c r="K21" s="246"/>
      <c r="L21" s="247"/>
      <c r="M21" s="248"/>
      <c r="N21" s="246"/>
      <c r="O21" s="249"/>
      <c r="P21" s="24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245">
        <v>13</v>
      </c>
      <c r="B22" s="244">
        <v>44936</v>
      </c>
      <c r="C22" s="250"/>
      <c r="D22" s="346" t="s">
        <v>455</v>
      </c>
      <c r="E22" s="252" t="s">
        <v>540</v>
      </c>
      <c r="F22" s="245" t="s">
        <v>987</v>
      </c>
      <c r="G22" s="245">
        <v>167</v>
      </c>
      <c r="H22" s="245"/>
      <c r="I22" s="253" t="s">
        <v>988</v>
      </c>
      <c r="J22" s="246" t="s">
        <v>541</v>
      </c>
      <c r="K22" s="246"/>
      <c r="L22" s="247"/>
      <c r="M22" s="248"/>
      <c r="N22" s="246"/>
      <c r="O22" s="249"/>
      <c r="P22" s="24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3.9" customHeight="1">
      <c r="A23" s="245"/>
      <c r="B23" s="244"/>
      <c r="C23" s="250"/>
      <c r="D23" s="251"/>
      <c r="E23" s="252"/>
      <c r="F23" s="245"/>
      <c r="G23" s="245"/>
      <c r="H23" s="245"/>
      <c r="I23" s="253"/>
      <c r="J23" s="246"/>
      <c r="K23" s="246"/>
      <c r="L23" s="247"/>
      <c r="M23" s="248"/>
      <c r="N23" s="246"/>
      <c r="O23" s="249"/>
      <c r="P23" s="24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3.9" customHeight="1">
      <c r="A24" s="230"/>
      <c r="B24" s="229"/>
      <c r="C24" s="292"/>
      <c r="D24" s="293"/>
      <c r="E24" s="294"/>
      <c r="F24" s="230"/>
      <c r="G24" s="230"/>
      <c r="H24" s="230"/>
      <c r="I24" s="295"/>
      <c r="J24" s="296"/>
      <c r="K24" s="296"/>
      <c r="L24" s="297"/>
      <c r="M24" s="298"/>
      <c r="N24" s="296"/>
      <c r="O24" s="299"/>
      <c r="P24" s="2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</row>
    <row r="25" spans="1:56" ht="14.25" customHeight="1">
      <c r="A25" s="97"/>
      <c r="B25" s="98"/>
      <c r="C25" s="99"/>
      <c r="D25" s="100"/>
      <c r="E25" s="101"/>
      <c r="F25" s="101"/>
      <c r="H25" s="101"/>
      <c r="I25" s="102"/>
      <c r="J25" s="103"/>
      <c r="K25" s="103"/>
      <c r="L25" s="104"/>
      <c r="M25" s="105"/>
      <c r="N25" s="106"/>
      <c r="O25" s="107"/>
      <c r="P25" s="108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</row>
    <row r="26" spans="1:56" ht="14.25" customHeight="1">
      <c r="A26" s="97"/>
      <c r="B26" s="98"/>
      <c r="C26" s="99"/>
      <c r="D26" s="100"/>
      <c r="E26" s="101"/>
      <c r="F26" s="101"/>
      <c r="G26" s="97"/>
      <c r="H26" s="101"/>
      <c r="I26" s="102"/>
      <c r="J26" s="103"/>
      <c r="K26" s="103"/>
      <c r="L26" s="104"/>
      <c r="M26" s="105"/>
      <c r="N26" s="106"/>
      <c r="O26" s="107"/>
      <c r="P26" s="108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ht="12" customHeight="1">
      <c r="A27" s="109" t="s">
        <v>542</v>
      </c>
      <c r="B27" s="110"/>
      <c r="C27" s="111"/>
      <c r="E27" s="112"/>
      <c r="F27" s="112"/>
      <c r="G27" s="112"/>
      <c r="H27" s="112"/>
      <c r="I27" s="112"/>
      <c r="J27" s="113"/>
      <c r="K27" s="112"/>
      <c r="L27" s="114"/>
      <c r="M27" s="54"/>
      <c r="N27" s="113"/>
      <c r="O27" s="11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" customHeight="1">
      <c r="A28" s="115" t="s">
        <v>543</v>
      </c>
      <c r="B28" s="109"/>
      <c r="C28" s="109"/>
      <c r="D28" s="109"/>
      <c r="E28" s="41"/>
      <c r="F28" s="116" t="s">
        <v>544</v>
      </c>
      <c r="G28" s="6"/>
      <c r="H28" s="6"/>
      <c r="I28" s="6"/>
      <c r="J28" s="117"/>
      <c r="K28" s="118"/>
      <c r="L28" s="118"/>
      <c r="M28" s="119"/>
      <c r="N28" s="1"/>
      <c r="O28" s="120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" customHeight="1">
      <c r="A29" s="109" t="s">
        <v>545</v>
      </c>
      <c r="B29" s="109"/>
      <c r="C29" s="109"/>
      <c r="D29" s="109" t="s">
        <v>792</v>
      </c>
      <c r="E29" s="6"/>
      <c r="F29" s="116" t="s">
        <v>546</v>
      </c>
      <c r="G29" s="6"/>
      <c r="H29" s="6"/>
      <c r="I29" s="6"/>
      <c r="J29" s="117"/>
      <c r="K29" s="118"/>
      <c r="L29" s="118"/>
      <c r="M29" s="119"/>
      <c r="N29" s="1"/>
      <c r="O29" s="120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56" ht="12" customHeight="1">
      <c r="A30" s="109"/>
      <c r="B30" s="109"/>
      <c r="C30" s="109"/>
      <c r="D30" s="109"/>
      <c r="E30" s="6"/>
      <c r="F30" s="6"/>
      <c r="G30" s="6"/>
      <c r="H30" s="6"/>
      <c r="I30" s="6"/>
      <c r="J30" s="121"/>
      <c r="K30" s="118"/>
      <c r="L30" s="118"/>
      <c r="M30" s="6"/>
      <c r="N30" s="122"/>
      <c r="O30" s="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ht="12.75" customHeight="1">
      <c r="A31" s="1"/>
      <c r="B31" s="123" t="s">
        <v>547</v>
      </c>
      <c r="C31" s="123"/>
      <c r="D31" s="123"/>
      <c r="E31" s="123"/>
      <c r="F31" s="124"/>
      <c r="G31" s="6"/>
      <c r="H31" s="6"/>
      <c r="I31" s="125"/>
      <c r="J31" s="126"/>
      <c r="K31" s="127"/>
      <c r="L31" s="126"/>
      <c r="M31" s="6"/>
      <c r="N31" s="1"/>
      <c r="O31" s="1"/>
      <c r="P31" s="1"/>
      <c r="R31" s="54"/>
      <c r="S31" s="1"/>
      <c r="T31" s="1"/>
      <c r="U31" s="1"/>
      <c r="V31" s="1"/>
      <c r="W31" s="1"/>
      <c r="X31" s="1"/>
      <c r="Y31" s="1"/>
      <c r="Z31" s="1"/>
    </row>
    <row r="32" spans="1:56" ht="38.25" customHeight="1">
      <c r="A32" s="266" t="s">
        <v>16</v>
      </c>
      <c r="B32" s="266" t="s">
        <v>515</v>
      </c>
      <c r="C32" s="266"/>
      <c r="D32" s="228" t="s">
        <v>526</v>
      </c>
      <c r="E32" s="266" t="s">
        <v>527</v>
      </c>
      <c r="F32" s="266" t="s">
        <v>528</v>
      </c>
      <c r="G32" s="266" t="s">
        <v>548</v>
      </c>
      <c r="H32" s="266" t="s">
        <v>530</v>
      </c>
      <c r="I32" s="266" t="s">
        <v>531</v>
      </c>
      <c r="J32" s="96" t="s">
        <v>532</v>
      </c>
      <c r="K32" s="94" t="s">
        <v>549</v>
      </c>
      <c r="L32" s="129" t="s">
        <v>534</v>
      </c>
      <c r="M32" s="96" t="s">
        <v>535</v>
      </c>
      <c r="N32" s="93" t="s">
        <v>536</v>
      </c>
      <c r="O32" s="228" t="s">
        <v>537</v>
      </c>
      <c r="P32" s="41"/>
      <c r="Q32" s="1"/>
      <c r="R32" s="54"/>
      <c r="S32" s="54"/>
      <c r="T32" s="54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s="289" customFormat="1" ht="13.5" customHeight="1">
      <c r="A33" s="325">
        <v>1</v>
      </c>
      <c r="B33" s="326">
        <v>44921</v>
      </c>
      <c r="C33" s="327"/>
      <c r="D33" s="328" t="s">
        <v>148</v>
      </c>
      <c r="E33" s="329" t="s">
        <v>540</v>
      </c>
      <c r="F33" s="325">
        <v>1239.5</v>
      </c>
      <c r="G33" s="325">
        <v>1200</v>
      </c>
      <c r="H33" s="325">
        <v>1273.5</v>
      </c>
      <c r="I33" s="330" t="s">
        <v>883</v>
      </c>
      <c r="J33" s="315" t="s">
        <v>700</v>
      </c>
      <c r="K33" s="315">
        <f t="shared" ref="K33" si="12">H33-F33</f>
        <v>34</v>
      </c>
      <c r="L33" s="322">
        <f t="shared" ref="L33" si="13">(F33*-0.7)/100</f>
        <v>-8.676499999999999</v>
      </c>
      <c r="M33" s="323">
        <f t="shared" ref="M33" si="14">(K33+L33)/F33</f>
        <v>2.0430415490116986E-2</v>
      </c>
      <c r="N33" s="315" t="s">
        <v>538</v>
      </c>
      <c r="O33" s="324">
        <v>44932</v>
      </c>
      <c r="P33" s="279"/>
      <c r="Q33" s="198"/>
      <c r="R33" s="227" t="s">
        <v>802</v>
      </c>
      <c r="S33" s="197"/>
      <c r="T33" s="286"/>
      <c r="U33" s="286"/>
      <c r="V33" s="286"/>
      <c r="W33" s="286"/>
      <c r="X33" s="286"/>
      <c r="Y33" s="286"/>
      <c r="Z33" s="286"/>
      <c r="AA33" s="286"/>
      <c r="AB33" s="286"/>
      <c r="AC33" s="286"/>
      <c r="AD33" s="286"/>
      <c r="AE33" s="286"/>
      <c r="AF33" s="286"/>
      <c r="AG33" s="286"/>
      <c r="AH33" s="286"/>
      <c r="AI33" s="287"/>
      <c r="AJ33" s="288"/>
      <c r="AK33" s="288"/>
      <c r="AL33" s="288"/>
    </row>
    <row r="34" spans="1:38" s="289" customFormat="1" ht="13.5" customHeight="1">
      <c r="A34" s="333">
        <v>2</v>
      </c>
      <c r="B34" s="285">
        <v>44923</v>
      </c>
      <c r="C34" s="334"/>
      <c r="D34" s="335" t="s">
        <v>739</v>
      </c>
      <c r="E34" s="336" t="s">
        <v>540</v>
      </c>
      <c r="F34" s="333">
        <v>304.5</v>
      </c>
      <c r="G34" s="333">
        <v>295</v>
      </c>
      <c r="H34" s="333">
        <v>295</v>
      </c>
      <c r="I34" s="337" t="s">
        <v>886</v>
      </c>
      <c r="J34" s="268" t="s">
        <v>935</v>
      </c>
      <c r="K34" s="268">
        <f t="shared" ref="K34" si="15">H34-F34</f>
        <v>-9.5</v>
      </c>
      <c r="L34" s="338">
        <f t="shared" ref="L34" si="16">(F34*-0.7)/100</f>
        <v>-2.1315</v>
      </c>
      <c r="M34" s="339">
        <f t="shared" ref="M34" si="17">(K34+L34)/F34</f>
        <v>-3.819868637110016E-2</v>
      </c>
      <c r="N34" s="268" t="s">
        <v>550</v>
      </c>
      <c r="O34" s="340">
        <v>44931</v>
      </c>
      <c r="P34" s="279"/>
      <c r="Q34" s="198"/>
      <c r="R34" s="227" t="s">
        <v>802</v>
      </c>
      <c r="S34" s="197"/>
      <c r="T34" s="286"/>
      <c r="U34" s="286"/>
      <c r="V34" s="286"/>
      <c r="W34" s="286"/>
      <c r="X34" s="286"/>
      <c r="Y34" s="286"/>
      <c r="Z34" s="286"/>
      <c r="AA34" s="286"/>
      <c r="AB34" s="286"/>
      <c r="AC34" s="286"/>
      <c r="AD34" s="286"/>
      <c r="AE34" s="286"/>
      <c r="AF34" s="286"/>
      <c r="AG34" s="286"/>
      <c r="AH34" s="286"/>
      <c r="AI34" s="287"/>
      <c r="AJ34" s="288"/>
      <c r="AK34" s="288"/>
      <c r="AL34" s="288"/>
    </row>
    <row r="35" spans="1:38" s="289" customFormat="1" ht="13.5" customHeight="1">
      <c r="A35" s="245">
        <v>3</v>
      </c>
      <c r="B35" s="244">
        <v>45262</v>
      </c>
      <c r="C35" s="250"/>
      <c r="D35" s="251" t="s">
        <v>46</v>
      </c>
      <c r="E35" s="252" t="s">
        <v>540</v>
      </c>
      <c r="F35" s="245" t="s">
        <v>897</v>
      </c>
      <c r="G35" s="245">
        <v>795</v>
      </c>
      <c r="H35" s="245"/>
      <c r="I35" s="253" t="s">
        <v>898</v>
      </c>
      <c r="J35" s="246" t="s">
        <v>541</v>
      </c>
      <c r="K35" s="246"/>
      <c r="L35" s="247"/>
      <c r="M35" s="248"/>
      <c r="N35" s="246"/>
      <c r="O35" s="249"/>
      <c r="P35" s="279"/>
      <c r="Q35" s="198"/>
      <c r="R35" s="227" t="s">
        <v>539</v>
      </c>
      <c r="S35" s="197"/>
      <c r="T35" s="286"/>
      <c r="U35" s="286"/>
      <c r="V35" s="286"/>
      <c r="W35" s="286"/>
      <c r="X35" s="286"/>
      <c r="Y35" s="286"/>
      <c r="Z35" s="286"/>
      <c r="AA35" s="286"/>
      <c r="AB35" s="286"/>
      <c r="AC35" s="286"/>
      <c r="AD35" s="286"/>
      <c r="AE35" s="286"/>
      <c r="AF35" s="286"/>
      <c r="AG35" s="286"/>
      <c r="AH35" s="286"/>
      <c r="AI35" s="287"/>
      <c r="AJ35" s="288"/>
      <c r="AK35" s="288"/>
      <c r="AL35" s="288"/>
    </row>
    <row r="36" spans="1:38" s="289" customFormat="1" ht="13.5" customHeight="1">
      <c r="A36" s="325">
        <v>4</v>
      </c>
      <c r="B36" s="326">
        <v>45262</v>
      </c>
      <c r="C36" s="327"/>
      <c r="D36" s="328" t="s">
        <v>87</v>
      </c>
      <c r="E36" s="329" t="s">
        <v>540</v>
      </c>
      <c r="F36" s="325">
        <v>3915</v>
      </c>
      <c r="G36" s="325">
        <v>3780</v>
      </c>
      <c r="H36" s="325">
        <v>4025</v>
      </c>
      <c r="I36" s="330" t="s">
        <v>881</v>
      </c>
      <c r="J36" s="315" t="s">
        <v>909</v>
      </c>
      <c r="K36" s="315">
        <f t="shared" ref="K36" si="18">H36-F36</f>
        <v>110</v>
      </c>
      <c r="L36" s="322">
        <f t="shared" ref="L36" si="19">(F36*-0.7)/100</f>
        <v>-27.405000000000001</v>
      </c>
      <c r="M36" s="323">
        <f t="shared" ref="M36" si="20">(K36+L36)/F36</f>
        <v>2.1097062579821201E-2</v>
      </c>
      <c r="N36" s="315" t="s">
        <v>538</v>
      </c>
      <c r="O36" s="324">
        <v>44929</v>
      </c>
      <c r="P36" s="279"/>
      <c r="Q36" s="198"/>
      <c r="R36" s="227" t="s">
        <v>539</v>
      </c>
      <c r="S36" s="197"/>
      <c r="T36" s="286"/>
      <c r="U36" s="286"/>
      <c r="V36" s="286"/>
      <c r="W36" s="286"/>
      <c r="X36" s="286"/>
      <c r="Y36" s="286"/>
      <c r="Z36" s="286"/>
      <c r="AA36" s="286"/>
      <c r="AB36" s="286"/>
      <c r="AC36" s="286"/>
      <c r="AD36" s="286"/>
      <c r="AE36" s="286"/>
      <c r="AF36" s="286"/>
      <c r="AG36" s="286"/>
      <c r="AH36" s="286"/>
      <c r="AI36" s="287"/>
      <c r="AJ36" s="288"/>
      <c r="AK36" s="288"/>
      <c r="AL36" s="288"/>
    </row>
    <row r="37" spans="1:38" s="289" customFormat="1" ht="13.5" customHeight="1">
      <c r="A37" s="245">
        <v>5</v>
      </c>
      <c r="B37" s="244">
        <v>44930</v>
      </c>
      <c r="C37" s="250"/>
      <c r="D37" s="251" t="s">
        <v>193</v>
      </c>
      <c r="E37" s="252" t="s">
        <v>540</v>
      </c>
      <c r="F37" s="245" t="s">
        <v>917</v>
      </c>
      <c r="G37" s="245">
        <v>744</v>
      </c>
      <c r="H37" s="245"/>
      <c r="I37" s="253" t="s">
        <v>648</v>
      </c>
      <c r="J37" s="246" t="s">
        <v>541</v>
      </c>
      <c r="K37" s="246"/>
      <c r="L37" s="247"/>
      <c r="M37" s="248"/>
      <c r="N37" s="246"/>
      <c r="O37" s="249"/>
      <c r="P37" s="279"/>
      <c r="Q37" s="198"/>
      <c r="R37" s="227" t="s">
        <v>539</v>
      </c>
      <c r="S37" s="197"/>
      <c r="T37" s="286"/>
      <c r="U37" s="286"/>
      <c r="V37" s="286"/>
      <c r="W37" s="286"/>
      <c r="X37" s="286"/>
      <c r="Y37" s="286"/>
      <c r="Z37" s="286"/>
      <c r="AA37" s="286"/>
      <c r="AB37" s="286"/>
      <c r="AC37" s="286"/>
      <c r="AD37" s="286"/>
      <c r="AE37" s="286"/>
      <c r="AF37" s="286"/>
      <c r="AG37" s="286"/>
      <c r="AH37" s="286"/>
      <c r="AI37" s="287"/>
      <c r="AJ37" s="288"/>
      <c r="AK37" s="288"/>
      <c r="AL37" s="288"/>
    </row>
    <row r="38" spans="1:38" s="289" customFormat="1" ht="13.5" customHeight="1">
      <c r="A38" s="245">
        <v>6</v>
      </c>
      <c r="B38" s="244">
        <v>44930</v>
      </c>
      <c r="C38" s="250"/>
      <c r="D38" s="251" t="s">
        <v>195</v>
      </c>
      <c r="E38" s="252" t="s">
        <v>540</v>
      </c>
      <c r="F38" s="245" t="s">
        <v>930</v>
      </c>
      <c r="G38" s="245">
        <v>202</v>
      </c>
      <c r="H38" s="245"/>
      <c r="I38" s="253" t="s">
        <v>931</v>
      </c>
      <c r="J38" s="246" t="s">
        <v>541</v>
      </c>
      <c r="K38" s="246"/>
      <c r="L38" s="247"/>
      <c r="M38" s="248"/>
      <c r="N38" s="246"/>
      <c r="O38" s="249"/>
      <c r="P38" s="279"/>
      <c r="Q38" s="198"/>
      <c r="R38" s="227" t="s">
        <v>802</v>
      </c>
      <c r="S38" s="197"/>
      <c r="T38" s="286"/>
      <c r="U38" s="286"/>
      <c r="V38" s="286"/>
      <c r="W38" s="286"/>
      <c r="X38" s="286"/>
      <c r="Y38" s="286"/>
      <c r="Z38" s="286"/>
      <c r="AA38" s="286"/>
      <c r="AB38" s="286"/>
      <c r="AC38" s="286"/>
      <c r="AD38" s="286"/>
      <c r="AE38" s="286"/>
      <c r="AF38" s="286"/>
      <c r="AG38" s="286"/>
      <c r="AH38" s="286"/>
      <c r="AI38" s="287"/>
      <c r="AJ38" s="288"/>
      <c r="AK38" s="288"/>
      <c r="AL38" s="288"/>
    </row>
    <row r="39" spans="1:38" s="289" customFormat="1" ht="13.5" customHeight="1">
      <c r="A39" s="325">
        <v>7</v>
      </c>
      <c r="B39" s="326">
        <v>44931</v>
      </c>
      <c r="C39" s="327"/>
      <c r="D39" s="328" t="s">
        <v>87</v>
      </c>
      <c r="E39" s="329" t="s">
        <v>540</v>
      </c>
      <c r="F39" s="325">
        <v>3915</v>
      </c>
      <c r="G39" s="325">
        <v>3780</v>
      </c>
      <c r="H39" s="325">
        <v>4022</v>
      </c>
      <c r="I39" s="330" t="s">
        <v>881</v>
      </c>
      <c r="J39" s="315" t="s">
        <v>953</v>
      </c>
      <c r="K39" s="315">
        <f t="shared" ref="K39" si="21">H39-F39</f>
        <v>107</v>
      </c>
      <c r="L39" s="322">
        <f t="shared" ref="L39" si="22">(F39*-0.7)/100</f>
        <v>-27.405000000000001</v>
      </c>
      <c r="M39" s="323">
        <f t="shared" ref="M39" si="23">(K39+L39)/F39</f>
        <v>2.0330779054916984E-2</v>
      </c>
      <c r="N39" s="315" t="s">
        <v>538</v>
      </c>
      <c r="O39" s="324">
        <v>44935</v>
      </c>
      <c r="P39" s="279"/>
      <c r="Q39" s="198"/>
      <c r="R39" s="227" t="s">
        <v>539</v>
      </c>
      <c r="S39" s="197"/>
      <c r="T39" s="286"/>
      <c r="U39" s="286"/>
      <c r="V39" s="286"/>
      <c r="W39" s="286"/>
      <c r="X39" s="286"/>
      <c r="Y39" s="286"/>
      <c r="Z39" s="286"/>
      <c r="AA39" s="286"/>
      <c r="AB39" s="286"/>
      <c r="AC39" s="286"/>
      <c r="AD39" s="286"/>
      <c r="AE39" s="286"/>
      <c r="AF39" s="286"/>
      <c r="AG39" s="286"/>
      <c r="AH39" s="286"/>
      <c r="AI39" s="287"/>
      <c r="AJ39" s="288"/>
      <c r="AK39" s="288"/>
      <c r="AL39" s="288"/>
    </row>
    <row r="40" spans="1:38" s="362" customFormat="1" ht="13.5" customHeight="1">
      <c r="A40" s="343">
        <v>8</v>
      </c>
      <c r="B40" s="344">
        <v>44935</v>
      </c>
      <c r="C40" s="345"/>
      <c r="D40" s="346" t="s">
        <v>113</v>
      </c>
      <c r="E40" s="347" t="s">
        <v>540</v>
      </c>
      <c r="F40" s="343" t="s">
        <v>962</v>
      </c>
      <c r="G40" s="343">
        <v>1035</v>
      </c>
      <c r="H40" s="343"/>
      <c r="I40" s="348" t="s">
        <v>963</v>
      </c>
      <c r="J40" s="355" t="s">
        <v>541</v>
      </c>
      <c r="K40" s="355"/>
      <c r="L40" s="356"/>
      <c r="M40" s="357"/>
      <c r="N40" s="355"/>
      <c r="O40" s="358"/>
      <c r="P40" s="41"/>
      <c r="Q40"/>
      <c r="R40" s="359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360"/>
      <c r="AJ40" s="361"/>
      <c r="AK40" s="361"/>
      <c r="AL40" s="361"/>
    </row>
    <row r="41" spans="1:38" s="362" customFormat="1" ht="13.5" customHeight="1">
      <c r="A41" s="343">
        <v>9</v>
      </c>
      <c r="B41" s="344">
        <v>44938</v>
      </c>
      <c r="C41" s="345"/>
      <c r="D41" s="346" t="s">
        <v>1016</v>
      </c>
      <c r="E41" s="347" t="s">
        <v>540</v>
      </c>
      <c r="F41" s="343" t="s">
        <v>1017</v>
      </c>
      <c r="G41" s="343">
        <v>5780</v>
      </c>
      <c r="H41" s="343"/>
      <c r="I41" s="348" t="s">
        <v>1018</v>
      </c>
      <c r="J41" s="355" t="s">
        <v>541</v>
      </c>
      <c r="K41" s="355"/>
      <c r="L41" s="356"/>
      <c r="M41" s="357"/>
      <c r="N41" s="355"/>
      <c r="O41" s="358"/>
      <c r="P41" s="41"/>
      <c r="Q41"/>
      <c r="R41" s="359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360"/>
      <c r="AJ41" s="361"/>
      <c r="AK41" s="361"/>
      <c r="AL41" s="361"/>
    </row>
    <row r="42" spans="1:38" s="289" customFormat="1" ht="13.5" customHeight="1">
      <c r="A42" s="245"/>
      <c r="B42" s="244"/>
      <c r="C42" s="250"/>
      <c r="D42" s="251"/>
      <c r="E42" s="252"/>
      <c r="F42" s="245"/>
      <c r="G42" s="245"/>
      <c r="H42" s="245"/>
      <c r="I42" s="253"/>
      <c r="J42" s="246"/>
      <c r="K42" s="246"/>
      <c r="L42" s="247"/>
      <c r="M42" s="248"/>
      <c r="N42" s="246"/>
      <c r="O42" s="249"/>
      <c r="P42" s="279"/>
      <c r="Q42" s="198"/>
      <c r="R42" s="227"/>
      <c r="S42" s="197"/>
      <c r="T42" s="286"/>
      <c r="U42" s="286"/>
      <c r="V42" s="286"/>
      <c r="W42" s="286"/>
      <c r="X42" s="286"/>
      <c r="Y42" s="286"/>
      <c r="Z42" s="286"/>
      <c r="AA42" s="286"/>
      <c r="AB42" s="286"/>
      <c r="AC42" s="286"/>
      <c r="AD42" s="286"/>
      <c r="AE42" s="286"/>
      <c r="AF42" s="286"/>
      <c r="AG42" s="286"/>
      <c r="AH42" s="286"/>
      <c r="AI42" s="287"/>
      <c r="AJ42" s="288"/>
      <c r="AK42" s="288"/>
      <c r="AL42" s="288"/>
    </row>
    <row r="43" spans="1:38" s="291" customFormat="1" ht="13.5" customHeight="1">
      <c r="A43" s="230"/>
      <c r="B43" s="229"/>
      <c r="C43" s="292"/>
      <c r="D43" s="293"/>
      <c r="E43" s="294"/>
      <c r="F43" s="230"/>
      <c r="G43" s="230"/>
      <c r="H43" s="230"/>
      <c r="I43" s="295"/>
      <c r="J43" s="296"/>
      <c r="K43" s="296"/>
      <c r="L43" s="297"/>
      <c r="M43" s="298"/>
      <c r="N43" s="296"/>
      <c r="O43" s="299"/>
      <c r="P43" s="279"/>
      <c r="Q43" s="198"/>
      <c r="R43" s="227"/>
      <c r="S43" s="197"/>
      <c r="T43" s="286"/>
      <c r="U43" s="286"/>
      <c r="V43" s="286"/>
      <c r="W43" s="286"/>
      <c r="X43" s="286"/>
      <c r="Y43" s="286"/>
      <c r="Z43" s="286"/>
      <c r="AA43" s="286"/>
      <c r="AB43" s="286"/>
      <c r="AC43" s="286"/>
      <c r="AD43" s="286"/>
      <c r="AE43" s="286"/>
      <c r="AF43" s="286"/>
      <c r="AG43" s="286"/>
      <c r="AH43" s="286"/>
      <c r="AI43" s="286"/>
      <c r="AJ43" s="286"/>
      <c r="AK43" s="286"/>
      <c r="AL43" s="286"/>
    </row>
    <row r="44" spans="1:38" ht="44.25" customHeight="1">
      <c r="A44" s="109" t="s">
        <v>542</v>
      </c>
      <c r="B44" s="130"/>
      <c r="C44" s="130"/>
      <c r="D44" s="1"/>
      <c r="E44" s="6"/>
      <c r="F44" s="6"/>
      <c r="G44" s="6"/>
      <c r="H44" s="6" t="s">
        <v>554</v>
      </c>
      <c r="I44" s="6"/>
      <c r="J44" s="6"/>
      <c r="K44" s="105"/>
      <c r="L44" s="131"/>
      <c r="M44" s="105"/>
      <c r="N44" s="106"/>
      <c r="O44" s="105"/>
      <c r="P44" s="1"/>
      <c r="Q44" s="1"/>
      <c r="R44" s="6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38" ht="12.75" customHeight="1">
      <c r="A45" s="115" t="s">
        <v>543</v>
      </c>
      <c r="B45" s="109"/>
      <c r="C45" s="109"/>
      <c r="D45" s="109"/>
      <c r="E45" s="41"/>
      <c r="F45" s="116" t="s">
        <v>544</v>
      </c>
      <c r="G45" s="54"/>
      <c r="H45" s="41"/>
      <c r="I45" s="54"/>
      <c r="J45" s="6"/>
      <c r="K45" s="132"/>
      <c r="L45" s="133"/>
      <c r="M45" s="6"/>
      <c r="N45" s="99"/>
      <c r="O45" s="134"/>
      <c r="P45" s="41"/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14.25" customHeight="1">
      <c r="A46" s="115"/>
      <c r="B46" s="109"/>
      <c r="C46" s="109"/>
      <c r="D46" s="109"/>
      <c r="E46" s="6"/>
      <c r="F46" s="116" t="s">
        <v>546</v>
      </c>
      <c r="G46" s="54"/>
      <c r="H46" s="41"/>
      <c r="I46" s="54"/>
      <c r="J46" s="6"/>
      <c r="K46" s="132"/>
      <c r="L46" s="133"/>
      <c r="M46" s="6"/>
      <c r="N46" s="99"/>
      <c r="O46" s="134"/>
      <c r="P46" s="41"/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14.25" customHeight="1">
      <c r="A47" s="109"/>
      <c r="B47" s="109"/>
      <c r="C47" s="109"/>
      <c r="D47" s="109"/>
      <c r="E47" s="6"/>
      <c r="F47" s="6"/>
      <c r="G47" s="6"/>
      <c r="H47" s="6"/>
      <c r="I47" s="6"/>
      <c r="J47" s="121"/>
      <c r="K47" s="118"/>
      <c r="L47" s="119"/>
      <c r="M47" s="6"/>
      <c r="N47" s="122"/>
      <c r="O47" s="1"/>
      <c r="P47" s="41"/>
      <c r="Q47" s="41"/>
      <c r="R47" s="6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ht="12.75" customHeight="1">
      <c r="A48" s="135" t="s">
        <v>555</v>
      </c>
      <c r="B48" s="135"/>
      <c r="C48" s="135"/>
      <c r="D48" s="135"/>
      <c r="E48" s="6"/>
      <c r="F48" s="6"/>
      <c r="G48" s="6"/>
      <c r="H48" s="6"/>
      <c r="I48" s="6"/>
      <c r="J48" s="6"/>
      <c r="K48" s="6"/>
      <c r="L48" s="6"/>
      <c r="M48" s="6"/>
      <c r="N48" s="6"/>
      <c r="O48" s="21"/>
      <c r="Q48" s="41"/>
      <c r="R48" s="6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ht="38.25" customHeight="1">
      <c r="A49" s="94" t="s">
        <v>16</v>
      </c>
      <c r="B49" s="94" t="s">
        <v>515</v>
      </c>
      <c r="C49" s="94"/>
      <c r="D49" s="95" t="s">
        <v>526</v>
      </c>
      <c r="E49" s="94" t="s">
        <v>527</v>
      </c>
      <c r="F49" s="94" t="s">
        <v>528</v>
      </c>
      <c r="G49" s="94" t="s">
        <v>548</v>
      </c>
      <c r="H49" s="94" t="s">
        <v>530</v>
      </c>
      <c r="I49" s="94" t="s">
        <v>531</v>
      </c>
      <c r="J49" s="93" t="s">
        <v>532</v>
      </c>
      <c r="K49" s="136" t="s">
        <v>556</v>
      </c>
      <c r="L49" s="96" t="s">
        <v>534</v>
      </c>
      <c r="M49" s="136" t="s">
        <v>557</v>
      </c>
      <c r="N49" s="94" t="s">
        <v>558</v>
      </c>
      <c r="O49" s="93" t="s">
        <v>536</v>
      </c>
      <c r="P49" s="95" t="s">
        <v>537</v>
      </c>
      <c r="Q49" s="41"/>
      <c r="R49" s="6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s="198" customFormat="1" ht="12.75" customHeight="1">
      <c r="A50" s="274">
        <v>1</v>
      </c>
      <c r="B50" s="272">
        <v>44922</v>
      </c>
      <c r="C50" s="273"/>
      <c r="D50" s="273" t="s">
        <v>884</v>
      </c>
      <c r="E50" s="274" t="s">
        <v>540</v>
      </c>
      <c r="F50" s="274">
        <v>819</v>
      </c>
      <c r="G50" s="274">
        <v>805</v>
      </c>
      <c r="H50" s="269">
        <v>805</v>
      </c>
      <c r="I50" s="269" t="s">
        <v>885</v>
      </c>
      <c r="J50" s="268" t="s">
        <v>950</v>
      </c>
      <c r="K50" s="269">
        <f t="shared" ref="K50" si="24">H50-F50</f>
        <v>-14</v>
      </c>
      <c r="L50" s="270">
        <f t="shared" ref="L50" si="25">(H50*N50)*0.07%</f>
        <v>535.32500000000005</v>
      </c>
      <c r="M50" s="271">
        <f t="shared" ref="M50" si="26">(K50*N50)-L50</f>
        <v>-13835.325000000001</v>
      </c>
      <c r="N50" s="269">
        <v>950</v>
      </c>
      <c r="O50" s="268" t="s">
        <v>550</v>
      </c>
      <c r="P50" s="272">
        <v>44566</v>
      </c>
      <c r="Q50" s="200"/>
      <c r="R50" s="203" t="s">
        <v>802</v>
      </c>
      <c r="S50" s="197"/>
      <c r="T50" s="197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230"/>
      <c r="AG50" s="229"/>
      <c r="AH50" s="200"/>
      <c r="AI50" s="200"/>
      <c r="AJ50" s="230"/>
      <c r="AK50" s="230"/>
      <c r="AL50" s="230"/>
    </row>
    <row r="51" spans="1:38" s="198" customFormat="1" ht="12.75" customHeight="1">
      <c r="A51" s="274">
        <v>2</v>
      </c>
      <c r="B51" s="272">
        <v>45290</v>
      </c>
      <c r="C51" s="273"/>
      <c r="D51" s="273" t="s">
        <v>891</v>
      </c>
      <c r="E51" s="274" t="s">
        <v>540</v>
      </c>
      <c r="F51" s="274">
        <v>908</v>
      </c>
      <c r="G51" s="274">
        <v>890</v>
      </c>
      <c r="H51" s="269">
        <v>890</v>
      </c>
      <c r="I51" s="269" t="s">
        <v>892</v>
      </c>
      <c r="J51" s="268" t="s">
        <v>913</v>
      </c>
      <c r="K51" s="269">
        <f t="shared" ref="K51:K52" si="27">H51-F51</f>
        <v>-18</v>
      </c>
      <c r="L51" s="270">
        <f t="shared" ref="L51:L52" si="28">(H51*N51)*0.07%</f>
        <v>436.10000000000008</v>
      </c>
      <c r="M51" s="271">
        <f t="shared" ref="M51:M52" si="29">(K51*N51)-L51</f>
        <v>-13036.1</v>
      </c>
      <c r="N51" s="269">
        <v>700</v>
      </c>
      <c r="O51" s="268" t="s">
        <v>550</v>
      </c>
      <c r="P51" s="272">
        <v>44566</v>
      </c>
      <c r="Q51" s="200"/>
      <c r="R51" s="203" t="s">
        <v>802</v>
      </c>
      <c r="S51" s="197"/>
      <c r="T51" s="197"/>
      <c r="U51" s="197"/>
      <c r="V51" s="197"/>
      <c r="W51" s="197"/>
      <c r="X51" s="197"/>
      <c r="Y51" s="197"/>
      <c r="Z51" s="197"/>
      <c r="AA51" s="197"/>
      <c r="AB51" s="197"/>
      <c r="AC51" s="197"/>
      <c r="AD51" s="197"/>
      <c r="AE51" s="197"/>
      <c r="AF51" s="230"/>
      <c r="AG51" s="229"/>
      <c r="AH51" s="200"/>
      <c r="AI51" s="200"/>
      <c r="AJ51" s="230"/>
      <c r="AK51" s="230"/>
      <c r="AL51" s="230"/>
    </row>
    <row r="52" spans="1:38" s="198" customFormat="1" ht="12.75" customHeight="1">
      <c r="A52" s="320">
        <v>3</v>
      </c>
      <c r="B52" s="326">
        <v>44928</v>
      </c>
      <c r="C52" s="321"/>
      <c r="D52" s="321" t="s">
        <v>895</v>
      </c>
      <c r="E52" s="320" t="s">
        <v>540</v>
      </c>
      <c r="F52" s="320">
        <v>2852.5</v>
      </c>
      <c r="G52" s="320">
        <v>2805</v>
      </c>
      <c r="H52" s="316">
        <v>2885</v>
      </c>
      <c r="I52" s="316" t="s">
        <v>896</v>
      </c>
      <c r="J52" s="315" t="s">
        <v>703</v>
      </c>
      <c r="K52" s="316">
        <f t="shared" si="27"/>
        <v>32.5</v>
      </c>
      <c r="L52" s="317">
        <f t="shared" si="28"/>
        <v>555.36250000000007</v>
      </c>
      <c r="M52" s="318">
        <f t="shared" si="29"/>
        <v>8382.1375000000007</v>
      </c>
      <c r="N52" s="316">
        <v>275</v>
      </c>
      <c r="O52" s="315" t="s">
        <v>538</v>
      </c>
      <c r="P52" s="319">
        <v>44566</v>
      </c>
      <c r="Q52" s="200"/>
      <c r="R52" s="203" t="s">
        <v>802</v>
      </c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230"/>
      <c r="AG52" s="229"/>
      <c r="AH52" s="200"/>
      <c r="AI52" s="200"/>
      <c r="AJ52" s="230"/>
      <c r="AK52" s="230"/>
      <c r="AL52" s="230"/>
    </row>
    <row r="53" spans="1:38" s="198" customFormat="1" ht="12.75" customHeight="1">
      <c r="A53" s="320">
        <v>4</v>
      </c>
      <c r="B53" s="319">
        <v>44929</v>
      </c>
      <c r="C53" s="321"/>
      <c r="D53" s="321" t="s">
        <v>900</v>
      </c>
      <c r="E53" s="320" t="s">
        <v>540</v>
      </c>
      <c r="F53" s="320">
        <v>4460</v>
      </c>
      <c r="G53" s="320">
        <v>4360</v>
      </c>
      <c r="H53" s="316">
        <v>4525</v>
      </c>
      <c r="I53" s="316" t="s">
        <v>901</v>
      </c>
      <c r="J53" s="315" t="s">
        <v>902</v>
      </c>
      <c r="K53" s="316">
        <f t="shared" ref="K53:K54" si="30">H53-F53</f>
        <v>65</v>
      </c>
      <c r="L53" s="317">
        <f t="shared" ref="L53:L54" si="31">(H53*N53)*0.07%</f>
        <v>395.93750000000006</v>
      </c>
      <c r="M53" s="318">
        <f t="shared" ref="M53:M54" si="32">(K53*N53)-L53</f>
        <v>7729.0625</v>
      </c>
      <c r="N53" s="316">
        <v>125</v>
      </c>
      <c r="O53" s="315" t="s">
        <v>538</v>
      </c>
      <c r="P53" s="319">
        <v>44564</v>
      </c>
      <c r="Q53" s="200"/>
      <c r="R53" s="203" t="s">
        <v>539</v>
      </c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230"/>
      <c r="AG53" s="229"/>
      <c r="AH53" s="200"/>
      <c r="AI53" s="200"/>
      <c r="AJ53" s="230"/>
      <c r="AK53" s="230"/>
      <c r="AL53" s="230"/>
    </row>
    <row r="54" spans="1:38" s="198" customFormat="1" ht="12.75" customHeight="1">
      <c r="A54" s="274">
        <v>5</v>
      </c>
      <c r="B54" s="272">
        <v>44929</v>
      </c>
      <c r="C54" s="273"/>
      <c r="D54" s="273" t="s">
        <v>903</v>
      </c>
      <c r="E54" s="274" t="s">
        <v>540</v>
      </c>
      <c r="F54" s="274">
        <v>3055</v>
      </c>
      <c r="G54" s="274">
        <v>2990</v>
      </c>
      <c r="H54" s="269">
        <v>2990</v>
      </c>
      <c r="I54" s="269" t="s">
        <v>904</v>
      </c>
      <c r="J54" s="268" t="s">
        <v>949</v>
      </c>
      <c r="K54" s="269">
        <f t="shared" si="30"/>
        <v>-65</v>
      </c>
      <c r="L54" s="270">
        <f t="shared" si="31"/>
        <v>418.60000000000008</v>
      </c>
      <c r="M54" s="271">
        <f t="shared" si="32"/>
        <v>-13418.6</v>
      </c>
      <c r="N54" s="269">
        <v>200</v>
      </c>
      <c r="O54" s="268" t="s">
        <v>550</v>
      </c>
      <c r="P54" s="272">
        <v>44567</v>
      </c>
      <c r="Q54" s="200"/>
      <c r="R54" s="203" t="s">
        <v>539</v>
      </c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230"/>
      <c r="AG54" s="229"/>
      <c r="AH54" s="200"/>
      <c r="AI54" s="200"/>
      <c r="AJ54" s="230"/>
      <c r="AK54" s="230"/>
      <c r="AL54" s="230"/>
    </row>
    <row r="55" spans="1:38" s="198" customFormat="1" ht="12.75" customHeight="1">
      <c r="A55" s="274">
        <v>6</v>
      </c>
      <c r="B55" s="285">
        <v>44930</v>
      </c>
      <c r="C55" s="273"/>
      <c r="D55" s="273" t="s">
        <v>920</v>
      </c>
      <c r="E55" s="274" t="s">
        <v>540</v>
      </c>
      <c r="F55" s="274">
        <v>4475</v>
      </c>
      <c r="G55" s="274">
        <v>4370</v>
      </c>
      <c r="H55" s="269">
        <v>4370</v>
      </c>
      <c r="I55" s="269" t="s">
        <v>901</v>
      </c>
      <c r="J55" s="268" t="s">
        <v>993</v>
      </c>
      <c r="K55" s="269">
        <f t="shared" ref="K55" si="33">H55-F55</f>
        <v>-105</v>
      </c>
      <c r="L55" s="270">
        <f t="shared" ref="L55" si="34">(H55*N55)*0.07%</f>
        <v>382.37500000000006</v>
      </c>
      <c r="M55" s="271">
        <f t="shared" ref="M55" si="35">(K55*N55)-L55</f>
        <v>-13507.375</v>
      </c>
      <c r="N55" s="269">
        <v>125</v>
      </c>
      <c r="O55" s="268" t="s">
        <v>550</v>
      </c>
      <c r="P55" s="272">
        <v>44572</v>
      </c>
      <c r="Q55" s="200"/>
      <c r="R55" s="203" t="s">
        <v>539</v>
      </c>
      <c r="S55" s="197"/>
      <c r="T55" s="197"/>
      <c r="U55" s="197"/>
      <c r="V55" s="197"/>
      <c r="W55" s="197"/>
      <c r="X55" s="197"/>
      <c r="Y55" s="197"/>
      <c r="Z55" s="197"/>
      <c r="AA55" s="197"/>
      <c r="AB55" s="197"/>
      <c r="AC55" s="197"/>
      <c r="AD55" s="197"/>
      <c r="AE55" s="197"/>
      <c r="AF55" s="230"/>
      <c r="AG55" s="229"/>
      <c r="AH55" s="200"/>
      <c r="AI55" s="200"/>
      <c r="AJ55" s="230"/>
      <c r="AK55" s="230"/>
      <c r="AL55" s="230"/>
    </row>
    <row r="56" spans="1:38" s="198" customFormat="1" ht="12.75" customHeight="1">
      <c r="A56" s="320">
        <v>7</v>
      </c>
      <c r="B56" s="326">
        <v>44930</v>
      </c>
      <c r="C56" s="321"/>
      <c r="D56" s="321" t="s">
        <v>921</v>
      </c>
      <c r="E56" s="320" t="s">
        <v>540</v>
      </c>
      <c r="F56" s="320">
        <v>717</v>
      </c>
      <c r="G56" s="320">
        <v>707</v>
      </c>
      <c r="H56" s="316">
        <v>724.5</v>
      </c>
      <c r="I56" s="316" t="s">
        <v>922</v>
      </c>
      <c r="J56" s="315" t="s">
        <v>940</v>
      </c>
      <c r="K56" s="316">
        <f t="shared" ref="K56" si="36">H56-F56</f>
        <v>7.5</v>
      </c>
      <c r="L56" s="317">
        <f t="shared" ref="L56" si="37">(H56*N56)*0.07%</f>
        <v>659.29500000000007</v>
      </c>
      <c r="M56" s="318">
        <f t="shared" ref="M56" si="38">(K56*N56)-L56</f>
        <v>9090.7049999999999</v>
      </c>
      <c r="N56" s="316">
        <v>1300</v>
      </c>
      <c r="O56" s="315" t="s">
        <v>538</v>
      </c>
      <c r="P56" s="319">
        <v>44566</v>
      </c>
      <c r="Q56" s="200"/>
      <c r="R56" s="203" t="s">
        <v>539</v>
      </c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  <c r="AF56" s="230"/>
      <c r="AG56" s="229"/>
      <c r="AH56" s="200"/>
      <c r="AI56" s="200"/>
      <c r="AJ56" s="230"/>
      <c r="AK56" s="230"/>
      <c r="AL56" s="230"/>
    </row>
    <row r="57" spans="1:38" s="198" customFormat="1" ht="12.75" customHeight="1">
      <c r="A57" s="320">
        <v>8</v>
      </c>
      <c r="B57" s="326">
        <v>44931</v>
      </c>
      <c r="C57" s="321"/>
      <c r="D57" s="321" t="s">
        <v>941</v>
      </c>
      <c r="E57" s="320" t="s">
        <v>540</v>
      </c>
      <c r="F57" s="320">
        <v>1251</v>
      </c>
      <c r="G57" s="320">
        <v>1233</v>
      </c>
      <c r="H57" s="316">
        <v>1263.5</v>
      </c>
      <c r="I57" s="316" t="s">
        <v>942</v>
      </c>
      <c r="J57" s="315" t="s">
        <v>966</v>
      </c>
      <c r="K57" s="316">
        <f t="shared" ref="K57:K58" si="39">H57-F57</f>
        <v>12.5</v>
      </c>
      <c r="L57" s="317">
        <f t="shared" ref="L57:L58" si="40">(H57*N57)*0.07%</f>
        <v>619.11500000000012</v>
      </c>
      <c r="M57" s="318">
        <f t="shared" ref="M57:M58" si="41">(K57*N57)-L57</f>
        <v>8130.8850000000002</v>
      </c>
      <c r="N57" s="316">
        <v>700</v>
      </c>
      <c r="O57" s="315" t="s">
        <v>538</v>
      </c>
      <c r="P57" s="319">
        <v>44567</v>
      </c>
      <c r="Q57" s="200"/>
      <c r="R57" s="203" t="s">
        <v>539</v>
      </c>
      <c r="S57" s="197"/>
      <c r="T57" s="197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230"/>
      <c r="AG57" s="229"/>
      <c r="AH57" s="200"/>
      <c r="AI57" s="200"/>
      <c r="AJ57" s="230"/>
      <c r="AK57" s="230"/>
      <c r="AL57" s="230"/>
    </row>
    <row r="58" spans="1:38" s="198" customFormat="1" ht="12.75" customHeight="1">
      <c r="A58" s="274">
        <v>9</v>
      </c>
      <c r="B58" s="285">
        <v>44935</v>
      </c>
      <c r="C58" s="273"/>
      <c r="D58" s="273" t="s">
        <v>921</v>
      </c>
      <c r="E58" s="274" t="s">
        <v>540</v>
      </c>
      <c r="F58" s="274">
        <v>736</v>
      </c>
      <c r="G58" s="274">
        <v>725</v>
      </c>
      <c r="H58" s="269">
        <v>725</v>
      </c>
      <c r="I58" s="269" t="s">
        <v>964</v>
      </c>
      <c r="J58" s="268" t="s">
        <v>979</v>
      </c>
      <c r="K58" s="269">
        <f t="shared" si="39"/>
        <v>-11</v>
      </c>
      <c r="L58" s="270">
        <f t="shared" si="40"/>
        <v>659.75000000000011</v>
      </c>
      <c r="M58" s="271">
        <f t="shared" si="41"/>
        <v>-14959.75</v>
      </c>
      <c r="N58" s="269">
        <v>1300</v>
      </c>
      <c r="O58" s="268" t="s">
        <v>550</v>
      </c>
      <c r="P58" s="272">
        <v>44571</v>
      </c>
      <c r="Q58" s="200"/>
      <c r="R58" s="203"/>
      <c r="S58" s="197"/>
      <c r="T58" s="197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  <c r="AF58" s="230"/>
      <c r="AG58" s="229"/>
      <c r="AH58" s="200"/>
      <c r="AI58" s="200"/>
      <c r="AJ58" s="230"/>
      <c r="AK58" s="230"/>
      <c r="AL58" s="230"/>
    </row>
    <row r="59" spans="1:38" s="198" customFormat="1" ht="12.75" customHeight="1">
      <c r="A59" s="320">
        <v>10</v>
      </c>
      <c r="B59" s="326">
        <v>44936</v>
      </c>
      <c r="C59" s="321"/>
      <c r="D59" s="321" t="s">
        <v>977</v>
      </c>
      <c r="E59" s="320" t="s">
        <v>540</v>
      </c>
      <c r="F59" s="320">
        <v>3955</v>
      </c>
      <c r="G59" s="320">
        <v>3865</v>
      </c>
      <c r="H59" s="316">
        <v>4015</v>
      </c>
      <c r="I59" s="316" t="s">
        <v>978</v>
      </c>
      <c r="J59" s="315" t="s">
        <v>746</v>
      </c>
      <c r="K59" s="316">
        <f t="shared" ref="K59" si="42">H59-F59</f>
        <v>60</v>
      </c>
      <c r="L59" s="317">
        <f t="shared" ref="L59" si="43">(H59*N59)*0.07%</f>
        <v>421.57500000000005</v>
      </c>
      <c r="M59" s="318">
        <f t="shared" ref="M59" si="44">(K59*N59)-L59</f>
        <v>8578.4249999999993</v>
      </c>
      <c r="N59" s="316">
        <v>150</v>
      </c>
      <c r="O59" s="315" t="s">
        <v>538</v>
      </c>
      <c r="P59" s="319">
        <v>44571</v>
      </c>
      <c r="Q59" s="200"/>
      <c r="R59" s="203"/>
      <c r="S59" s="197"/>
      <c r="T59" s="197"/>
      <c r="U59" s="197"/>
      <c r="V59" s="197"/>
      <c r="W59" s="197"/>
      <c r="X59" s="197"/>
      <c r="Y59" s="197"/>
      <c r="Z59" s="197"/>
      <c r="AA59" s="197"/>
      <c r="AB59" s="197"/>
      <c r="AC59" s="197"/>
      <c r="AD59" s="197"/>
      <c r="AE59" s="197"/>
      <c r="AF59" s="230"/>
      <c r="AG59" s="229"/>
      <c r="AH59" s="200"/>
      <c r="AI59" s="200"/>
      <c r="AJ59" s="230"/>
      <c r="AK59" s="230"/>
      <c r="AL59" s="230"/>
    </row>
    <row r="60" spans="1:38" s="198" customFormat="1" ht="12.75" customHeight="1">
      <c r="A60" s="320">
        <v>11</v>
      </c>
      <c r="B60" s="326">
        <v>44936</v>
      </c>
      <c r="C60" s="321"/>
      <c r="D60" s="321" t="s">
        <v>985</v>
      </c>
      <c r="E60" s="320" t="s">
        <v>540</v>
      </c>
      <c r="F60" s="320">
        <v>17965</v>
      </c>
      <c r="G60" s="320">
        <v>17795</v>
      </c>
      <c r="H60" s="316">
        <v>18045</v>
      </c>
      <c r="I60" s="316" t="s">
        <v>986</v>
      </c>
      <c r="J60" s="315" t="s">
        <v>997</v>
      </c>
      <c r="K60" s="316">
        <f t="shared" ref="K60:K61" si="45">H60-F60</f>
        <v>80</v>
      </c>
      <c r="L60" s="317">
        <f t="shared" ref="L60:L61" si="46">(H60*N60)*0.07%</f>
        <v>631.57500000000005</v>
      </c>
      <c r="M60" s="318">
        <f t="shared" ref="M60:M61" si="47">(K60*N60)-L60</f>
        <v>3368.4250000000002</v>
      </c>
      <c r="N60" s="316">
        <v>50</v>
      </c>
      <c r="O60" s="315" t="s">
        <v>538</v>
      </c>
      <c r="P60" s="319">
        <v>44572</v>
      </c>
      <c r="Q60" s="200"/>
      <c r="R60" s="203"/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230"/>
      <c r="AG60" s="229"/>
      <c r="AH60" s="200"/>
      <c r="AI60" s="200"/>
      <c r="AJ60" s="230"/>
      <c r="AK60" s="230"/>
      <c r="AL60" s="230"/>
    </row>
    <row r="61" spans="1:38" s="198" customFormat="1" ht="12.75" customHeight="1">
      <c r="A61" s="320">
        <v>12</v>
      </c>
      <c r="B61" s="326">
        <v>44937</v>
      </c>
      <c r="C61" s="321"/>
      <c r="D61" s="321" t="s">
        <v>921</v>
      </c>
      <c r="E61" s="320" t="s">
        <v>540</v>
      </c>
      <c r="F61" s="320">
        <v>718</v>
      </c>
      <c r="G61" s="320">
        <v>708</v>
      </c>
      <c r="H61" s="316">
        <v>724.5</v>
      </c>
      <c r="I61" s="316" t="s">
        <v>996</v>
      </c>
      <c r="J61" s="315" t="s">
        <v>1171</v>
      </c>
      <c r="K61" s="316">
        <f t="shared" si="45"/>
        <v>6.5</v>
      </c>
      <c r="L61" s="317">
        <f t="shared" si="46"/>
        <v>659.29500000000007</v>
      </c>
      <c r="M61" s="318">
        <f t="shared" si="47"/>
        <v>7790.7049999999999</v>
      </c>
      <c r="N61" s="316">
        <v>1300</v>
      </c>
      <c r="O61" s="315" t="s">
        <v>538</v>
      </c>
      <c r="P61" s="319">
        <v>44939</v>
      </c>
      <c r="Q61" s="200"/>
      <c r="R61" s="203"/>
      <c r="S61" s="197"/>
      <c r="T61" s="197"/>
      <c r="U61" s="197"/>
      <c r="V61" s="197"/>
      <c r="W61" s="197"/>
      <c r="X61" s="197"/>
      <c r="Y61" s="197"/>
      <c r="Z61" s="197"/>
      <c r="AA61" s="197"/>
      <c r="AB61" s="197"/>
      <c r="AC61" s="197"/>
      <c r="AD61" s="197"/>
      <c r="AE61" s="197"/>
      <c r="AF61" s="230"/>
      <c r="AG61" s="229"/>
      <c r="AH61" s="200"/>
      <c r="AI61" s="200"/>
      <c r="AJ61" s="230"/>
      <c r="AK61" s="230"/>
      <c r="AL61" s="230"/>
    </row>
    <row r="62" spans="1:38" s="198" customFormat="1" ht="12.75" customHeight="1">
      <c r="A62" s="274">
        <v>13</v>
      </c>
      <c r="B62" s="285">
        <v>44937</v>
      </c>
      <c r="C62" s="273"/>
      <c r="D62" s="273" t="s">
        <v>977</v>
      </c>
      <c r="E62" s="274" t="s">
        <v>540</v>
      </c>
      <c r="F62" s="274">
        <v>3940</v>
      </c>
      <c r="G62" s="274">
        <v>3850</v>
      </c>
      <c r="H62" s="269">
        <v>3860</v>
      </c>
      <c r="I62" s="269" t="s">
        <v>978</v>
      </c>
      <c r="J62" s="268" t="s">
        <v>1013</v>
      </c>
      <c r="K62" s="269">
        <f t="shared" ref="K62" si="48">H62-F62</f>
        <v>-80</v>
      </c>
      <c r="L62" s="270">
        <f t="shared" ref="L62" si="49">(H62*N62)*0.07%</f>
        <v>405.30000000000007</v>
      </c>
      <c r="M62" s="271">
        <f t="shared" ref="M62" si="50">(K62*N62)-L62</f>
        <v>-12405.3</v>
      </c>
      <c r="N62" s="269">
        <v>150</v>
      </c>
      <c r="O62" s="268" t="s">
        <v>550</v>
      </c>
      <c r="P62" s="272">
        <v>44573</v>
      </c>
      <c r="Q62" s="200"/>
      <c r="R62" s="203"/>
      <c r="S62" s="197"/>
      <c r="T62" s="197"/>
      <c r="U62" s="197"/>
      <c r="V62" s="197"/>
      <c r="W62" s="197"/>
      <c r="X62" s="197"/>
      <c r="Y62" s="197"/>
      <c r="Z62" s="197"/>
      <c r="AA62" s="197"/>
      <c r="AB62" s="197"/>
      <c r="AC62" s="197"/>
      <c r="AD62" s="197"/>
      <c r="AE62" s="197"/>
      <c r="AF62" s="230"/>
      <c r="AG62" s="229"/>
      <c r="AH62" s="200"/>
      <c r="AI62" s="200"/>
      <c r="AJ62" s="230"/>
      <c r="AK62" s="230"/>
      <c r="AL62" s="230"/>
    </row>
    <row r="63" spans="1:38" s="198" customFormat="1" ht="12.75" customHeight="1">
      <c r="A63" s="201"/>
      <c r="B63" s="199"/>
      <c r="C63" s="235"/>
      <c r="D63" s="235"/>
      <c r="E63" s="201"/>
      <c r="F63" s="201"/>
      <c r="G63" s="201"/>
      <c r="H63" s="202"/>
      <c r="I63" s="202"/>
      <c r="J63" s="226"/>
      <c r="K63" s="235"/>
      <c r="L63" s="201"/>
      <c r="M63" s="201"/>
      <c r="N63" s="201"/>
      <c r="O63" s="202"/>
      <c r="P63" s="202"/>
      <c r="Q63" s="200"/>
      <c r="R63" s="203"/>
      <c r="S63" s="197"/>
      <c r="T63" s="197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230"/>
      <c r="AG63" s="229"/>
      <c r="AH63" s="200"/>
      <c r="AI63" s="200"/>
      <c r="AJ63" s="230"/>
      <c r="AK63" s="230"/>
      <c r="AL63" s="230"/>
    </row>
    <row r="64" spans="1:38" s="198" customFormat="1" ht="12.75" customHeight="1">
      <c r="A64" s="201"/>
      <c r="B64" s="199"/>
      <c r="C64" s="235"/>
      <c r="D64" s="235"/>
      <c r="E64" s="201"/>
      <c r="F64" s="201"/>
      <c r="G64" s="201"/>
      <c r="H64" s="202"/>
      <c r="I64" s="202"/>
      <c r="J64" s="226"/>
      <c r="K64" s="235"/>
      <c r="L64" s="201"/>
      <c r="M64" s="201"/>
      <c r="N64" s="201"/>
      <c r="O64" s="202"/>
      <c r="P64" s="202"/>
      <c r="Q64" s="200"/>
      <c r="R64" s="203"/>
      <c r="S64" s="197"/>
      <c r="T64" s="197"/>
      <c r="U64" s="197"/>
      <c r="V64" s="197"/>
      <c r="W64" s="197"/>
      <c r="X64" s="197"/>
      <c r="Y64" s="197"/>
      <c r="Z64" s="197"/>
      <c r="AA64" s="197"/>
      <c r="AB64" s="197"/>
      <c r="AC64" s="197"/>
      <c r="AD64" s="197"/>
      <c r="AE64" s="197"/>
      <c r="AF64" s="230"/>
      <c r="AG64" s="229"/>
      <c r="AH64" s="200"/>
      <c r="AI64" s="200"/>
      <c r="AJ64" s="230"/>
      <c r="AK64" s="230"/>
      <c r="AL64" s="230"/>
    </row>
    <row r="65" spans="1:38" ht="38.25" customHeight="1">
      <c r="A65" s="137" t="s">
        <v>560</v>
      </c>
      <c r="B65" s="137"/>
      <c r="C65" s="137"/>
      <c r="D65" s="137"/>
      <c r="E65" s="138"/>
      <c r="F65" s="102"/>
      <c r="G65" s="102"/>
      <c r="H65" s="102"/>
      <c r="I65" s="102"/>
      <c r="J65" s="1"/>
      <c r="K65" s="6"/>
      <c r="L65" s="6"/>
      <c r="M65" s="6"/>
      <c r="N65" s="1"/>
      <c r="O65" s="1"/>
      <c r="P65" s="41"/>
      <c r="Q65" s="41"/>
      <c r="R65" s="6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41"/>
      <c r="AG65" s="41"/>
      <c r="AH65" s="41"/>
      <c r="AI65" s="41"/>
      <c r="AJ65" s="41"/>
      <c r="AK65" s="41"/>
      <c r="AL65" s="41"/>
    </row>
    <row r="66" spans="1:38" ht="38.25">
      <c r="A66" s="94" t="s">
        <v>16</v>
      </c>
      <c r="B66" s="94" t="s">
        <v>515</v>
      </c>
      <c r="C66" s="94"/>
      <c r="D66" s="95" t="s">
        <v>526</v>
      </c>
      <c r="E66" s="94" t="s">
        <v>527</v>
      </c>
      <c r="F66" s="94" t="s">
        <v>528</v>
      </c>
      <c r="G66" s="94" t="s">
        <v>548</v>
      </c>
      <c r="H66" s="94" t="s">
        <v>530</v>
      </c>
      <c r="I66" s="94" t="s">
        <v>531</v>
      </c>
      <c r="J66" s="93" t="s">
        <v>532</v>
      </c>
      <c r="K66" s="93" t="s">
        <v>561</v>
      </c>
      <c r="L66" s="96" t="s">
        <v>534</v>
      </c>
      <c r="M66" s="136" t="s">
        <v>557</v>
      </c>
      <c r="N66" s="94" t="s">
        <v>558</v>
      </c>
      <c r="O66" s="94" t="s">
        <v>536</v>
      </c>
      <c r="P66" s="95" t="s">
        <v>537</v>
      </c>
      <c r="Q66" s="41"/>
      <c r="R66" s="6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41"/>
      <c r="AG66" s="41"/>
      <c r="AH66" s="41"/>
      <c r="AI66" s="41"/>
      <c r="AJ66" s="41"/>
      <c r="AK66" s="41"/>
      <c r="AL66" s="41"/>
    </row>
    <row r="67" spans="1:38" s="198" customFormat="1" ht="15.6" customHeight="1">
      <c r="A67" s="267">
        <v>1</v>
      </c>
      <c r="B67" s="272">
        <v>44924</v>
      </c>
      <c r="C67" s="273"/>
      <c r="D67" s="273" t="s">
        <v>889</v>
      </c>
      <c r="E67" s="274" t="s">
        <v>540</v>
      </c>
      <c r="F67" s="274">
        <v>54</v>
      </c>
      <c r="G67" s="274">
        <v>36</v>
      </c>
      <c r="H67" s="269">
        <v>36</v>
      </c>
      <c r="I67" s="290" t="s">
        <v>890</v>
      </c>
      <c r="J67" s="268" t="s">
        <v>913</v>
      </c>
      <c r="K67" s="269">
        <f t="shared" ref="K67" si="51">H67-F67</f>
        <v>-18</v>
      </c>
      <c r="L67" s="270">
        <v>100</v>
      </c>
      <c r="M67" s="271">
        <f t="shared" ref="M67" si="52">(K67*N67)-L67</f>
        <v>-5500</v>
      </c>
      <c r="N67" s="269">
        <v>300</v>
      </c>
      <c r="O67" s="268" t="s">
        <v>550</v>
      </c>
      <c r="P67" s="272">
        <v>44929</v>
      </c>
      <c r="Q67" s="197"/>
      <c r="R67" s="203" t="s">
        <v>802</v>
      </c>
      <c r="S67" s="197"/>
      <c r="T67" s="197"/>
      <c r="U67" s="197"/>
      <c r="V67" s="197"/>
      <c r="W67" s="197"/>
      <c r="X67" s="203"/>
      <c r="Y67" s="197"/>
      <c r="Z67" s="197"/>
      <c r="AA67" s="197"/>
      <c r="AB67" s="197"/>
      <c r="AC67" s="197"/>
      <c r="AD67" s="203"/>
      <c r="AE67" s="197"/>
      <c r="AF67" s="197"/>
      <c r="AG67" s="197"/>
      <c r="AH67" s="197"/>
      <c r="AI67" s="197"/>
      <c r="AJ67" s="203"/>
      <c r="AK67" s="197"/>
      <c r="AL67" s="197"/>
    </row>
    <row r="68" spans="1:38" s="198" customFormat="1" ht="15.6" customHeight="1">
      <c r="A68" s="267">
        <v>2</v>
      </c>
      <c r="B68" s="285">
        <v>45290</v>
      </c>
      <c r="C68" s="273"/>
      <c r="D68" s="273" t="s">
        <v>893</v>
      </c>
      <c r="E68" s="274" t="s">
        <v>540</v>
      </c>
      <c r="F68" s="274">
        <v>42</v>
      </c>
      <c r="G68" s="274">
        <v>25</v>
      </c>
      <c r="H68" s="269">
        <v>27</v>
      </c>
      <c r="I68" s="290" t="s">
        <v>888</v>
      </c>
      <c r="J68" s="268" t="s">
        <v>912</v>
      </c>
      <c r="K68" s="269">
        <f t="shared" ref="K68" si="53">H68-F68</f>
        <v>-15</v>
      </c>
      <c r="L68" s="270">
        <v>100</v>
      </c>
      <c r="M68" s="271">
        <f t="shared" ref="M68" si="54">(K68*N68)-L68</f>
        <v>-4600</v>
      </c>
      <c r="N68" s="269">
        <v>300</v>
      </c>
      <c r="O68" s="268" t="s">
        <v>550</v>
      </c>
      <c r="P68" s="272">
        <v>44928</v>
      </c>
      <c r="Q68" s="197"/>
      <c r="R68" s="203" t="s">
        <v>802</v>
      </c>
      <c r="S68" s="197"/>
      <c r="T68" s="197"/>
      <c r="U68" s="197"/>
      <c r="V68" s="197"/>
      <c r="W68" s="197"/>
      <c r="X68" s="203"/>
      <c r="Y68" s="197"/>
      <c r="Z68" s="197"/>
      <c r="AA68" s="197"/>
      <c r="AB68" s="197"/>
      <c r="AC68" s="197"/>
      <c r="AD68" s="203"/>
      <c r="AE68" s="197"/>
      <c r="AF68" s="197"/>
      <c r="AG68" s="197"/>
      <c r="AH68" s="197"/>
      <c r="AI68" s="197"/>
      <c r="AJ68" s="203"/>
      <c r="AK68" s="197"/>
      <c r="AL68" s="197"/>
    </row>
    <row r="69" spans="1:38" s="198" customFormat="1" ht="15.6" customHeight="1">
      <c r="A69" s="267">
        <v>3</v>
      </c>
      <c r="B69" s="285">
        <v>44928</v>
      </c>
      <c r="C69" s="273"/>
      <c r="D69" s="273" t="s">
        <v>894</v>
      </c>
      <c r="E69" s="274" t="s">
        <v>540</v>
      </c>
      <c r="F69" s="274">
        <v>56</v>
      </c>
      <c r="G69" s="274">
        <v>35</v>
      </c>
      <c r="H69" s="269">
        <v>35</v>
      </c>
      <c r="I69" s="290" t="s">
        <v>879</v>
      </c>
      <c r="J69" s="268" t="s">
        <v>923</v>
      </c>
      <c r="K69" s="269">
        <f t="shared" ref="K69" si="55">H69-F69</f>
        <v>-21</v>
      </c>
      <c r="L69" s="270">
        <v>100</v>
      </c>
      <c r="M69" s="271">
        <f t="shared" ref="M69" si="56">(K69*N69)-L69</f>
        <v>-5350</v>
      </c>
      <c r="N69" s="269">
        <v>250</v>
      </c>
      <c r="O69" s="268" t="s">
        <v>550</v>
      </c>
      <c r="P69" s="272">
        <v>44930</v>
      </c>
      <c r="Q69" s="197"/>
      <c r="R69" s="203" t="s">
        <v>539</v>
      </c>
      <c r="S69" s="197"/>
      <c r="T69" s="197"/>
      <c r="U69" s="197"/>
      <c r="V69" s="197"/>
      <c r="W69" s="197"/>
      <c r="X69" s="203"/>
      <c r="Y69" s="197"/>
      <c r="Z69" s="197"/>
      <c r="AA69" s="197"/>
      <c r="AB69" s="197"/>
      <c r="AC69" s="197"/>
      <c r="AD69" s="203"/>
      <c r="AE69" s="197"/>
      <c r="AF69" s="197"/>
      <c r="AG69" s="197"/>
      <c r="AH69" s="197"/>
      <c r="AI69" s="197"/>
      <c r="AJ69" s="203"/>
      <c r="AK69" s="197"/>
      <c r="AL69" s="197"/>
    </row>
    <row r="70" spans="1:38" s="198" customFormat="1" ht="15.6" customHeight="1">
      <c r="A70" s="267">
        <v>4</v>
      </c>
      <c r="B70" s="285">
        <v>44929</v>
      </c>
      <c r="C70" s="273"/>
      <c r="D70" s="273" t="s">
        <v>905</v>
      </c>
      <c r="E70" s="274" t="s">
        <v>540</v>
      </c>
      <c r="F70" s="274">
        <v>32</v>
      </c>
      <c r="G70" s="274">
        <v>19.5</v>
      </c>
      <c r="H70" s="269">
        <v>19.5</v>
      </c>
      <c r="I70" s="290" t="s">
        <v>906</v>
      </c>
      <c r="J70" s="268" t="s">
        <v>936</v>
      </c>
      <c r="K70" s="269">
        <f t="shared" ref="K70" si="57">H70-F70</f>
        <v>-12.5</v>
      </c>
      <c r="L70" s="270">
        <v>100</v>
      </c>
      <c r="M70" s="271">
        <f t="shared" ref="M70" si="58">(K70*N70)-L70</f>
        <v>-5100</v>
      </c>
      <c r="N70" s="269">
        <v>400</v>
      </c>
      <c r="O70" s="268" t="s">
        <v>550</v>
      </c>
      <c r="P70" s="272">
        <v>44931</v>
      </c>
      <c r="Q70" s="197"/>
      <c r="R70" s="203" t="s">
        <v>539</v>
      </c>
      <c r="S70" s="197"/>
      <c r="T70" s="197"/>
      <c r="U70" s="197"/>
      <c r="V70" s="197"/>
      <c r="W70" s="197"/>
      <c r="X70" s="203"/>
      <c r="Y70" s="197"/>
      <c r="Z70" s="197"/>
      <c r="AA70" s="197"/>
      <c r="AB70" s="197"/>
      <c r="AC70" s="197"/>
      <c r="AD70" s="203"/>
      <c r="AE70" s="197"/>
      <c r="AF70" s="197"/>
      <c r="AG70" s="197"/>
      <c r="AH70" s="197"/>
      <c r="AI70" s="197"/>
      <c r="AJ70" s="203"/>
      <c r="AK70" s="197"/>
      <c r="AL70" s="197"/>
    </row>
    <row r="71" spans="1:38" s="198" customFormat="1" ht="15.6" customHeight="1">
      <c r="A71" s="331">
        <v>5</v>
      </c>
      <c r="B71" s="326">
        <v>44929</v>
      </c>
      <c r="C71" s="321"/>
      <c r="D71" s="321" t="s">
        <v>907</v>
      </c>
      <c r="E71" s="320" t="s">
        <v>540</v>
      </c>
      <c r="F71" s="320">
        <v>25.5</v>
      </c>
      <c r="G71" s="320">
        <v>18</v>
      </c>
      <c r="H71" s="316">
        <v>29.5</v>
      </c>
      <c r="I71" s="332" t="s">
        <v>908</v>
      </c>
      <c r="J71" s="315" t="s">
        <v>937</v>
      </c>
      <c r="K71" s="316">
        <f t="shared" ref="K71" si="59">H71-F71</f>
        <v>4</v>
      </c>
      <c r="L71" s="317">
        <v>100</v>
      </c>
      <c r="M71" s="318">
        <f t="shared" ref="M71" si="60">(K71*N71)-L71</f>
        <v>2500</v>
      </c>
      <c r="N71" s="316">
        <v>650</v>
      </c>
      <c r="O71" s="315" t="s">
        <v>538</v>
      </c>
      <c r="P71" s="319">
        <v>44931</v>
      </c>
      <c r="Q71" s="197"/>
      <c r="R71" s="203" t="s">
        <v>539</v>
      </c>
      <c r="S71" s="197"/>
      <c r="T71" s="197"/>
      <c r="U71" s="197"/>
      <c r="V71" s="197"/>
      <c r="W71" s="197"/>
      <c r="X71" s="203"/>
      <c r="Y71" s="197"/>
      <c r="Z71" s="197"/>
      <c r="AA71" s="197"/>
      <c r="AB71" s="197"/>
      <c r="AC71" s="197"/>
      <c r="AD71" s="203"/>
      <c r="AE71" s="197"/>
      <c r="AF71" s="197"/>
      <c r="AG71" s="197"/>
      <c r="AH71" s="197"/>
      <c r="AI71" s="197"/>
      <c r="AJ71" s="203"/>
      <c r="AK71" s="197"/>
      <c r="AL71" s="197"/>
    </row>
    <row r="72" spans="1:38" s="198" customFormat="1" ht="15.6" customHeight="1">
      <c r="A72" s="331">
        <v>6</v>
      </c>
      <c r="B72" s="326">
        <v>44929</v>
      </c>
      <c r="C72" s="321"/>
      <c r="D72" s="321" t="s">
        <v>910</v>
      </c>
      <c r="E72" s="320" t="s">
        <v>540</v>
      </c>
      <c r="F72" s="320">
        <v>9.5</v>
      </c>
      <c r="G72" s="320">
        <v>4.5</v>
      </c>
      <c r="H72" s="316">
        <v>11.5</v>
      </c>
      <c r="I72" s="332" t="s">
        <v>911</v>
      </c>
      <c r="J72" s="315" t="s">
        <v>938</v>
      </c>
      <c r="K72" s="316">
        <f t="shared" ref="K72" si="61">H72-F72</f>
        <v>2</v>
      </c>
      <c r="L72" s="317">
        <v>100</v>
      </c>
      <c r="M72" s="318">
        <f t="shared" ref="M72" si="62">(K72*N72)-L72</f>
        <v>1700</v>
      </c>
      <c r="N72" s="316">
        <v>900</v>
      </c>
      <c r="O72" s="315" t="s">
        <v>538</v>
      </c>
      <c r="P72" s="319">
        <v>44931</v>
      </c>
      <c r="Q72" s="197"/>
      <c r="R72" s="203" t="s">
        <v>539</v>
      </c>
      <c r="S72" s="197"/>
      <c r="T72" s="197"/>
      <c r="U72" s="197"/>
      <c r="V72" s="197"/>
      <c r="W72" s="197"/>
      <c r="X72" s="203"/>
      <c r="Y72" s="197"/>
      <c r="Z72" s="197"/>
      <c r="AA72" s="197"/>
      <c r="AB72" s="197"/>
      <c r="AC72" s="197"/>
      <c r="AD72" s="203"/>
      <c r="AE72" s="197"/>
      <c r="AF72" s="197"/>
      <c r="AG72" s="197"/>
      <c r="AH72" s="197"/>
      <c r="AI72" s="197"/>
      <c r="AJ72" s="203"/>
      <c r="AK72" s="197"/>
      <c r="AL72" s="197"/>
    </row>
    <row r="73" spans="1:38" s="198" customFormat="1" ht="15.6" customHeight="1">
      <c r="A73" s="331">
        <v>7</v>
      </c>
      <c r="B73" s="326">
        <v>44930</v>
      </c>
      <c r="C73" s="321"/>
      <c r="D73" s="321" t="s">
        <v>918</v>
      </c>
      <c r="E73" s="320" t="s">
        <v>540</v>
      </c>
      <c r="F73" s="320">
        <v>48</v>
      </c>
      <c r="G73" s="320">
        <v>19</v>
      </c>
      <c r="H73" s="316">
        <v>58</v>
      </c>
      <c r="I73" s="332" t="s">
        <v>919</v>
      </c>
      <c r="J73" s="315" t="s">
        <v>939</v>
      </c>
      <c r="K73" s="316">
        <f t="shared" ref="K73" si="63">H73-F73</f>
        <v>10</v>
      </c>
      <c r="L73" s="317">
        <v>100</v>
      </c>
      <c r="M73" s="318">
        <f t="shared" ref="M73" si="64">(K73*N73)-L73</f>
        <v>1650</v>
      </c>
      <c r="N73" s="316">
        <v>175</v>
      </c>
      <c r="O73" s="315" t="s">
        <v>538</v>
      </c>
      <c r="P73" s="319">
        <v>44931</v>
      </c>
      <c r="Q73" s="197"/>
      <c r="R73" s="203" t="s">
        <v>539</v>
      </c>
      <c r="S73" s="197"/>
      <c r="T73" s="197"/>
      <c r="U73" s="197"/>
      <c r="V73" s="197"/>
      <c r="W73" s="197"/>
      <c r="X73" s="203"/>
      <c r="Y73" s="197"/>
      <c r="Z73" s="197"/>
      <c r="AA73" s="197"/>
      <c r="AB73" s="197"/>
      <c r="AC73" s="197"/>
      <c r="AD73" s="203"/>
      <c r="AE73" s="197"/>
      <c r="AF73" s="197"/>
      <c r="AG73" s="197"/>
      <c r="AH73" s="197"/>
      <c r="AI73" s="197"/>
      <c r="AJ73" s="203"/>
      <c r="AK73" s="197"/>
      <c r="AL73" s="197"/>
    </row>
    <row r="74" spans="1:38" s="198" customFormat="1" ht="15.6" customHeight="1">
      <c r="A74" s="331">
        <v>8</v>
      </c>
      <c r="B74" s="326">
        <v>44930</v>
      </c>
      <c r="C74" s="321"/>
      <c r="D74" s="321" t="s">
        <v>924</v>
      </c>
      <c r="E74" s="320" t="s">
        <v>540</v>
      </c>
      <c r="F74" s="320">
        <v>51.5</v>
      </c>
      <c r="G74" s="320">
        <v>19</v>
      </c>
      <c r="H74" s="316">
        <v>71.5</v>
      </c>
      <c r="I74" s="332" t="s">
        <v>925</v>
      </c>
      <c r="J74" s="315" t="s">
        <v>926</v>
      </c>
      <c r="K74" s="316">
        <f t="shared" ref="K74:K75" si="65">H74-F74</f>
        <v>20</v>
      </c>
      <c r="L74" s="317">
        <v>100</v>
      </c>
      <c r="M74" s="318">
        <f t="shared" ref="M74:M75" si="66">(K74*N74)-L74</f>
        <v>900</v>
      </c>
      <c r="N74" s="316">
        <v>50</v>
      </c>
      <c r="O74" s="315" t="s">
        <v>538</v>
      </c>
      <c r="P74" s="319">
        <v>44930</v>
      </c>
      <c r="Q74" s="197"/>
      <c r="R74" s="203" t="s">
        <v>539</v>
      </c>
      <c r="S74" s="197"/>
      <c r="T74" s="197"/>
      <c r="U74" s="197"/>
      <c r="V74" s="197"/>
      <c r="W74" s="197"/>
      <c r="X74" s="203"/>
      <c r="Y74" s="197"/>
      <c r="Z74" s="197"/>
      <c r="AA74" s="197"/>
      <c r="AB74" s="197"/>
      <c r="AC74" s="197"/>
      <c r="AD74" s="203"/>
      <c r="AE74" s="197"/>
      <c r="AF74" s="197"/>
      <c r="AG74" s="197"/>
      <c r="AH74" s="197"/>
      <c r="AI74" s="197"/>
      <c r="AJ74" s="203"/>
      <c r="AK74" s="197"/>
      <c r="AL74" s="197"/>
    </row>
    <row r="75" spans="1:38" s="198" customFormat="1" ht="15.6" customHeight="1">
      <c r="A75" s="267">
        <v>9</v>
      </c>
      <c r="B75" s="285">
        <v>44931</v>
      </c>
      <c r="C75" s="273"/>
      <c r="D75" s="273" t="s">
        <v>910</v>
      </c>
      <c r="E75" s="274" t="s">
        <v>540</v>
      </c>
      <c r="F75" s="274">
        <v>9.25</v>
      </c>
      <c r="G75" s="274">
        <v>4.5</v>
      </c>
      <c r="H75" s="269">
        <v>4.5</v>
      </c>
      <c r="I75" s="290" t="s">
        <v>945</v>
      </c>
      <c r="J75" s="268" t="s">
        <v>1015</v>
      </c>
      <c r="K75" s="269">
        <f t="shared" si="65"/>
        <v>-4.75</v>
      </c>
      <c r="L75" s="270">
        <v>100</v>
      </c>
      <c r="M75" s="271">
        <f t="shared" si="66"/>
        <v>-4375</v>
      </c>
      <c r="N75" s="269">
        <v>900</v>
      </c>
      <c r="O75" s="268" t="s">
        <v>550</v>
      </c>
      <c r="P75" s="272">
        <v>44938</v>
      </c>
      <c r="Q75" s="197"/>
      <c r="R75" s="203" t="s">
        <v>539</v>
      </c>
      <c r="S75" s="197"/>
      <c r="T75" s="197"/>
      <c r="U75" s="197"/>
      <c r="V75" s="197"/>
      <c r="W75" s="197"/>
      <c r="X75" s="203"/>
      <c r="Y75" s="197"/>
      <c r="Z75" s="197"/>
      <c r="AA75" s="197"/>
      <c r="AB75" s="197"/>
      <c r="AC75" s="197"/>
      <c r="AD75" s="203"/>
      <c r="AE75" s="197"/>
      <c r="AF75" s="197"/>
      <c r="AG75" s="197"/>
      <c r="AH75" s="197"/>
      <c r="AI75" s="197"/>
      <c r="AJ75" s="203"/>
      <c r="AK75" s="197"/>
      <c r="AL75" s="197"/>
    </row>
    <row r="76" spans="1:38" s="198" customFormat="1" ht="15.6" customHeight="1">
      <c r="A76" s="331">
        <v>10</v>
      </c>
      <c r="B76" s="326">
        <v>44932</v>
      </c>
      <c r="C76" s="321"/>
      <c r="D76" s="321" t="s">
        <v>947</v>
      </c>
      <c r="E76" s="320" t="s">
        <v>540</v>
      </c>
      <c r="F76" s="320">
        <v>42</v>
      </c>
      <c r="G76" s="320">
        <v>27</v>
      </c>
      <c r="H76" s="316">
        <v>49</v>
      </c>
      <c r="I76" s="332" t="s">
        <v>948</v>
      </c>
      <c r="J76" s="315" t="s">
        <v>954</v>
      </c>
      <c r="K76" s="316">
        <f t="shared" ref="K76:K77" si="67">H76-F76</f>
        <v>7</v>
      </c>
      <c r="L76" s="317">
        <v>100</v>
      </c>
      <c r="M76" s="318">
        <f t="shared" ref="M76:M77" si="68">(K76*N76)-L76</f>
        <v>2000</v>
      </c>
      <c r="N76" s="316">
        <v>300</v>
      </c>
      <c r="O76" s="315" t="s">
        <v>538</v>
      </c>
      <c r="P76" s="319">
        <v>44935</v>
      </c>
      <c r="Q76" s="197"/>
      <c r="R76" s="203" t="s">
        <v>802</v>
      </c>
      <c r="S76" s="197"/>
      <c r="T76" s="197"/>
      <c r="U76" s="197"/>
      <c r="V76" s="197"/>
      <c r="W76" s="197"/>
      <c r="X76" s="203"/>
      <c r="Y76" s="197"/>
      <c r="Z76" s="197"/>
      <c r="AA76" s="197"/>
      <c r="AB76" s="197"/>
      <c r="AC76" s="197"/>
      <c r="AD76" s="203"/>
      <c r="AE76" s="197"/>
      <c r="AF76" s="197"/>
      <c r="AG76" s="197"/>
      <c r="AH76" s="197"/>
      <c r="AI76" s="197"/>
      <c r="AJ76" s="203"/>
      <c r="AK76" s="197"/>
      <c r="AL76" s="197"/>
    </row>
    <row r="77" spans="1:38" s="198" customFormat="1" ht="15.6" customHeight="1">
      <c r="A77" s="267">
        <v>11</v>
      </c>
      <c r="B77" s="285">
        <v>44935</v>
      </c>
      <c r="C77" s="273"/>
      <c r="D77" s="273" t="s">
        <v>965</v>
      </c>
      <c r="E77" s="274" t="s">
        <v>540</v>
      </c>
      <c r="F77" s="274">
        <v>45</v>
      </c>
      <c r="G77" s="274">
        <v>28</v>
      </c>
      <c r="H77" s="269">
        <v>28</v>
      </c>
      <c r="I77" s="290" t="s">
        <v>948</v>
      </c>
      <c r="J77" s="268" t="s">
        <v>975</v>
      </c>
      <c r="K77" s="269">
        <f t="shared" si="67"/>
        <v>-17</v>
      </c>
      <c r="L77" s="270">
        <v>100</v>
      </c>
      <c r="M77" s="271">
        <f t="shared" si="68"/>
        <v>-5200</v>
      </c>
      <c r="N77" s="269">
        <v>300</v>
      </c>
      <c r="O77" s="268" t="s">
        <v>550</v>
      </c>
      <c r="P77" s="272">
        <v>44936</v>
      </c>
      <c r="Q77" s="197"/>
      <c r="R77" s="203"/>
      <c r="S77" s="197"/>
      <c r="T77" s="197"/>
      <c r="U77" s="197"/>
      <c r="V77" s="197"/>
      <c r="W77" s="197"/>
      <c r="X77" s="203"/>
      <c r="Y77" s="197"/>
      <c r="Z77" s="197"/>
      <c r="AA77" s="197"/>
      <c r="AB77" s="197"/>
      <c r="AC77" s="197"/>
      <c r="AD77" s="203"/>
      <c r="AE77" s="197"/>
      <c r="AF77" s="197"/>
      <c r="AG77" s="197"/>
      <c r="AH77" s="197"/>
      <c r="AI77" s="197"/>
      <c r="AJ77" s="203"/>
      <c r="AK77" s="197"/>
      <c r="AL77" s="197"/>
    </row>
    <row r="78" spans="1:38" s="198" customFormat="1" ht="15.6" customHeight="1">
      <c r="A78" s="267">
        <v>12</v>
      </c>
      <c r="B78" s="285">
        <v>44936</v>
      </c>
      <c r="C78" s="273"/>
      <c r="D78" s="273" t="s">
        <v>973</v>
      </c>
      <c r="E78" s="274" t="s">
        <v>540</v>
      </c>
      <c r="F78" s="274">
        <v>9</v>
      </c>
      <c r="G78" s="274">
        <v>5</v>
      </c>
      <c r="H78" s="269">
        <v>5</v>
      </c>
      <c r="I78" s="290" t="s">
        <v>974</v>
      </c>
      <c r="J78" s="268" t="s">
        <v>1014</v>
      </c>
      <c r="K78" s="269">
        <f t="shared" ref="K78" si="69">H78-F78</f>
        <v>-4</v>
      </c>
      <c r="L78" s="270">
        <v>100</v>
      </c>
      <c r="M78" s="271">
        <f t="shared" ref="M78" si="70">(K78*N78)-L78</f>
        <v>-5300</v>
      </c>
      <c r="N78" s="269">
        <v>1300</v>
      </c>
      <c r="O78" s="268" t="s">
        <v>550</v>
      </c>
      <c r="P78" s="272">
        <v>44938</v>
      </c>
      <c r="Q78" s="197"/>
      <c r="R78" s="203"/>
      <c r="S78" s="197"/>
      <c r="T78" s="197"/>
      <c r="U78" s="197"/>
      <c r="V78" s="197"/>
      <c r="W78" s="197"/>
      <c r="X78" s="203"/>
      <c r="Y78" s="197"/>
      <c r="Z78" s="197"/>
      <c r="AA78" s="197"/>
      <c r="AB78" s="197"/>
      <c r="AC78" s="197"/>
      <c r="AD78" s="203"/>
      <c r="AE78" s="197"/>
      <c r="AF78" s="197"/>
      <c r="AG78" s="197"/>
      <c r="AH78" s="197"/>
      <c r="AI78" s="197"/>
      <c r="AJ78" s="203"/>
      <c r="AK78" s="197"/>
      <c r="AL78" s="197"/>
    </row>
    <row r="79" spans="1:38" s="198" customFormat="1" ht="15.6" customHeight="1">
      <c r="A79" s="267">
        <v>13</v>
      </c>
      <c r="B79" s="285">
        <v>44936</v>
      </c>
      <c r="C79" s="273"/>
      <c r="D79" s="273" t="s">
        <v>976</v>
      </c>
      <c r="E79" s="274" t="s">
        <v>540</v>
      </c>
      <c r="F79" s="274">
        <v>61.5</v>
      </c>
      <c r="G79" s="274">
        <v>30</v>
      </c>
      <c r="H79" s="269">
        <v>30</v>
      </c>
      <c r="I79" s="290" t="s">
        <v>925</v>
      </c>
      <c r="J79" s="268" t="s">
        <v>989</v>
      </c>
      <c r="K79" s="269">
        <f t="shared" ref="K79:K80" si="71">H79-F79</f>
        <v>-31.5</v>
      </c>
      <c r="L79" s="270">
        <v>100</v>
      </c>
      <c r="M79" s="271">
        <f t="shared" ref="M79:M80" si="72">(K79*N79)-L79</f>
        <v>-1675</v>
      </c>
      <c r="N79" s="269">
        <v>50</v>
      </c>
      <c r="O79" s="268" t="s">
        <v>550</v>
      </c>
      <c r="P79" s="272">
        <v>44936</v>
      </c>
      <c r="Q79" s="197"/>
      <c r="R79" s="203"/>
      <c r="S79" s="197"/>
      <c r="T79" s="197"/>
      <c r="U79" s="197"/>
      <c r="V79" s="197"/>
      <c r="W79" s="197"/>
      <c r="X79" s="203"/>
      <c r="Y79" s="197"/>
      <c r="Z79" s="197"/>
      <c r="AA79" s="197"/>
      <c r="AB79" s="197"/>
      <c r="AC79" s="197"/>
      <c r="AD79" s="203"/>
      <c r="AE79" s="197"/>
      <c r="AF79" s="197"/>
      <c r="AG79" s="197"/>
      <c r="AH79" s="197"/>
      <c r="AI79" s="197"/>
      <c r="AJ79" s="203"/>
      <c r="AK79" s="197"/>
      <c r="AL79" s="197"/>
    </row>
    <row r="80" spans="1:38" s="198" customFormat="1" ht="15.6" customHeight="1">
      <c r="A80" s="331">
        <v>14</v>
      </c>
      <c r="B80" s="326">
        <v>44936</v>
      </c>
      <c r="C80" s="321"/>
      <c r="D80" s="321" t="s">
        <v>982</v>
      </c>
      <c r="E80" s="320" t="s">
        <v>540</v>
      </c>
      <c r="F80" s="320">
        <v>39</v>
      </c>
      <c r="G80" s="320">
        <v>14</v>
      </c>
      <c r="H80" s="316">
        <v>50.5</v>
      </c>
      <c r="I80" s="332" t="s">
        <v>983</v>
      </c>
      <c r="J80" s="315" t="s">
        <v>984</v>
      </c>
      <c r="K80" s="316">
        <f t="shared" si="71"/>
        <v>11.5</v>
      </c>
      <c r="L80" s="317">
        <v>100</v>
      </c>
      <c r="M80" s="318">
        <f t="shared" si="72"/>
        <v>1625</v>
      </c>
      <c r="N80" s="316">
        <v>150</v>
      </c>
      <c r="O80" s="315" t="s">
        <v>538</v>
      </c>
      <c r="P80" s="319">
        <v>44936</v>
      </c>
      <c r="Q80" s="197"/>
      <c r="R80" s="203"/>
      <c r="S80" s="197"/>
      <c r="T80" s="197"/>
      <c r="U80" s="197"/>
      <c r="V80" s="197"/>
      <c r="W80" s="197"/>
      <c r="X80" s="203"/>
      <c r="Y80" s="197"/>
      <c r="Z80" s="197"/>
      <c r="AA80" s="197"/>
      <c r="AB80" s="197"/>
      <c r="AC80" s="197"/>
      <c r="AD80" s="203"/>
      <c r="AE80" s="197"/>
      <c r="AF80" s="197"/>
      <c r="AG80" s="197"/>
      <c r="AH80" s="197"/>
      <c r="AI80" s="197"/>
      <c r="AJ80" s="203"/>
      <c r="AK80" s="197"/>
      <c r="AL80" s="197"/>
    </row>
    <row r="81" spans="1:38" s="198" customFormat="1" ht="15.6" customHeight="1">
      <c r="A81" s="331">
        <v>15</v>
      </c>
      <c r="B81" s="326">
        <v>44936</v>
      </c>
      <c r="C81" s="321"/>
      <c r="D81" s="321" t="s">
        <v>947</v>
      </c>
      <c r="E81" s="320" t="s">
        <v>540</v>
      </c>
      <c r="F81" s="320">
        <v>38</v>
      </c>
      <c r="G81" s="320">
        <v>23</v>
      </c>
      <c r="H81" s="316">
        <v>47</v>
      </c>
      <c r="I81" s="332" t="s">
        <v>948</v>
      </c>
      <c r="J81" s="315" t="s">
        <v>745</v>
      </c>
      <c r="K81" s="316">
        <f t="shared" ref="K81" si="73">H81-F81</f>
        <v>9</v>
      </c>
      <c r="L81" s="317">
        <v>100</v>
      </c>
      <c r="M81" s="318">
        <f t="shared" ref="M81" si="74">(K81*N81)-L81</f>
        <v>2600</v>
      </c>
      <c r="N81" s="316">
        <v>300</v>
      </c>
      <c r="O81" s="315" t="s">
        <v>538</v>
      </c>
      <c r="P81" s="319">
        <v>44937</v>
      </c>
      <c r="Q81" s="197"/>
      <c r="R81" s="203"/>
      <c r="S81" s="197"/>
      <c r="T81" s="197"/>
      <c r="U81" s="197"/>
      <c r="V81" s="197"/>
      <c r="W81" s="197"/>
      <c r="X81" s="203"/>
      <c r="Y81" s="197"/>
      <c r="Z81" s="197"/>
      <c r="AA81" s="197"/>
      <c r="AB81" s="197"/>
      <c r="AC81" s="197"/>
      <c r="AD81" s="203"/>
      <c r="AE81" s="197"/>
      <c r="AF81" s="197"/>
      <c r="AG81" s="197"/>
      <c r="AH81" s="197"/>
      <c r="AI81" s="197"/>
      <c r="AJ81" s="203"/>
      <c r="AK81" s="197"/>
      <c r="AL81" s="197"/>
    </row>
    <row r="82" spans="1:38" s="198" customFormat="1" ht="15.6" customHeight="1">
      <c r="A82" s="331">
        <v>16</v>
      </c>
      <c r="B82" s="326">
        <v>44937</v>
      </c>
      <c r="C82" s="321"/>
      <c r="D82" s="321" t="s">
        <v>994</v>
      </c>
      <c r="E82" s="320" t="s">
        <v>540</v>
      </c>
      <c r="F82" s="320">
        <v>47.5</v>
      </c>
      <c r="G82" s="320">
        <v>17</v>
      </c>
      <c r="H82" s="316">
        <v>70</v>
      </c>
      <c r="I82" s="332" t="s">
        <v>919</v>
      </c>
      <c r="J82" s="315" t="s">
        <v>995</v>
      </c>
      <c r="K82" s="316">
        <f t="shared" ref="K82" si="75">H82-F82</f>
        <v>22.5</v>
      </c>
      <c r="L82" s="317">
        <v>100</v>
      </c>
      <c r="M82" s="318">
        <f t="shared" ref="M82" si="76">(K82*N82)-L82</f>
        <v>1025</v>
      </c>
      <c r="N82" s="316">
        <v>50</v>
      </c>
      <c r="O82" s="315" t="s">
        <v>538</v>
      </c>
      <c r="P82" s="319">
        <v>44937</v>
      </c>
      <c r="Q82" s="197"/>
      <c r="R82" s="203"/>
      <c r="S82" s="197"/>
      <c r="T82" s="197"/>
      <c r="U82" s="197"/>
      <c r="V82" s="197"/>
      <c r="W82" s="197"/>
      <c r="X82" s="203"/>
      <c r="Y82" s="197"/>
      <c r="Z82" s="197"/>
      <c r="AA82" s="197"/>
      <c r="AB82" s="197"/>
      <c r="AC82" s="197"/>
      <c r="AD82" s="203"/>
      <c r="AE82" s="197"/>
      <c r="AF82" s="197"/>
      <c r="AG82" s="197"/>
      <c r="AH82" s="197"/>
      <c r="AI82" s="197"/>
      <c r="AJ82" s="203"/>
      <c r="AK82" s="197"/>
      <c r="AL82" s="197"/>
    </row>
    <row r="83" spans="1:38" s="198" customFormat="1" ht="15.6" customHeight="1">
      <c r="A83" s="300"/>
      <c r="B83" s="244"/>
      <c r="C83" s="235"/>
      <c r="D83" s="235"/>
      <c r="E83" s="201"/>
      <c r="F83" s="201"/>
      <c r="G83" s="201"/>
      <c r="H83" s="202"/>
      <c r="I83" s="301"/>
      <c r="J83" s="226"/>
      <c r="K83" s="202"/>
      <c r="L83" s="218"/>
      <c r="M83" s="219"/>
      <c r="N83" s="202"/>
      <c r="O83" s="226"/>
      <c r="P83" s="199"/>
      <c r="Q83" s="197"/>
      <c r="R83" s="203"/>
      <c r="S83" s="197"/>
      <c r="T83" s="197"/>
      <c r="U83" s="197"/>
      <c r="V83" s="197"/>
      <c r="W83" s="197"/>
      <c r="X83" s="203"/>
      <c r="Y83" s="197"/>
      <c r="Z83" s="197"/>
      <c r="AA83" s="197"/>
      <c r="AB83" s="197"/>
      <c r="AC83" s="197"/>
      <c r="AD83" s="203"/>
      <c r="AE83" s="197"/>
      <c r="AF83" s="197"/>
      <c r="AG83" s="197"/>
      <c r="AH83" s="197"/>
      <c r="AI83" s="197"/>
      <c r="AJ83" s="203"/>
      <c r="AK83" s="197"/>
      <c r="AL83" s="197"/>
    </row>
    <row r="84" spans="1:38" ht="38.25" customHeight="1">
      <c r="A84" s="92" t="s">
        <v>562</v>
      </c>
      <c r="B84" s="139"/>
      <c r="C84" s="139"/>
      <c r="D84" s="140"/>
      <c r="E84" s="124"/>
      <c r="F84" s="6"/>
      <c r="G84" s="6"/>
      <c r="H84" s="125"/>
      <c r="I84" s="141"/>
      <c r="J84" s="1"/>
      <c r="K84" s="6"/>
      <c r="L84" s="6"/>
      <c r="M84" s="6"/>
      <c r="N84" s="1"/>
      <c r="O84" s="1"/>
      <c r="Q84" s="1"/>
      <c r="R84" s="6"/>
      <c r="S84" s="1"/>
      <c r="T84" s="1"/>
      <c r="U84" s="1"/>
      <c r="V84" s="1"/>
      <c r="W84" s="1"/>
      <c r="X84" s="6"/>
      <c r="Y84" s="1"/>
      <c r="Z84" s="1"/>
      <c r="AA84" s="1"/>
      <c r="AB84" s="1"/>
      <c r="AC84" s="1"/>
      <c r="AD84" s="6"/>
      <c r="AE84" s="1"/>
      <c r="AF84" s="1"/>
      <c r="AG84" s="1"/>
      <c r="AH84" s="1"/>
      <c r="AI84" s="1"/>
      <c r="AJ84" s="6"/>
      <c r="AK84" s="1"/>
    </row>
    <row r="85" spans="1:38" s="198" customFormat="1" ht="38.25">
      <c r="A85" s="93" t="s">
        <v>16</v>
      </c>
      <c r="B85" s="94" t="s">
        <v>515</v>
      </c>
      <c r="C85" s="94"/>
      <c r="D85" s="95" t="s">
        <v>526</v>
      </c>
      <c r="E85" s="94" t="s">
        <v>527</v>
      </c>
      <c r="F85" s="94" t="s">
        <v>528</v>
      </c>
      <c r="G85" s="94" t="s">
        <v>529</v>
      </c>
      <c r="H85" s="94" t="s">
        <v>530</v>
      </c>
      <c r="I85" s="94" t="s">
        <v>531</v>
      </c>
      <c r="J85" s="93" t="s">
        <v>532</v>
      </c>
      <c r="K85" s="128" t="s">
        <v>549</v>
      </c>
      <c r="L85" s="129" t="s">
        <v>534</v>
      </c>
      <c r="M85" s="96" t="s">
        <v>535</v>
      </c>
      <c r="N85" s="94" t="s">
        <v>536</v>
      </c>
      <c r="O85" s="95" t="s">
        <v>537</v>
      </c>
      <c r="P85" s="94" t="s">
        <v>766</v>
      </c>
      <c r="Q85" s="197"/>
      <c r="R85" s="6"/>
      <c r="S85" s="197"/>
      <c r="T85" s="197"/>
      <c r="U85" s="197"/>
      <c r="V85" s="197"/>
      <c r="W85" s="197"/>
      <c r="X85" s="197"/>
      <c r="Y85" s="197"/>
      <c r="Z85" s="197"/>
      <c r="AA85" s="197"/>
      <c r="AB85" s="197"/>
      <c r="AC85" s="197"/>
      <c r="AD85" s="197"/>
      <c r="AE85" s="197"/>
      <c r="AF85" s="197"/>
      <c r="AG85" s="197"/>
      <c r="AH85" s="197"/>
      <c r="AI85" s="197"/>
      <c r="AJ85" s="197"/>
      <c r="AK85" s="197"/>
      <c r="AL85" s="197"/>
    </row>
    <row r="86" spans="1:38" s="198" customFormat="1" ht="12.75" customHeight="1">
      <c r="A86" s="280">
        <v>1</v>
      </c>
      <c r="B86" s="281">
        <v>44840</v>
      </c>
      <c r="C86" s="282"/>
      <c r="D86" s="283" t="s">
        <v>116</v>
      </c>
      <c r="E86" s="284" t="s">
        <v>540</v>
      </c>
      <c r="F86" s="284">
        <v>1405</v>
      </c>
      <c r="G86" s="284">
        <v>1240</v>
      </c>
      <c r="H86" s="284">
        <v>1625</v>
      </c>
      <c r="I86" s="284" t="s">
        <v>840</v>
      </c>
      <c r="J86" s="275" t="s">
        <v>872</v>
      </c>
      <c r="K86" s="275">
        <f t="shared" ref="K86" si="77">H86-F86</f>
        <v>220</v>
      </c>
      <c r="L86" s="276">
        <f t="shared" ref="L86" si="78">(F86*-0.7)/100</f>
        <v>-9.8349999999999991</v>
      </c>
      <c r="M86" s="277">
        <f t="shared" ref="M86" si="79">(K86+L86)/F86</f>
        <v>0.14958362989323842</v>
      </c>
      <c r="N86" s="275" t="s">
        <v>538</v>
      </c>
      <c r="O86" s="278">
        <v>44879</v>
      </c>
      <c r="P86" s="275"/>
      <c r="Q86" s="197"/>
      <c r="R86" s="1" t="s">
        <v>539</v>
      </c>
      <c r="S86" s="197"/>
      <c r="T86" s="197"/>
      <c r="U86" s="197"/>
      <c r="V86" s="197"/>
      <c r="W86" s="197"/>
      <c r="X86" s="197"/>
      <c r="Y86" s="197"/>
      <c r="Z86" s="197"/>
      <c r="AA86" s="197"/>
      <c r="AB86" s="197"/>
      <c r="AC86" s="197"/>
      <c r="AD86" s="197"/>
      <c r="AE86" s="197"/>
      <c r="AF86" s="197"/>
      <c r="AG86" s="197"/>
      <c r="AH86" s="197"/>
      <c r="AI86" s="197"/>
      <c r="AJ86" s="197"/>
      <c r="AK86" s="197"/>
      <c r="AL86" s="197"/>
    </row>
    <row r="87" spans="1:38" ht="14.25" customHeight="1">
      <c r="A87" s="257">
        <v>2</v>
      </c>
      <c r="B87" s="258">
        <v>44840</v>
      </c>
      <c r="C87" s="255"/>
      <c r="D87" s="255" t="s">
        <v>839</v>
      </c>
      <c r="E87" s="256" t="s">
        <v>540</v>
      </c>
      <c r="F87" s="256" t="s">
        <v>841</v>
      </c>
      <c r="G87" s="256">
        <v>1220</v>
      </c>
      <c r="H87" s="256"/>
      <c r="I87" s="256" t="s">
        <v>842</v>
      </c>
      <c r="J87" s="226" t="s">
        <v>541</v>
      </c>
      <c r="K87" s="202"/>
      <c r="L87" s="218"/>
      <c r="M87" s="219"/>
      <c r="N87" s="202"/>
      <c r="O87" s="226"/>
      <c r="P87" s="199"/>
      <c r="Q87" s="197"/>
      <c r="R87" s="197" t="s">
        <v>539</v>
      </c>
      <c r="S87" s="41"/>
      <c r="T87" s="1"/>
      <c r="U87" s="1"/>
      <c r="V87" s="1"/>
      <c r="W87" s="1"/>
      <c r="X87" s="1"/>
      <c r="Y87" s="1"/>
      <c r="Z87" s="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</row>
    <row r="88" spans="1:38" ht="12.75" customHeight="1">
      <c r="A88" s="256"/>
      <c r="B88" s="254"/>
      <c r="C88" s="255"/>
      <c r="D88" s="255"/>
      <c r="E88" s="256"/>
      <c r="F88" s="256"/>
      <c r="G88" s="256"/>
      <c r="H88" s="256"/>
      <c r="I88" s="256"/>
      <c r="J88" s="226"/>
      <c r="K88" s="202"/>
      <c r="L88" s="218"/>
      <c r="M88" s="219"/>
      <c r="N88" s="202"/>
      <c r="O88" s="226"/>
      <c r="P88" s="199"/>
      <c r="R88" s="6"/>
      <c r="S88" s="1"/>
      <c r="T88" s="1"/>
      <c r="U88" s="1"/>
      <c r="V88" s="1"/>
      <c r="W88" s="1"/>
      <c r="X88" s="1"/>
      <c r="Y88" s="1"/>
    </row>
    <row r="89" spans="1:38" ht="12.75" customHeight="1">
      <c r="A89" s="109" t="s">
        <v>542</v>
      </c>
      <c r="B89" s="109"/>
      <c r="C89" s="109"/>
      <c r="D89" s="109"/>
      <c r="E89" s="41"/>
      <c r="F89" s="116" t="s">
        <v>544</v>
      </c>
      <c r="G89" s="54"/>
      <c r="H89" s="54"/>
      <c r="I89" s="54"/>
      <c r="J89" s="6"/>
      <c r="K89" s="132"/>
      <c r="L89" s="133"/>
      <c r="M89" s="6"/>
      <c r="N89" s="99"/>
      <c r="O89" s="142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38" ht="12.75" customHeight="1">
      <c r="A90" s="115" t="s">
        <v>543</v>
      </c>
      <c r="B90" s="109"/>
      <c r="C90" s="109"/>
      <c r="D90" s="109"/>
      <c r="E90" s="6"/>
      <c r="F90" s="116" t="s">
        <v>546</v>
      </c>
      <c r="G90" s="6"/>
      <c r="H90" s="6" t="s">
        <v>762</v>
      </c>
      <c r="I90" s="6"/>
      <c r="J90" s="1"/>
      <c r="K90" s="6"/>
      <c r="L90" s="6"/>
      <c r="M90" s="6"/>
      <c r="N90" s="1"/>
      <c r="O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38" ht="12.75" customHeight="1">
      <c r="A91" s="115"/>
      <c r="B91" s="109"/>
      <c r="C91" s="109"/>
      <c r="D91" s="109"/>
      <c r="E91" s="6"/>
      <c r="F91" s="116"/>
      <c r="G91" s="6"/>
      <c r="H91" s="6"/>
      <c r="I91" s="6"/>
      <c r="J91" s="1"/>
      <c r="K91" s="6"/>
      <c r="L91" s="6"/>
      <c r="M91" s="6"/>
      <c r="N91" s="1"/>
      <c r="O91" s="1"/>
      <c r="Q91" s="1"/>
      <c r="R91" s="54"/>
      <c r="S91" s="1"/>
      <c r="T91" s="1"/>
      <c r="U91" s="1"/>
      <c r="V91" s="1"/>
      <c r="W91" s="1"/>
      <c r="X91" s="1"/>
      <c r="Y91" s="1"/>
      <c r="Z91" s="1"/>
    </row>
    <row r="92" spans="1:38" ht="12.75" customHeight="1">
      <c r="A92" s="115"/>
      <c r="B92" s="109"/>
      <c r="C92" s="109"/>
      <c r="D92" s="109"/>
      <c r="E92" s="6"/>
      <c r="F92" s="116"/>
      <c r="G92" s="54"/>
      <c r="H92" s="41"/>
      <c r="I92" s="54"/>
      <c r="J92" s="6"/>
      <c r="K92" s="132"/>
      <c r="L92" s="133"/>
      <c r="M92" s="6"/>
      <c r="N92" s="99"/>
      <c r="O92" s="134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38" ht="12.75" customHeight="1">
      <c r="A93" s="54"/>
      <c r="B93" s="98"/>
      <c r="C93" s="98"/>
      <c r="D93" s="41"/>
      <c r="E93" s="54"/>
      <c r="F93" s="54"/>
      <c r="G93" s="54"/>
      <c r="H93" s="41"/>
      <c r="I93" s="54"/>
      <c r="J93" s="6"/>
      <c r="K93" s="132"/>
      <c r="L93" s="133"/>
      <c r="M93" s="6"/>
      <c r="N93" s="99"/>
      <c r="O93" s="134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38" ht="38.25" customHeight="1">
      <c r="A94" s="41"/>
      <c r="B94" s="143" t="s">
        <v>563</v>
      </c>
      <c r="C94" s="143"/>
      <c r="D94" s="143"/>
      <c r="E94" s="143"/>
      <c r="F94" s="6"/>
      <c r="G94" s="6"/>
      <c r="H94" s="126"/>
      <c r="I94" s="6"/>
      <c r="J94" s="126"/>
      <c r="K94" s="127"/>
      <c r="L94" s="6"/>
      <c r="M94" s="6"/>
      <c r="N94" s="1"/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93" t="s">
        <v>16</v>
      </c>
      <c r="B95" s="94" t="s">
        <v>515</v>
      </c>
      <c r="C95" s="94"/>
      <c r="D95" s="95" t="s">
        <v>526</v>
      </c>
      <c r="E95" s="94" t="s">
        <v>527</v>
      </c>
      <c r="F95" s="94" t="s">
        <v>528</v>
      </c>
      <c r="G95" s="94" t="s">
        <v>564</v>
      </c>
      <c r="H95" s="94" t="s">
        <v>565</v>
      </c>
      <c r="I95" s="94" t="s">
        <v>531</v>
      </c>
      <c r="J95" s="144" t="s">
        <v>532</v>
      </c>
      <c r="K95" s="94" t="s">
        <v>533</v>
      </c>
      <c r="L95" s="94" t="s">
        <v>566</v>
      </c>
      <c r="M95" s="94" t="s">
        <v>536</v>
      </c>
      <c r="N95" s="95" t="s">
        <v>537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145">
        <v>1</v>
      </c>
      <c r="B96" s="146">
        <v>41579</v>
      </c>
      <c r="C96" s="146"/>
      <c r="D96" s="147" t="s">
        <v>567</v>
      </c>
      <c r="E96" s="148" t="s">
        <v>568</v>
      </c>
      <c r="F96" s="149">
        <v>82</v>
      </c>
      <c r="G96" s="148" t="s">
        <v>569</v>
      </c>
      <c r="H96" s="148">
        <v>100</v>
      </c>
      <c r="I96" s="150">
        <v>100</v>
      </c>
      <c r="J96" s="151" t="s">
        <v>570</v>
      </c>
      <c r="K96" s="152">
        <f t="shared" ref="K96:K148" si="80">H96-F96</f>
        <v>18</v>
      </c>
      <c r="L96" s="153">
        <f t="shared" ref="L96:L148" si="81">K96/F96</f>
        <v>0.21951219512195122</v>
      </c>
      <c r="M96" s="148" t="s">
        <v>538</v>
      </c>
      <c r="N96" s="154">
        <v>42657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45">
        <v>2</v>
      </c>
      <c r="B97" s="146">
        <v>41794</v>
      </c>
      <c r="C97" s="146"/>
      <c r="D97" s="147" t="s">
        <v>571</v>
      </c>
      <c r="E97" s="148" t="s">
        <v>540</v>
      </c>
      <c r="F97" s="149">
        <v>257</v>
      </c>
      <c r="G97" s="148" t="s">
        <v>569</v>
      </c>
      <c r="H97" s="148">
        <v>300</v>
      </c>
      <c r="I97" s="150">
        <v>300</v>
      </c>
      <c r="J97" s="151" t="s">
        <v>570</v>
      </c>
      <c r="K97" s="152">
        <f t="shared" si="80"/>
        <v>43</v>
      </c>
      <c r="L97" s="153">
        <f t="shared" si="81"/>
        <v>0.16731517509727625</v>
      </c>
      <c r="M97" s="148" t="s">
        <v>538</v>
      </c>
      <c r="N97" s="154">
        <v>41822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45">
        <v>3</v>
      </c>
      <c r="B98" s="146">
        <v>41828</v>
      </c>
      <c r="C98" s="146"/>
      <c r="D98" s="147" t="s">
        <v>572</v>
      </c>
      <c r="E98" s="148" t="s">
        <v>540</v>
      </c>
      <c r="F98" s="149">
        <v>393</v>
      </c>
      <c r="G98" s="148" t="s">
        <v>569</v>
      </c>
      <c r="H98" s="148">
        <v>468</v>
      </c>
      <c r="I98" s="150">
        <v>468</v>
      </c>
      <c r="J98" s="151" t="s">
        <v>570</v>
      </c>
      <c r="K98" s="152">
        <f t="shared" si="80"/>
        <v>75</v>
      </c>
      <c r="L98" s="153">
        <f t="shared" si="81"/>
        <v>0.19083969465648856</v>
      </c>
      <c r="M98" s="148" t="s">
        <v>538</v>
      </c>
      <c r="N98" s="154">
        <v>41863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45">
        <v>4</v>
      </c>
      <c r="B99" s="146">
        <v>41857</v>
      </c>
      <c r="C99" s="146"/>
      <c r="D99" s="147" t="s">
        <v>573</v>
      </c>
      <c r="E99" s="148" t="s">
        <v>540</v>
      </c>
      <c r="F99" s="149">
        <v>205</v>
      </c>
      <c r="G99" s="148" t="s">
        <v>569</v>
      </c>
      <c r="H99" s="148">
        <v>275</v>
      </c>
      <c r="I99" s="150">
        <v>250</v>
      </c>
      <c r="J99" s="151" t="s">
        <v>570</v>
      </c>
      <c r="K99" s="152">
        <f t="shared" si="80"/>
        <v>70</v>
      </c>
      <c r="L99" s="153">
        <f t="shared" si="81"/>
        <v>0.34146341463414637</v>
      </c>
      <c r="M99" s="148" t="s">
        <v>538</v>
      </c>
      <c r="N99" s="154">
        <v>41962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45">
        <v>5</v>
      </c>
      <c r="B100" s="146">
        <v>41886</v>
      </c>
      <c r="C100" s="146"/>
      <c r="D100" s="147" t="s">
        <v>574</v>
      </c>
      <c r="E100" s="148" t="s">
        <v>540</v>
      </c>
      <c r="F100" s="149">
        <v>162</v>
      </c>
      <c r="G100" s="148" t="s">
        <v>569</v>
      </c>
      <c r="H100" s="148">
        <v>190</v>
      </c>
      <c r="I100" s="150">
        <v>190</v>
      </c>
      <c r="J100" s="151" t="s">
        <v>570</v>
      </c>
      <c r="K100" s="152">
        <f t="shared" si="80"/>
        <v>28</v>
      </c>
      <c r="L100" s="153">
        <f t="shared" si="81"/>
        <v>0.1728395061728395</v>
      </c>
      <c r="M100" s="148" t="s">
        <v>538</v>
      </c>
      <c r="N100" s="154">
        <v>42006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45">
        <v>6</v>
      </c>
      <c r="B101" s="146">
        <v>41886</v>
      </c>
      <c r="C101" s="146"/>
      <c r="D101" s="147" t="s">
        <v>575</v>
      </c>
      <c r="E101" s="148" t="s">
        <v>540</v>
      </c>
      <c r="F101" s="149">
        <v>75</v>
      </c>
      <c r="G101" s="148" t="s">
        <v>569</v>
      </c>
      <c r="H101" s="148">
        <v>91.5</v>
      </c>
      <c r="I101" s="150" t="s">
        <v>576</v>
      </c>
      <c r="J101" s="151" t="s">
        <v>577</v>
      </c>
      <c r="K101" s="152">
        <f t="shared" si="80"/>
        <v>16.5</v>
      </c>
      <c r="L101" s="153">
        <f t="shared" si="81"/>
        <v>0.22</v>
      </c>
      <c r="M101" s="148" t="s">
        <v>538</v>
      </c>
      <c r="N101" s="154">
        <v>41954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45">
        <v>7</v>
      </c>
      <c r="B102" s="146">
        <v>41913</v>
      </c>
      <c r="C102" s="146"/>
      <c r="D102" s="147" t="s">
        <v>578</v>
      </c>
      <c r="E102" s="148" t="s">
        <v>540</v>
      </c>
      <c r="F102" s="149">
        <v>850</v>
      </c>
      <c r="G102" s="148" t="s">
        <v>569</v>
      </c>
      <c r="H102" s="148">
        <v>982.5</v>
      </c>
      <c r="I102" s="150">
        <v>1050</v>
      </c>
      <c r="J102" s="151" t="s">
        <v>579</v>
      </c>
      <c r="K102" s="152">
        <f t="shared" si="80"/>
        <v>132.5</v>
      </c>
      <c r="L102" s="153">
        <f t="shared" si="81"/>
        <v>0.15588235294117647</v>
      </c>
      <c r="M102" s="148" t="s">
        <v>538</v>
      </c>
      <c r="N102" s="154">
        <v>42039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45">
        <v>8</v>
      </c>
      <c r="B103" s="146">
        <v>41913</v>
      </c>
      <c r="C103" s="146"/>
      <c r="D103" s="147" t="s">
        <v>580</v>
      </c>
      <c r="E103" s="148" t="s">
        <v>540</v>
      </c>
      <c r="F103" s="149">
        <v>475</v>
      </c>
      <c r="G103" s="148" t="s">
        <v>569</v>
      </c>
      <c r="H103" s="148">
        <v>515</v>
      </c>
      <c r="I103" s="150">
        <v>600</v>
      </c>
      <c r="J103" s="151" t="s">
        <v>581</v>
      </c>
      <c r="K103" s="152">
        <f t="shared" si="80"/>
        <v>40</v>
      </c>
      <c r="L103" s="153">
        <f t="shared" si="81"/>
        <v>8.4210526315789472E-2</v>
      </c>
      <c r="M103" s="148" t="s">
        <v>538</v>
      </c>
      <c r="N103" s="154">
        <v>41939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45">
        <v>9</v>
      </c>
      <c r="B104" s="146">
        <v>41913</v>
      </c>
      <c r="C104" s="146"/>
      <c r="D104" s="147" t="s">
        <v>582</v>
      </c>
      <c r="E104" s="148" t="s">
        <v>540</v>
      </c>
      <c r="F104" s="149">
        <v>86</v>
      </c>
      <c r="G104" s="148" t="s">
        <v>569</v>
      </c>
      <c r="H104" s="148">
        <v>99</v>
      </c>
      <c r="I104" s="150">
        <v>140</v>
      </c>
      <c r="J104" s="151" t="s">
        <v>583</v>
      </c>
      <c r="K104" s="152">
        <f t="shared" si="80"/>
        <v>13</v>
      </c>
      <c r="L104" s="153">
        <f t="shared" si="81"/>
        <v>0.15116279069767441</v>
      </c>
      <c r="M104" s="148" t="s">
        <v>538</v>
      </c>
      <c r="N104" s="154">
        <v>41939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45">
        <v>10</v>
      </c>
      <c r="B105" s="146">
        <v>41926</v>
      </c>
      <c r="C105" s="146"/>
      <c r="D105" s="147" t="s">
        <v>584</v>
      </c>
      <c r="E105" s="148" t="s">
        <v>540</v>
      </c>
      <c r="F105" s="149">
        <v>496.6</v>
      </c>
      <c r="G105" s="148" t="s">
        <v>569</v>
      </c>
      <c r="H105" s="148">
        <v>621</v>
      </c>
      <c r="I105" s="150">
        <v>580</v>
      </c>
      <c r="J105" s="151" t="s">
        <v>570</v>
      </c>
      <c r="K105" s="152">
        <f t="shared" si="80"/>
        <v>124.39999999999998</v>
      </c>
      <c r="L105" s="153">
        <f t="shared" si="81"/>
        <v>0.25050342327829234</v>
      </c>
      <c r="M105" s="148" t="s">
        <v>538</v>
      </c>
      <c r="N105" s="154">
        <v>42605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45">
        <v>11</v>
      </c>
      <c r="B106" s="146">
        <v>41926</v>
      </c>
      <c r="C106" s="146"/>
      <c r="D106" s="147" t="s">
        <v>585</v>
      </c>
      <c r="E106" s="148" t="s">
        <v>540</v>
      </c>
      <c r="F106" s="149">
        <v>2481.9</v>
      </c>
      <c r="G106" s="148" t="s">
        <v>569</v>
      </c>
      <c r="H106" s="148">
        <v>2840</v>
      </c>
      <c r="I106" s="150">
        <v>2870</v>
      </c>
      <c r="J106" s="151" t="s">
        <v>586</v>
      </c>
      <c r="K106" s="152">
        <f t="shared" si="80"/>
        <v>358.09999999999991</v>
      </c>
      <c r="L106" s="153">
        <f t="shared" si="81"/>
        <v>0.14428462065353154</v>
      </c>
      <c r="M106" s="148" t="s">
        <v>538</v>
      </c>
      <c r="N106" s="154">
        <v>42017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45">
        <v>12</v>
      </c>
      <c r="B107" s="146">
        <v>41928</v>
      </c>
      <c r="C107" s="146"/>
      <c r="D107" s="147" t="s">
        <v>587</v>
      </c>
      <c r="E107" s="148" t="s">
        <v>540</v>
      </c>
      <c r="F107" s="149">
        <v>84.5</v>
      </c>
      <c r="G107" s="148" t="s">
        <v>569</v>
      </c>
      <c r="H107" s="148">
        <v>93</v>
      </c>
      <c r="I107" s="150">
        <v>110</v>
      </c>
      <c r="J107" s="151" t="s">
        <v>588</v>
      </c>
      <c r="K107" s="152">
        <f t="shared" si="80"/>
        <v>8.5</v>
      </c>
      <c r="L107" s="153">
        <f t="shared" si="81"/>
        <v>0.10059171597633136</v>
      </c>
      <c r="M107" s="148" t="s">
        <v>538</v>
      </c>
      <c r="N107" s="154">
        <v>41939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45">
        <v>13</v>
      </c>
      <c r="B108" s="146">
        <v>41928</v>
      </c>
      <c r="C108" s="146"/>
      <c r="D108" s="147" t="s">
        <v>589</v>
      </c>
      <c r="E108" s="148" t="s">
        <v>540</v>
      </c>
      <c r="F108" s="149">
        <v>401</v>
      </c>
      <c r="G108" s="148" t="s">
        <v>569</v>
      </c>
      <c r="H108" s="148">
        <v>428</v>
      </c>
      <c r="I108" s="150">
        <v>450</v>
      </c>
      <c r="J108" s="151" t="s">
        <v>590</v>
      </c>
      <c r="K108" s="152">
        <f t="shared" si="80"/>
        <v>27</v>
      </c>
      <c r="L108" s="153">
        <f t="shared" si="81"/>
        <v>6.7331670822942641E-2</v>
      </c>
      <c r="M108" s="148" t="s">
        <v>538</v>
      </c>
      <c r="N108" s="154">
        <v>42020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45">
        <v>14</v>
      </c>
      <c r="B109" s="146">
        <v>41928</v>
      </c>
      <c r="C109" s="146"/>
      <c r="D109" s="147" t="s">
        <v>591</v>
      </c>
      <c r="E109" s="148" t="s">
        <v>540</v>
      </c>
      <c r="F109" s="149">
        <v>101</v>
      </c>
      <c r="G109" s="148" t="s">
        <v>569</v>
      </c>
      <c r="H109" s="148">
        <v>112</v>
      </c>
      <c r="I109" s="150">
        <v>120</v>
      </c>
      <c r="J109" s="151" t="s">
        <v>592</v>
      </c>
      <c r="K109" s="152">
        <f t="shared" si="80"/>
        <v>11</v>
      </c>
      <c r="L109" s="153">
        <f t="shared" si="81"/>
        <v>0.10891089108910891</v>
      </c>
      <c r="M109" s="148" t="s">
        <v>538</v>
      </c>
      <c r="N109" s="154">
        <v>41939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45">
        <v>15</v>
      </c>
      <c r="B110" s="146">
        <v>41954</v>
      </c>
      <c r="C110" s="146"/>
      <c r="D110" s="147" t="s">
        <v>593</v>
      </c>
      <c r="E110" s="148" t="s">
        <v>540</v>
      </c>
      <c r="F110" s="149">
        <v>59</v>
      </c>
      <c r="G110" s="148" t="s">
        <v>569</v>
      </c>
      <c r="H110" s="148">
        <v>76</v>
      </c>
      <c r="I110" s="150">
        <v>76</v>
      </c>
      <c r="J110" s="151" t="s">
        <v>570</v>
      </c>
      <c r="K110" s="152">
        <f t="shared" si="80"/>
        <v>17</v>
      </c>
      <c r="L110" s="153">
        <f t="shared" si="81"/>
        <v>0.28813559322033899</v>
      </c>
      <c r="M110" s="148" t="s">
        <v>538</v>
      </c>
      <c r="N110" s="154">
        <v>43032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45">
        <v>16</v>
      </c>
      <c r="B111" s="146">
        <v>41954</v>
      </c>
      <c r="C111" s="146"/>
      <c r="D111" s="147" t="s">
        <v>582</v>
      </c>
      <c r="E111" s="148" t="s">
        <v>540</v>
      </c>
      <c r="F111" s="149">
        <v>99</v>
      </c>
      <c r="G111" s="148" t="s">
        <v>569</v>
      </c>
      <c r="H111" s="148">
        <v>120</v>
      </c>
      <c r="I111" s="150">
        <v>120</v>
      </c>
      <c r="J111" s="151" t="s">
        <v>551</v>
      </c>
      <c r="K111" s="152">
        <f t="shared" si="80"/>
        <v>21</v>
      </c>
      <c r="L111" s="153">
        <f t="shared" si="81"/>
        <v>0.21212121212121213</v>
      </c>
      <c r="M111" s="148" t="s">
        <v>538</v>
      </c>
      <c r="N111" s="154">
        <v>41960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45">
        <v>17</v>
      </c>
      <c r="B112" s="146">
        <v>41956</v>
      </c>
      <c r="C112" s="146"/>
      <c r="D112" s="147" t="s">
        <v>594</v>
      </c>
      <c r="E112" s="148" t="s">
        <v>540</v>
      </c>
      <c r="F112" s="149">
        <v>22</v>
      </c>
      <c r="G112" s="148" t="s">
        <v>569</v>
      </c>
      <c r="H112" s="148">
        <v>33.549999999999997</v>
      </c>
      <c r="I112" s="150">
        <v>32</v>
      </c>
      <c r="J112" s="151" t="s">
        <v>595</v>
      </c>
      <c r="K112" s="152">
        <f t="shared" si="80"/>
        <v>11.549999999999997</v>
      </c>
      <c r="L112" s="153">
        <f t="shared" si="81"/>
        <v>0.52499999999999991</v>
      </c>
      <c r="M112" s="148" t="s">
        <v>538</v>
      </c>
      <c r="N112" s="154">
        <v>42188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18</v>
      </c>
      <c r="B113" s="146">
        <v>41976</v>
      </c>
      <c r="C113" s="146"/>
      <c r="D113" s="147" t="s">
        <v>596</v>
      </c>
      <c r="E113" s="148" t="s">
        <v>540</v>
      </c>
      <c r="F113" s="149">
        <v>440</v>
      </c>
      <c r="G113" s="148" t="s">
        <v>569</v>
      </c>
      <c r="H113" s="148">
        <v>520</v>
      </c>
      <c r="I113" s="150">
        <v>520</v>
      </c>
      <c r="J113" s="151" t="s">
        <v>597</v>
      </c>
      <c r="K113" s="152">
        <f t="shared" si="80"/>
        <v>80</v>
      </c>
      <c r="L113" s="153">
        <f t="shared" si="81"/>
        <v>0.18181818181818182</v>
      </c>
      <c r="M113" s="148" t="s">
        <v>538</v>
      </c>
      <c r="N113" s="154">
        <v>42208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19</v>
      </c>
      <c r="B114" s="146">
        <v>41976</v>
      </c>
      <c r="C114" s="146"/>
      <c r="D114" s="147" t="s">
        <v>598</v>
      </c>
      <c r="E114" s="148" t="s">
        <v>540</v>
      </c>
      <c r="F114" s="149">
        <v>360</v>
      </c>
      <c r="G114" s="148" t="s">
        <v>569</v>
      </c>
      <c r="H114" s="148">
        <v>427</v>
      </c>
      <c r="I114" s="150">
        <v>425</v>
      </c>
      <c r="J114" s="151" t="s">
        <v>599</v>
      </c>
      <c r="K114" s="152">
        <f t="shared" si="80"/>
        <v>67</v>
      </c>
      <c r="L114" s="153">
        <f t="shared" si="81"/>
        <v>0.18611111111111112</v>
      </c>
      <c r="M114" s="148" t="s">
        <v>538</v>
      </c>
      <c r="N114" s="154">
        <v>42058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20</v>
      </c>
      <c r="B115" s="146">
        <v>42012</v>
      </c>
      <c r="C115" s="146"/>
      <c r="D115" s="147" t="s">
        <v>600</v>
      </c>
      <c r="E115" s="148" t="s">
        <v>540</v>
      </c>
      <c r="F115" s="149">
        <v>360</v>
      </c>
      <c r="G115" s="148" t="s">
        <v>569</v>
      </c>
      <c r="H115" s="148">
        <v>455</v>
      </c>
      <c r="I115" s="150">
        <v>420</v>
      </c>
      <c r="J115" s="151" t="s">
        <v>601</v>
      </c>
      <c r="K115" s="152">
        <f t="shared" si="80"/>
        <v>95</v>
      </c>
      <c r="L115" s="153">
        <f t="shared" si="81"/>
        <v>0.2638888888888889</v>
      </c>
      <c r="M115" s="148" t="s">
        <v>538</v>
      </c>
      <c r="N115" s="154">
        <v>42024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45">
        <v>21</v>
      </c>
      <c r="B116" s="146">
        <v>42012</v>
      </c>
      <c r="C116" s="146"/>
      <c r="D116" s="147" t="s">
        <v>602</v>
      </c>
      <c r="E116" s="148" t="s">
        <v>540</v>
      </c>
      <c r="F116" s="149">
        <v>130</v>
      </c>
      <c r="G116" s="148"/>
      <c r="H116" s="148">
        <v>175.5</v>
      </c>
      <c r="I116" s="150">
        <v>165</v>
      </c>
      <c r="J116" s="151" t="s">
        <v>603</v>
      </c>
      <c r="K116" s="152">
        <f t="shared" si="80"/>
        <v>45.5</v>
      </c>
      <c r="L116" s="153">
        <f t="shared" si="81"/>
        <v>0.35</v>
      </c>
      <c r="M116" s="148" t="s">
        <v>538</v>
      </c>
      <c r="N116" s="154">
        <v>43088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45">
        <v>22</v>
      </c>
      <c r="B117" s="146">
        <v>42040</v>
      </c>
      <c r="C117" s="146"/>
      <c r="D117" s="147" t="s">
        <v>365</v>
      </c>
      <c r="E117" s="148" t="s">
        <v>568</v>
      </c>
      <c r="F117" s="149">
        <v>98</v>
      </c>
      <c r="G117" s="148"/>
      <c r="H117" s="148">
        <v>120</v>
      </c>
      <c r="I117" s="150">
        <v>120</v>
      </c>
      <c r="J117" s="151" t="s">
        <v>570</v>
      </c>
      <c r="K117" s="152">
        <f t="shared" si="80"/>
        <v>22</v>
      </c>
      <c r="L117" s="153">
        <f t="shared" si="81"/>
        <v>0.22448979591836735</v>
      </c>
      <c r="M117" s="148" t="s">
        <v>538</v>
      </c>
      <c r="N117" s="154">
        <v>42753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23</v>
      </c>
      <c r="B118" s="146">
        <v>42040</v>
      </c>
      <c r="C118" s="146"/>
      <c r="D118" s="147" t="s">
        <v>604</v>
      </c>
      <c r="E118" s="148" t="s">
        <v>568</v>
      </c>
      <c r="F118" s="149">
        <v>196</v>
      </c>
      <c r="G118" s="148"/>
      <c r="H118" s="148">
        <v>262</v>
      </c>
      <c r="I118" s="150">
        <v>255</v>
      </c>
      <c r="J118" s="151" t="s">
        <v>570</v>
      </c>
      <c r="K118" s="152">
        <f t="shared" si="80"/>
        <v>66</v>
      </c>
      <c r="L118" s="153">
        <f t="shared" si="81"/>
        <v>0.33673469387755101</v>
      </c>
      <c r="M118" s="148" t="s">
        <v>538</v>
      </c>
      <c r="N118" s="154">
        <v>42599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55">
        <v>24</v>
      </c>
      <c r="B119" s="156">
        <v>42067</v>
      </c>
      <c r="C119" s="156"/>
      <c r="D119" s="157" t="s">
        <v>364</v>
      </c>
      <c r="E119" s="158" t="s">
        <v>568</v>
      </c>
      <c r="F119" s="159">
        <v>235</v>
      </c>
      <c r="G119" s="159"/>
      <c r="H119" s="160">
        <v>77</v>
      </c>
      <c r="I119" s="160" t="s">
        <v>605</v>
      </c>
      <c r="J119" s="161" t="s">
        <v>606</v>
      </c>
      <c r="K119" s="162">
        <f t="shared" si="80"/>
        <v>-158</v>
      </c>
      <c r="L119" s="163">
        <f t="shared" si="81"/>
        <v>-0.67234042553191486</v>
      </c>
      <c r="M119" s="159" t="s">
        <v>550</v>
      </c>
      <c r="N119" s="156">
        <v>43522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25</v>
      </c>
      <c r="B120" s="146">
        <v>42067</v>
      </c>
      <c r="C120" s="146"/>
      <c r="D120" s="147" t="s">
        <v>607</v>
      </c>
      <c r="E120" s="148" t="s">
        <v>568</v>
      </c>
      <c r="F120" s="149">
        <v>185</v>
      </c>
      <c r="G120" s="148"/>
      <c r="H120" s="148">
        <v>224</v>
      </c>
      <c r="I120" s="150" t="s">
        <v>608</v>
      </c>
      <c r="J120" s="151" t="s">
        <v>570</v>
      </c>
      <c r="K120" s="152">
        <f t="shared" si="80"/>
        <v>39</v>
      </c>
      <c r="L120" s="153">
        <f t="shared" si="81"/>
        <v>0.21081081081081082</v>
      </c>
      <c r="M120" s="148" t="s">
        <v>538</v>
      </c>
      <c r="N120" s="154">
        <v>42647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5">
        <v>26</v>
      </c>
      <c r="B121" s="156">
        <v>42090</v>
      </c>
      <c r="C121" s="156"/>
      <c r="D121" s="164" t="s">
        <v>609</v>
      </c>
      <c r="E121" s="159" t="s">
        <v>568</v>
      </c>
      <c r="F121" s="159">
        <v>49.5</v>
      </c>
      <c r="G121" s="160"/>
      <c r="H121" s="160">
        <v>15.85</v>
      </c>
      <c r="I121" s="160">
        <v>67</v>
      </c>
      <c r="J121" s="161" t="s">
        <v>610</v>
      </c>
      <c r="K121" s="160">
        <f t="shared" si="80"/>
        <v>-33.65</v>
      </c>
      <c r="L121" s="165">
        <f t="shared" si="81"/>
        <v>-0.67979797979797973</v>
      </c>
      <c r="M121" s="159" t="s">
        <v>550</v>
      </c>
      <c r="N121" s="166">
        <v>43627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27</v>
      </c>
      <c r="B122" s="146">
        <v>42093</v>
      </c>
      <c r="C122" s="146"/>
      <c r="D122" s="147" t="s">
        <v>611</v>
      </c>
      <c r="E122" s="148" t="s">
        <v>568</v>
      </c>
      <c r="F122" s="149">
        <v>183.5</v>
      </c>
      <c r="G122" s="148"/>
      <c r="H122" s="148">
        <v>219</v>
      </c>
      <c r="I122" s="150">
        <v>218</v>
      </c>
      <c r="J122" s="151" t="s">
        <v>612</v>
      </c>
      <c r="K122" s="152">
        <f t="shared" si="80"/>
        <v>35.5</v>
      </c>
      <c r="L122" s="153">
        <f t="shared" si="81"/>
        <v>0.19346049046321526</v>
      </c>
      <c r="M122" s="148" t="s">
        <v>538</v>
      </c>
      <c r="N122" s="154">
        <v>42103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28</v>
      </c>
      <c r="B123" s="146">
        <v>42114</v>
      </c>
      <c r="C123" s="146"/>
      <c r="D123" s="147" t="s">
        <v>613</v>
      </c>
      <c r="E123" s="148" t="s">
        <v>568</v>
      </c>
      <c r="F123" s="149">
        <f>(227+237)/2</f>
        <v>232</v>
      </c>
      <c r="G123" s="148"/>
      <c r="H123" s="148">
        <v>298</v>
      </c>
      <c r="I123" s="150">
        <v>298</v>
      </c>
      <c r="J123" s="151" t="s">
        <v>570</v>
      </c>
      <c r="K123" s="152">
        <f t="shared" si="80"/>
        <v>66</v>
      </c>
      <c r="L123" s="153">
        <f t="shared" si="81"/>
        <v>0.28448275862068967</v>
      </c>
      <c r="M123" s="148" t="s">
        <v>538</v>
      </c>
      <c r="N123" s="154">
        <v>42823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29</v>
      </c>
      <c r="B124" s="146">
        <v>42128</v>
      </c>
      <c r="C124" s="146"/>
      <c r="D124" s="147" t="s">
        <v>614</v>
      </c>
      <c r="E124" s="148" t="s">
        <v>540</v>
      </c>
      <c r="F124" s="149">
        <v>385</v>
      </c>
      <c r="G124" s="148"/>
      <c r="H124" s="148">
        <f>212.5+331</f>
        <v>543.5</v>
      </c>
      <c r="I124" s="150">
        <v>510</v>
      </c>
      <c r="J124" s="151" t="s">
        <v>615</v>
      </c>
      <c r="K124" s="152">
        <f t="shared" si="80"/>
        <v>158.5</v>
      </c>
      <c r="L124" s="153">
        <f t="shared" si="81"/>
        <v>0.41168831168831171</v>
      </c>
      <c r="M124" s="148" t="s">
        <v>538</v>
      </c>
      <c r="N124" s="154">
        <v>42235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30</v>
      </c>
      <c r="B125" s="146">
        <v>42128</v>
      </c>
      <c r="C125" s="146"/>
      <c r="D125" s="147" t="s">
        <v>616</v>
      </c>
      <c r="E125" s="148" t="s">
        <v>540</v>
      </c>
      <c r="F125" s="149">
        <v>115.5</v>
      </c>
      <c r="G125" s="148"/>
      <c r="H125" s="148">
        <v>146</v>
      </c>
      <c r="I125" s="150">
        <v>142</v>
      </c>
      <c r="J125" s="151" t="s">
        <v>617</v>
      </c>
      <c r="K125" s="152">
        <f t="shared" si="80"/>
        <v>30.5</v>
      </c>
      <c r="L125" s="153">
        <f t="shared" si="81"/>
        <v>0.26406926406926406</v>
      </c>
      <c r="M125" s="148" t="s">
        <v>538</v>
      </c>
      <c r="N125" s="154">
        <v>42202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31</v>
      </c>
      <c r="B126" s="146">
        <v>42151</v>
      </c>
      <c r="C126" s="146"/>
      <c r="D126" s="147" t="s">
        <v>618</v>
      </c>
      <c r="E126" s="148" t="s">
        <v>540</v>
      </c>
      <c r="F126" s="149">
        <v>237.5</v>
      </c>
      <c r="G126" s="148"/>
      <c r="H126" s="148">
        <v>279.5</v>
      </c>
      <c r="I126" s="150">
        <v>278</v>
      </c>
      <c r="J126" s="151" t="s">
        <v>570</v>
      </c>
      <c r="K126" s="152">
        <f t="shared" si="80"/>
        <v>42</v>
      </c>
      <c r="L126" s="153">
        <f t="shared" si="81"/>
        <v>0.17684210526315788</v>
      </c>
      <c r="M126" s="148" t="s">
        <v>538</v>
      </c>
      <c r="N126" s="154">
        <v>42222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32</v>
      </c>
      <c r="B127" s="146">
        <v>42174</v>
      </c>
      <c r="C127" s="146"/>
      <c r="D127" s="147" t="s">
        <v>589</v>
      </c>
      <c r="E127" s="148" t="s">
        <v>568</v>
      </c>
      <c r="F127" s="149">
        <v>340</v>
      </c>
      <c r="G127" s="148"/>
      <c r="H127" s="148">
        <v>448</v>
      </c>
      <c r="I127" s="150">
        <v>448</v>
      </c>
      <c r="J127" s="151" t="s">
        <v>570</v>
      </c>
      <c r="K127" s="152">
        <f t="shared" si="80"/>
        <v>108</v>
      </c>
      <c r="L127" s="153">
        <f t="shared" si="81"/>
        <v>0.31764705882352939</v>
      </c>
      <c r="M127" s="148" t="s">
        <v>538</v>
      </c>
      <c r="N127" s="154">
        <v>43018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45">
        <v>33</v>
      </c>
      <c r="B128" s="146">
        <v>42191</v>
      </c>
      <c r="C128" s="146"/>
      <c r="D128" s="147" t="s">
        <v>619</v>
      </c>
      <c r="E128" s="148" t="s">
        <v>568</v>
      </c>
      <c r="F128" s="149">
        <v>390</v>
      </c>
      <c r="G128" s="148"/>
      <c r="H128" s="148">
        <v>460</v>
      </c>
      <c r="I128" s="150">
        <v>460</v>
      </c>
      <c r="J128" s="151" t="s">
        <v>570</v>
      </c>
      <c r="K128" s="152">
        <f t="shared" si="80"/>
        <v>70</v>
      </c>
      <c r="L128" s="153">
        <f t="shared" si="81"/>
        <v>0.17948717948717949</v>
      </c>
      <c r="M128" s="148" t="s">
        <v>538</v>
      </c>
      <c r="N128" s="154">
        <v>42478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5">
        <v>34</v>
      </c>
      <c r="B129" s="156">
        <v>42195</v>
      </c>
      <c r="C129" s="156"/>
      <c r="D129" s="157" t="s">
        <v>620</v>
      </c>
      <c r="E129" s="158" t="s">
        <v>568</v>
      </c>
      <c r="F129" s="159">
        <v>122.5</v>
      </c>
      <c r="G129" s="159"/>
      <c r="H129" s="160">
        <v>61</v>
      </c>
      <c r="I129" s="160">
        <v>172</v>
      </c>
      <c r="J129" s="161" t="s">
        <v>621</v>
      </c>
      <c r="K129" s="162">
        <f t="shared" si="80"/>
        <v>-61.5</v>
      </c>
      <c r="L129" s="163">
        <f t="shared" si="81"/>
        <v>-0.50204081632653064</v>
      </c>
      <c r="M129" s="159" t="s">
        <v>550</v>
      </c>
      <c r="N129" s="156">
        <v>43333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35</v>
      </c>
      <c r="B130" s="146">
        <v>42219</v>
      </c>
      <c r="C130" s="146"/>
      <c r="D130" s="147" t="s">
        <v>622</v>
      </c>
      <c r="E130" s="148" t="s">
        <v>568</v>
      </c>
      <c r="F130" s="149">
        <v>297.5</v>
      </c>
      <c r="G130" s="148"/>
      <c r="H130" s="148">
        <v>350</v>
      </c>
      <c r="I130" s="150">
        <v>360</v>
      </c>
      <c r="J130" s="151" t="s">
        <v>623</v>
      </c>
      <c r="K130" s="152">
        <f t="shared" si="80"/>
        <v>52.5</v>
      </c>
      <c r="L130" s="153">
        <f t="shared" si="81"/>
        <v>0.17647058823529413</v>
      </c>
      <c r="M130" s="148" t="s">
        <v>538</v>
      </c>
      <c r="N130" s="154">
        <v>42232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36</v>
      </c>
      <c r="B131" s="146">
        <v>42219</v>
      </c>
      <c r="C131" s="146"/>
      <c r="D131" s="147" t="s">
        <v>624</v>
      </c>
      <c r="E131" s="148" t="s">
        <v>568</v>
      </c>
      <c r="F131" s="149">
        <v>115.5</v>
      </c>
      <c r="G131" s="148"/>
      <c r="H131" s="148">
        <v>149</v>
      </c>
      <c r="I131" s="150">
        <v>140</v>
      </c>
      <c r="J131" s="151" t="s">
        <v>625</v>
      </c>
      <c r="K131" s="152">
        <f t="shared" si="80"/>
        <v>33.5</v>
      </c>
      <c r="L131" s="153">
        <f t="shared" si="81"/>
        <v>0.29004329004329005</v>
      </c>
      <c r="M131" s="148" t="s">
        <v>538</v>
      </c>
      <c r="N131" s="154">
        <v>42740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37</v>
      </c>
      <c r="B132" s="146">
        <v>42251</v>
      </c>
      <c r="C132" s="146"/>
      <c r="D132" s="147" t="s">
        <v>618</v>
      </c>
      <c r="E132" s="148" t="s">
        <v>568</v>
      </c>
      <c r="F132" s="149">
        <v>226</v>
      </c>
      <c r="G132" s="148"/>
      <c r="H132" s="148">
        <v>292</v>
      </c>
      <c r="I132" s="150">
        <v>292</v>
      </c>
      <c r="J132" s="151" t="s">
        <v>626</v>
      </c>
      <c r="K132" s="152">
        <f t="shared" si="80"/>
        <v>66</v>
      </c>
      <c r="L132" s="153">
        <f t="shared" si="81"/>
        <v>0.29203539823008851</v>
      </c>
      <c r="M132" s="148" t="s">
        <v>538</v>
      </c>
      <c r="N132" s="154">
        <v>42286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38</v>
      </c>
      <c r="B133" s="146">
        <v>42254</v>
      </c>
      <c r="C133" s="146"/>
      <c r="D133" s="147" t="s">
        <v>613</v>
      </c>
      <c r="E133" s="148" t="s">
        <v>568</v>
      </c>
      <c r="F133" s="149">
        <v>232.5</v>
      </c>
      <c r="G133" s="148"/>
      <c r="H133" s="148">
        <v>312.5</v>
      </c>
      <c r="I133" s="150">
        <v>310</v>
      </c>
      <c r="J133" s="151" t="s">
        <v>570</v>
      </c>
      <c r="K133" s="152">
        <f t="shared" si="80"/>
        <v>80</v>
      </c>
      <c r="L133" s="153">
        <f t="shared" si="81"/>
        <v>0.34408602150537637</v>
      </c>
      <c r="M133" s="148" t="s">
        <v>538</v>
      </c>
      <c r="N133" s="154">
        <v>42823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39</v>
      </c>
      <c r="B134" s="146">
        <v>42268</v>
      </c>
      <c r="C134" s="146"/>
      <c r="D134" s="147" t="s">
        <v>627</v>
      </c>
      <c r="E134" s="148" t="s">
        <v>568</v>
      </c>
      <c r="F134" s="149">
        <v>196.5</v>
      </c>
      <c r="G134" s="148"/>
      <c r="H134" s="148">
        <v>238</v>
      </c>
      <c r="I134" s="150">
        <v>238</v>
      </c>
      <c r="J134" s="151" t="s">
        <v>626</v>
      </c>
      <c r="K134" s="152">
        <f t="shared" si="80"/>
        <v>41.5</v>
      </c>
      <c r="L134" s="153">
        <f t="shared" si="81"/>
        <v>0.21119592875318066</v>
      </c>
      <c r="M134" s="148" t="s">
        <v>538</v>
      </c>
      <c r="N134" s="154">
        <v>42291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40</v>
      </c>
      <c r="B135" s="146">
        <v>42271</v>
      </c>
      <c r="C135" s="146"/>
      <c r="D135" s="147" t="s">
        <v>567</v>
      </c>
      <c r="E135" s="148" t="s">
        <v>568</v>
      </c>
      <c r="F135" s="149">
        <v>65</v>
      </c>
      <c r="G135" s="148"/>
      <c r="H135" s="148">
        <v>82</v>
      </c>
      <c r="I135" s="150">
        <v>82</v>
      </c>
      <c r="J135" s="151" t="s">
        <v>626</v>
      </c>
      <c r="K135" s="152">
        <f t="shared" si="80"/>
        <v>17</v>
      </c>
      <c r="L135" s="153">
        <f t="shared" si="81"/>
        <v>0.26153846153846155</v>
      </c>
      <c r="M135" s="148" t="s">
        <v>538</v>
      </c>
      <c r="N135" s="154">
        <v>42578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41</v>
      </c>
      <c r="B136" s="146">
        <v>42291</v>
      </c>
      <c r="C136" s="146"/>
      <c r="D136" s="147" t="s">
        <v>628</v>
      </c>
      <c r="E136" s="148" t="s">
        <v>568</v>
      </c>
      <c r="F136" s="149">
        <v>144</v>
      </c>
      <c r="G136" s="148"/>
      <c r="H136" s="148">
        <v>182.5</v>
      </c>
      <c r="I136" s="150">
        <v>181</v>
      </c>
      <c r="J136" s="151" t="s">
        <v>626</v>
      </c>
      <c r="K136" s="152">
        <f t="shared" si="80"/>
        <v>38.5</v>
      </c>
      <c r="L136" s="153">
        <f t="shared" si="81"/>
        <v>0.2673611111111111</v>
      </c>
      <c r="M136" s="148" t="s">
        <v>538</v>
      </c>
      <c r="N136" s="154">
        <v>42817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42</v>
      </c>
      <c r="B137" s="146">
        <v>42291</v>
      </c>
      <c r="C137" s="146"/>
      <c r="D137" s="147" t="s">
        <v>629</v>
      </c>
      <c r="E137" s="148" t="s">
        <v>568</v>
      </c>
      <c r="F137" s="149">
        <v>264</v>
      </c>
      <c r="G137" s="148"/>
      <c r="H137" s="148">
        <v>311</v>
      </c>
      <c r="I137" s="150">
        <v>311</v>
      </c>
      <c r="J137" s="151" t="s">
        <v>626</v>
      </c>
      <c r="K137" s="152">
        <f t="shared" si="80"/>
        <v>47</v>
      </c>
      <c r="L137" s="153">
        <f t="shared" si="81"/>
        <v>0.17803030303030304</v>
      </c>
      <c r="M137" s="148" t="s">
        <v>538</v>
      </c>
      <c r="N137" s="154">
        <v>42604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43</v>
      </c>
      <c r="B138" s="146">
        <v>42318</v>
      </c>
      <c r="C138" s="146"/>
      <c r="D138" s="147" t="s">
        <v>630</v>
      </c>
      <c r="E138" s="148" t="s">
        <v>540</v>
      </c>
      <c r="F138" s="149">
        <v>549.5</v>
      </c>
      <c r="G138" s="148"/>
      <c r="H138" s="148">
        <v>630</v>
      </c>
      <c r="I138" s="150">
        <v>630</v>
      </c>
      <c r="J138" s="151" t="s">
        <v>626</v>
      </c>
      <c r="K138" s="152">
        <f t="shared" si="80"/>
        <v>80.5</v>
      </c>
      <c r="L138" s="153">
        <f t="shared" si="81"/>
        <v>0.1464968152866242</v>
      </c>
      <c r="M138" s="148" t="s">
        <v>538</v>
      </c>
      <c r="N138" s="154">
        <v>42419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44</v>
      </c>
      <c r="B139" s="146">
        <v>42342</v>
      </c>
      <c r="C139" s="146"/>
      <c r="D139" s="147" t="s">
        <v>631</v>
      </c>
      <c r="E139" s="148" t="s">
        <v>568</v>
      </c>
      <c r="F139" s="149">
        <v>1027.5</v>
      </c>
      <c r="G139" s="148"/>
      <c r="H139" s="148">
        <v>1315</v>
      </c>
      <c r="I139" s="150">
        <v>1250</v>
      </c>
      <c r="J139" s="151" t="s">
        <v>626</v>
      </c>
      <c r="K139" s="152">
        <f t="shared" si="80"/>
        <v>287.5</v>
      </c>
      <c r="L139" s="153">
        <f t="shared" si="81"/>
        <v>0.27980535279805352</v>
      </c>
      <c r="M139" s="148" t="s">
        <v>538</v>
      </c>
      <c r="N139" s="154">
        <v>43244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45</v>
      </c>
      <c r="B140" s="146">
        <v>42367</v>
      </c>
      <c r="C140" s="146"/>
      <c r="D140" s="147" t="s">
        <v>632</v>
      </c>
      <c r="E140" s="148" t="s">
        <v>568</v>
      </c>
      <c r="F140" s="149">
        <v>465</v>
      </c>
      <c r="G140" s="148"/>
      <c r="H140" s="148">
        <v>540</v>
      </c>
      <c r="I140" s="150">
        <v>540</v>
      </c>
      <c r="J140" s="151" t="s">
        <v>626</v>
      </c>
      <c r="K140" s="152">
        <f t="shared" si="80"/>
        <v>75</v>
      </c>
      <c r="L140" s="153">
        <f t="shared" si="81"/>
        <v>0.16129032258064516</v>
      </c>
      <c r="M140" s="148" t="s">
        <v>538</v>
      </c>
      <c r="N140" s="154">
        <v>42530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46</v>
      </c>
      <c r="B141" s="146">
        <v>42380</v>
      </c>
      <c r="C141" s="146"/>
      <c r="D141" s="147" t="s">
        <v>365</v>
      </c>
      <c r="E141" s="148" t="s">
        <v>540</v>
      </c>
      <c r="F141" s="149">
        <v>81</v>
      </c>
      <c r="G141" s="148"/>
      <c r="H141" s="148">
        <v>110</v>
      </c>
      <c r="I141" s="150">
        <v>110</v>
      </c>
      <c r="J141" s="151" t="s">
        <v>626</v>
      </c>
      <c r="K141" s="152">
        <f t="shared" si="80"/>
        <v>29</v>
      </c>
      <c r="L141" s="153">
        <f t="shared" si="81"/>
        <v>0.35802469135802467</v>
      </c>
      <c r="M141" s="148" t="s">
        <v>538</v>
      </c>
      <c r="N141" s="154">
        <v>42745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47</v>
      </c>
      <c r="B142" s="146">
        <v>42382</v>
      </c>
      <c r="C142" s="146"/>
      <c r="D142" s="147" t="s">
        <v>633</v>
      </c>
      <c r="E142" s="148" t="s">
        <v>540</v>
      </c>
      <c r="F142" s="149">
        <v>417.5</v>
      </c>
      <c r="G142" s="148"/>
      <c r="H142" s="148">
        <v>547</v>
      </c>
      <c r="I142" s="150">
        <v>535</v>
      </c>
      <c r="J142" s="151" t="s">
        <v>626</v>
      </c>
      <c r="K142" s="152">
        <f t="shared" si="80"/>
        <v>129.5</v>
      </c>
      <c r="L142" s="153">
        <f t="shared" si="81"/>
        <v>0.31017964071856285</v>
      </c>
      <c r="M142" s="148" t="s">
        <v>538</v>
      </c>
      <c r="N142" s="154">
        <v>42578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48</v>
      </c>
      <c r="B143" s="146">
        <v>42408</v>
      </c>
      <c r="C143" s="146"/>
      <c r="D143" s="147" t="s">
        <v>634</v>
      </c>
      <c r="E143" s="148" t="s">
        <v>568</v>
      </c>
      <c r="F143" s="149">
        <v>650</v>
      </c>
      <c r="G143" s="148"/>
      <c r="H143" s="148">
        <v>800</v>
      </c>
      <c r="I143" s="150">
        <v>800</v>
      </c>
      <c r="J143" s="151" t="s">
        <v>626</v>
      </c>
      <c r="K143" s="152">
        <f t="shared" si="80"/>
        <v>150</v>
      </c>
      <c r="L143" s="153">
        <f t="shared" si="81"/>
        <v>0.23076923076923078</v>
      </c>
      <c r="M143" s="148" t="s">
        <v>538</v>
      </c>
      <c r="N143" s="154">
        <v>43154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49</v>
      </c>
      <c r="B144" s="146">
        <v>42433</v>
      </c>
      <c r="C144" s="146"/>
      <c r="D144" s="147" t="s">
        <v>206</v>
      </c>
      <c r="E144" s="148" t="s">
        <v>568</v>
      </c>
      <c r="F144" s="149">
        <v>437.5</v>
      </c>
      <c r="G144" s="148"/>
      <c r="H144" s="148">
        <v>504.5</v>
      </c>
      <c r="I144" s="150">
        <v>522</v>
      </c>
      <c r="J144" s="151" t="s">
        <v>635</v>
      </c>
      <c r="K144" s="152">
        <f t="shared" si="80"/>
        <v>67</v>
      </c>
      <c r="L144" s="153">
        <f t="shared" si="81"/>
        <v>0.15314285714285714</v>
      </c>
      <c r="M144" s="148" t="s">
        <v>538</v>
      </c>
      <c r="N144" s="154">
        <v>42480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50</v>
      </c>
      <c r="B145" s="146">
        <v>42438</v>
      </c>
      <c r="C145" s="146"/>
      <c r="D145" s="147" t="s">
        <v>636</v>
      </c>
      <c r="E145" s="148" t="s">
        <v>568</v>
      </c>
      <c r="F145" s="149">
        <v>189.5</v>
      </c>
      <c r="G145" s="148"/>
      <c r="H145" s="148">
        <v>218</v>
      </c>
      <c r="I145" s="150">
        <v>218</v>
      </c>
      <c r="J145" s="151" t="s">
        <v>626</v>
      </c>
      <c r="K145" s="152">
        <f t="shared" si="80"/>
        <v>28.5</v>
      </c>
      <c r="L145" s="153">
        <f t="shared" si="81"/>
        <v>0.15039577836411611</v>
      </c>
      <c r="M145" s="148" t="s">
        <v>538</v>
      </c>
      <c r="N145" s="154">
        <v>43034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5">
        <v>51</v>
      </c>
      <c r="B146" s="156">
        <v>42471</v>
      </c>
      <c r="C146" s="156"/>
      <c r="D146" s="164" t="s">
        <v>637</v>
      </c>
      <c r="E146" s="159" t="s">
        <v>568</v>
      </c>
      <c r="F146" s="159">
        <v>36.5</v>
      </c>
      <c r="G146" s="160"/>
      <c r="H146" s="160">
        <v>15.85</v>
      </c>
      <c r="I146" s="160">
        <v>60</v>
      </c>
      <c r="J146" s="161" t="s">
        <v>638</v>
      </c>
      <c r="K146" s="162">
        <f t="shared" si="80"/>
        <v>-20.65</v>
      </c>
      <c r="L146" s="163">
        <f t="shared" si="81"/>
        <v>-0.5657534246575342</v>
      </c>
      <c r="M146" s="159" t="s">
        <v>550</v>
      </c>
      <c r="N146" s="167">
        <v>43627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52</v>
      </c>
      <c r="B147" s="146">
        <v>42472</v>
      </c>
      <c r="C147" s="146"/>
      <c r="D147" s="147" t="s">
        <v>639</v>
      </c>
      <c r="E147" s="148" t="s">
        <v>568</v>
      </c>
      <c r="F147" s="149">
        <v>93</v>
      </c>
      <c r="G147" s="148"/>
      <c r="H147" s="148">
        <v>149</v>
      </c>
      <c r="I147" s="150">
        <v>140</v>
      </c>
      <c r="J147" s="151" t="s">
        <v>640</v>
      </c>
      <c r="K147" s="152">
        <f t="shared" si="80"/>
        <v>56</v>
      </c>
      <c r="L147" s="153">
        <f t="shared" si="81"/>
        <v>0.60215053763440862</v>
      </c>
      <c r="M147" s="148" t="s">
        <v>538</v>
      </c>
      <c r="N147" s="154">
        <v>42740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53</v>
      </c>
      <c r="B148" s="146">
        <v>42472</v>
      </c>
      <c r="C148" s="146"/>
      <c r="D148" s="147" t="s">
        <v>641</v>
      </c>
      <c r="E148" s="148" t="s">
        <v>568</v>
      </c>
      <c r="F148" s="149">
        <v>130</v>
      </c>
      <c r="G148" s="148"/>
      <c r="H148" s="148">
        <v>150</v>
      </c>
      <c r="I148" s="150" t="s">
        <v>642</v>
      </c>
      <c r="J148" s="151" t="s">
        <v>626</v>
      </c>
      <c r="K148" s="152">
        <f t="shared" si="80"/>
        <v>20</v>
      </c>
      <c r="L148" s="153">
        <f t="shared" si="81"/>
        <v>0.15384615384615385</v>
      </c>
      <c r="M148" s="148" t="s">
        <v>538</v>
      </c>
      <c r="N148" s="154">
        <v>42564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54</v>
      </c>
      <c r="B149" s="146">
        <v>42473</v>
      </c>
      <c r="C149" s="146"/>
      <c r="D149" s="147" t="s">
        <v>643</v>
      </c>
      <c r="E149" s="148" t="s">
        <v>568</v>
      </c>
      <c r="F149" s="149">
        <v>196</v>
      </c>
      <c r="G149" s="148"/>
      <c r="H149" s="148">
        <v>299</v>
      </c>
      <c r="I149" s="150">
        <v>299</v>
      </c>
      <c r="J149" s="151" t="s">
        <v>626</v>
      </c>
      <c r="K149" s="152">
        <v>103</v>
      </c>
      <c r="L149" s="153">
        <v>0.52551020408163296</v>
      </c>
      <c r="M149" s="148" t="s">
        <v>538</v>
      </c>
      <c r="N149" s="154">
        <v>42620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55</v>
      </c>
      <c r="B150" s="146">
        <v>42473</v>
      </c>
      <c r="C150" s="146"/>
      <c r="D150" s="147" t="s">
        <v>644</v>
      </c>
      <c r="E150" s="148" t="s">
        <v>568</v>
      </c>
      <c r="F150" s="149">
        <v>88</v>
      </c>
      <c r="G150" s="148"/>
      <c r="H150" s="148">
        <v>103</v>
      </c>
      <c r="I150" s="150">
        <v>103</v>
      </c>
      <c r="J150" s="151" t="s">
        <v>626</v>
      </c>
      <c r="K150" s="152">
        <v>15</v>
      </c>
      <c r="L150" s="153">
        <v>0.170454545454545</v>
      </c>
      <c r="M150" s="148" t="s">
        <v>538</v>
      </c>
      <c r="N150" s="154">
        <v>42530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56</v>
      </c>
      <c r="B151" s="146">
        <v>42492</v>
      </c>
      <c r="C151" s="146"/>
      <c r="D151" s="147" t="s">
        <v>645</v>
      </c>
      <c r="E151" s="148" t="s">
        <v>568</v>
      </c>
      <c r="F151" s="149">
        <v>127.5</v>
      </c>
      <c r="G151" s="148"/>
      <c r="H151" s="148">
        <v>148</v>
      </c>
      <c r="I151" s="150" t="s">
        <v>646</v>
      </c>
      <c r="J151" s="151" t="s">
        <v>626</v>
      </c>
      <c r="K151" s="152">
        <f>H151-F151</f>
        <v>20.5</v>
      </c>
      <c r="L151" s="153">
        <f>K151/F151</f>
        <v>0.16078431372549021</v>
      </c>
      <c r="M151" s="148" t="s">
        <v>538</v>
      </c>
      <c r="N151" s="154">
        <v>42564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57</v>
      </c>
      <c r="B152" s="146">
        <v>42493</v>
      </c>
      <c r="C152" s="146"/>
      <c r="D152" s="147" t="s">
        <v>647</v>
      </c>
      <c r="E152" s="148" t="s">
        <v>568</v>
      </c>
      <c r="F152" s="149">
        <v>675</v>
      </c>
      <c r="G152" s="148"/>
      <c r="H152" s="148">
        <v>815</v>
      </c>
      <c r="I152" s="150" t="s">
        <v>648</v>
      </c>
      <c r="J152" s="151" t="s">
        <v>626</v>
      </c>
      <c r="K152" s="152">
        <f>H152-F152</f>
        <v>140</v>
      </c>
      <c r="L152" s="153">
        <f>K152/F152</f>
        <v>0.2074074074074074</v>
      </c>
      <c r="M152" s="148" t="s">
        <v>538</v>
      </c>
      <c r="N152" s="154">
        <v>43154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5">
        <v>58</v>
      </c>
      <c r="B153" s="156">
        <v>42522</v>
      </c>
      <c r="C153" s="156"/>
      <c r="D153" s="157" t="s">
        <v>649</v>
      </c>
      <c r="E153" s="158" t="s">
        <v>568</v>
      </c>
      <c r="F153" s="159">
        <v>500</v>
      </c>
      <c r="G153" s="159"/>
      <c r="H153" s="160">
        <v>232.5</v>
      </c>
      <c r="I153" s="160" t="s">
        <v>650</v>
      </c>
      <c r="J153" s="161" t="s">
        <v>651</v>
      </c>
      <c r="K153" s="162">
        <f>H153-F153</f>
        <v>-267.5</v>
      </c>
      <c r="L153" s="163">
        <f>K153/F153</f>
        <v>-0.53500000000000003</v>
      </c>
      <c r="M153" s="159" t="s">
        <v>550</v>
      </c>
      <c r="N153" s="156">
        <v>43735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59</v>
      </c>
      <c r="B154" s="146">
        <v>42527</v>
      </c>
      <c r="C154" s="146"/>
      <c r="D154" s="147" t="s">
        <v>496</v>
      </c>
      <c r="E154" s="148" t="s">
        <v>568</v>
      </c>
      <c r="F154" s="149">
        <v>110</v>
      </c>
      <c r="G154" s="148"/>
      <c r="H154" s="148">
        <v>126.5</v>
      </c>
      <c r="I154" s="150">
        <v>125</v>
      </c>
      <c r="J154" s="151" t="s">
        <v>577</v>
      </c>
      <c r="K154" s="152">
        <f>H154-F154</f>
        <v>16.5</v>
      </c>
      <c r="L154" s="153">
        <f>K154/F154</f>
        <v>0.15</v>
      </c>
      <c r="M154" s="148" t="s">
        <v>538</v>
      </c>
      <c r="N154" s="154">
        <v>42552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60</v>
      </c>
      <c r="B155" s="146">
        <v>42538</v>
      </c>
      <c r="C155" s="146"/>
      <c r="D155" s="147" t="s">
        <v>652</v>
      </c>
      <c r="E155" s="148" t="s">
        <v>568</v>
      </c>
      <c r="F155" s="149">
        <v>44</v>
      </c>
      <c r="G155" s="148"/>
      <c r="H155" s="148">
        <v>69.5</v>
      </c>
      <c r="I155" s="150">
        <v>69.5</v>
      </c>
      <c r="J155" s="151" t="s">
        <v>653</v>
      </c>
      <c r="K155" s="152">
        <f>H155-F155</f>
        <v>25.5</v>
      </c>
      <c r="L155" s="153">
        <f>K155/F155</f>
        <v>0.57954545454545459</v>
      </c>
      <c r="M155" s="148" t="s">
        <v>538</v>
      </c>
      <c r="N155" s="154">
        <v>42977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61</v>
      </c>
      <c r="B156" s="146">
        <v>42549</v>
      </c>
      <c r="C156" s="146"/>
      <c r="D156" s="147" t="s">
        <v>654</v>
      </c>
      <c r="E156" s="148" t="s">
        <v>568</v>
      </c>
      <c r="F156" s="149">
        <v>262.5</v>
      </c>
      <c r="G156" s="148"/>
      <c r="H156" s="148">
        <v>340</v>
      </c>
      <c r="I156" s="150">
        <v>333</v>
      </c>
      <c r="J156" s="151" t="s">
        <v>655</v>
      </c>
      <c r="K156" s="152">
        <v>77.5</v>
      </c>
      <c r="L156" s="153">
        <v>0.29523809523809502</v>
      </c>
      <c r="M156" s="148" t="s">
        <v>538</v>
      </c>
      <c r="N156" s="154">
        <v>43017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62</v>
      </c>
      <c r="B157" s="146">
        <v>42549</v>
      </c>
      <c r="C157" s="146"/>
      <c r="D157" s="147" t="s">
        <v>656</v>
      </c>
      <c r="E157" s="148" t="s">
        <v>568</v>
      </c>
      <c r="F157" s="149">
        <v>840</v>
      </c>
      <c r="G157" s="148"/>
      <c r="H157" s="148">
        <v>1230</v>
      </c>
      <c r="I157" s="150">
        <v>1230</v>
      </c>
      <c r="J157" s="151" t="s">
        <v>626</v>
      </c>
      <c r="K157" s="152">
        <v>390</v>
      </c>
      <c r="L157" s="153">
        <v>0.46428571428571402</v>
      </c>
      <c r="M157" s="148" t="s">
        <v>538</v>
      </c>
      <c r="N157" s="154">
        <v>42649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68">
        <v>63</v>
      </c>
      <c r="B158" s="169">
        <v>42556</v>
      </c>
      <c r="C158" s="169"/>
      <c r="D158" s="170" t="s">
        <v>657</v>
      </c>
      <c r="E158" s="171" t="s">
        <v>568</v>
      </c>
      <c r="F158" s="171">
        <v>395</v>
      </c>
      <c r="G158" s="172"/>
      <c r="H158" s="172">
        <f>(468.5+342.5)/2</f>
        <v>405.5</v>
      </c>
      <c r="I158" s="172">
        <v>510</v>
      </c>
      <c r="J158" s="173" t="s">
        <v>658</v>
      </c>
      <c r="K158" s="174">
        <f t="shared" ref="K158:K164" si="82">H158-F158</f>
        <v>10.5</v>
      </c>
      <c r="L158" s="175">
        <f t="shared" ref="L158:L164" si="83">K158/F158</f>
        <v>2.6582278481012658E-2</v>
      </c>
      <c r="M158" s="171" t="s">
        <v>659</v>
      </c>
      <c r="N158" s="169">
        <v>43606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5">
        <v>64</v>
      </c>
      <c r="B159" s="156">
        <v>42584</v>
      </c>
      <c r="C159" s="156"/>
      <c r="D159" s="157" t="s">
        <v>660</v>
      </c>
      <c r="E159" s="158" t="s">
        <v>540</v>
      </c>
      <c r="F159" s="159">
        <f>169.5-12.8</f>
        <v>156.69999999999999</v>
      </c>
      <c r="G159" s="159"/>
      <c r="H159" s="160">
        <v>77</v>
      </c>
      <c r="I159" s="160" t="s">
        <v>661</v>
      </c>
      <c r="J159" s="161" t="s">
        <v>662</v>
      </c>
      <c r="K159" s="162">
        <f t="shared" si="82"/>
        <v>-79.699999999999989</v>
      </c>
      <c r="L159" s="163">
        <f t="shared" si="83"/>
        <v>-0.50861518825781749</v>
      </c>
      <c r="M159" s="159" t="s">
        <v>550</v>
      </c>
      <c r="N159" s="156">
        <v>43522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5">
        <v>65</v>
      </c>
      <c r="B160" s="156">
        <v>42586</v>
      </c>
      <c r="C160" s="156"/>
      <c r="D160" s="157" t="s">
        <v>663</v>
      </c>
      <c r="E160" s="158" t="s">
        <v>568</v>
      </c>
      <c r="F160" s="159">
        <v>400</v>
      </c>
      <c r="G160" s="159"/>
      <c r="H160" s="160">
        <v>305</v>
      </c>
      <c r="I160" s="160">
        <v>475</v>
      </c>
      <c r="J160" s="161" t="s">
        <v>664</v>
      </c>
      <c r="K160" s="162">
        <f t="shared" si="82"/>
        <v>-95</v>
      </c>
      <c r="L160" s="163">
        <f t="shared" si="83"/>
        <v>-0.23749999999999999</v>
      </c>
      <c r="M160" s="159" t="s">
        <v>550</v>
      </c>
      <c r="N160" s="156">
        <v>43606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66</v>
      </c>
      <c r="B161" s="146">
        <v>42593</v>
      </c>
      <c r="C161" s="146"/>
      <c r="D161" s="147" t="s">
        <v>665</v>
      </c>
      <c r="E161" s="148" t="s">
        <v>568</v>
      </c>
      <c r="F161" s="149">
        <v>86.5</v>
      </c>
      <c r="G161" s="148"/>
      <c r="H161" s="148">
        <v>130</v>
      </c>
      <c r="I161" s="150">
        <v>130</v>
      </c>
      <c r="J161" s="151" t="s">
        <v>666</v>
      </c>
      <c r="K161" s="152">
        <f t="shared" si="82"/>
        <v>43.5</v>
      </c>
      <c r="L161" s="153">
        <f t="shared" si="83"/>
        <v>0.50289017341040465</v>
      </c>
      <c r="M161" s="148" t="s">
        <v>538</v>
      </c>
      <c r="N161" s="154">
        <v>43091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5">
        <v>67</v>
      </c>
      <c r="B162" s="156">
        <v>42600</v>
      </c>
      <c r="C162" s="156"/>
      <c r="D162" s="157" t="s">
        <v>109</v>
      </c>
      <c r="E162" s="158" t="s">
        <v>568</v>
      </c>
      <c r="F162" s="159">
        <v>133.5</v>
      </c>
      <c r="G162" s="159"/>
      <c r="H162" s="160">
        <v>126.5</v>
      </c>
      <c r="I162" s="160">
        <v>178</v>
      </c>
      <c r="J162" s="161" t="s">
        <v>667</v>
      </c>
      <c r="K162" s="162">
        <f t="shared" si="82"/>
        <v>-7</v>
      </c>
      <c r="L162" s="163">
        <f t="shared" si="83"/>
        <v>-5.2434456928838954E-2</v>
      </c>
      <c r="M162" s="159" t="s">
        <v>550</v>
      </c>
      <c r="N162" s="156">
        <v>42615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68</v>
      </c>
      <c r="B163" s="146">
        <v>42613</v>
      </c>
      <c r="C163" s="146"/>
      <c r="D163" s="147" t="s">
        <v>668</v>
      </c>
      <c r="E163" s="148" t="s">
        <v>568</v>
      </c>
      <c r="F163" s="149">
        <v>560</v>
      </c>
      <c r="G163" s="148"/>
      <c r="H163" s="148">
        <v>725</v>
      </c>
      <c r="I163" s="150">
        <v>725</v>
      </c>
      <c r="J163" s="151" t="s">
        <v>570</v>
      </c>
      <c r="K163" s="152">
        <f t="shared" si="82"/>
        <v>165</v>
      </c>
      <c r="L163" s="153">
        <f t="shared" si="83"/>
        <v>0.29464285714285715</v>
      </c>
      <c r="M163" s="148" t="s">
        <v>538</v>
      </c>
      <c r="N163" s="154">
        <v>42456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69</v>
      </c>
      <c r="B164" s="146">
        <v>42614</v>
      </c>
      <c r="C164" s="146"/>
      <c r="D164" s="147" t="s">
        <v>669</v>
      </c>
      <c r="E164" s="148" t="s">
        <v>568</v>
      </c>
      <c r="F164" s="149">
        <v>160.5</v>
      </c>
      <c r="G164" s="148"/>
      <c r="H164" s="148">
        <v>210</v>
      </c>
      <c r="I164" s="150">
        <v>210</v>
      </c>
      <c r="J164" s="151" t="s">
        <v>570</v>
      </c>
      <c r="K164" s="152">
        <f t="shared" si="82"/>
        <v>49.5</v>
      </c>
      <c r="L164" s="153">
        <f t="shared" si="83"/>
        <v>0.30841121495327101</v>
      </c>
      <c r="M164" s="148" t="s">
        <v>538</v>
      </c>
      <c r="N164" s="154">
        <v>42871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70</v>
      </c>
      <c r="B165" s="146">
        <v>42646</v>
      </c>
      <c r="C165" s="146"/>
      <c r="D165" s="147" t="s">
        <v>378</v>
      </c>
      <c r="E165" s="148" t="s">
        <v>568</v>
      </c>
      <c r="F165" s="149">
        <v>430</v>
      </c>
      <c r="G165" s="148"/>
      <c r="H165" s="148">
        <v>596</v>
      </c>
      <c r="I165" s="150">
        <v>575</v>
      </c>
      <c r="J165" s="151" t="s">
        <v>670</v>
      </c>
      <c r="K165" s="152">
        <v>166</v>
      </c>
      <c r="L165" s="153">
        <v>0.38604651162790699</v>
      </c>
      <c r="M165" s="148" t="s">
        <v>538</v>
      </c>
      <c r="N165" s="154">
        <v>42769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71</v>
      </c>
      <c r="B166" s="146">
        <v>42657</v>
      </c>
      <c r="C166" s="146"/>
      <c r="D166" s="147" t="s">
        <v>671</v>
      </c>
      <c r="E166" s="148" t="s">
        <v>568</v>
      </c>
      <c r="F166" s="149">
        <v>280</v>
      </c>
      <c r="G166" s="148"/>
      <c r="H166" s="148">
        <v>345</v>
      </c>
      <c r="I166" s="150">
        <v>345</v>
      </c>
      <c r="J166" s="151" t="s">
        <v>570</v>
      </c>
      <c r="K166" s="152">
        <f t="shared" ref="K166:K171" si="84">H166-F166</f>
        <v>65</v>
      </c>
      <c r="L166" s="153">
        <f>K166/F166</f>
        <v>0.23214285714285715</v>
      </c>
      <c r="M166" s="148" t="s">
        <v>538</v>
      </c>
      <c r="N166" s="154">
        <v>42814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72</v>
      </c>
      <c r="B167" s="146">
        <v>42657</v>
      </c>
      <c r="C167" s="146"/>
      <c r="D167" s="147" t="s">
        <v>672</v>
      </c>
      <c r="E167" s="148" t="s">
        <v>568</v>
      </c>
      <c r="F167" s="149">
        <v>245</v>
      </c>
      <c r="G167" s="148"/>
      <c r="H167" s="148">
        <v>325.5</v>
      </c>
      <c r="I167" s="150">
        <v>330</v>
      </c>
      <c r="J167" s="151" t="s">
        <v>673</v>
      </c>
      <c r="K167" s="152">
        <f t="shared" si="84"/>
        <v>80.5</v>
      </c>
      <c r="L167" s="153">
        <f>K167/F167</f>
        <v>0.32857142857142857</v>
      </c>
      <c r="M167" s="148" t="s">
        <v>538</v>
      </c>
      <c r="N167" s="154">
        <v>42769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73</v>
      </c>
      <c r="B168" s="146">
        <v>42660</v>
      </c>
      <c r="C168" s="146"/>
      <c r="D168" s="147" t="s">
        <v>334</v>
      </c>
      <c r="E168" s="148" t="s">
        <v>568</v>
      </c>
      <c r="F168" s="149">
        <v>125</v>
      </c>
      <c r="G168" s="148"/>
      <c r="H168" s="148">
        <v>160</v>
      </c>
      <c r="I168" s="150">
        <v>160</v>
      </c>
      <c r="J168" s="151" t="s">
        <v>626</v>
      </c>
      <c r="K168" s="152">
        <f t="shared" si="84"/>
        <v>35</v>
      </c>
      <c r="L168" s="153">
        <v>0.28000000000000003</v>
      </c>
      <c r="M168" s="148" t="s">
        <v>538</v>
      </c>
      <c r="N168" s="154">
        <v>42803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74</v>
      </c>
      <c r="B169" s="146">
        <v>42660</v>
      </c>
      <c r="C169" s="146"/>
      <c r="D169" s="147" t="s">
        <v>435</v>
      </c>
      <c r="E169" s="148" t="s">
        <v>568</v>
      </c>
      <c r="F169" s="149">
        <v>114</v>
      </c>
      <c r="G169" s="148"/>
      <c r="H169" s="148">
        <v>145</v>
      </c>
      <c r="I169" s="150">
        <v>145</v>
      </c>
      <c r="J169" s="151" t="s">
        <v>626</v>
      </c>
      <c r="K169" s="152">
        <f t="shared" si="84"/>
        <v>31</v>
      </c>
      <c r="L169" s="153">
        <f>K169/F169</f>
        <v>0.27192982456140352</v>
      </c>
      <c r="M169" s="148" t="s">
        <v>538</v>
      </c>
      <c r="N169" s="154">
        <v>42859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75</v>
      </c>
      <c r="B170" s="146">
        <v>42660</v>
      </c>
      <c r="C170" s="146"/>
      <c r="D170" s="147" t="s">
        <v>674</v>
      </c>
      <c r="E170" s="148" t="s">
        <v>568</v>
      </c>
      <c r="F170" s="149">
        <v>212</v>
      </c>
      <c r="G170" s="148"/>
      <c r="H170" s="148">
        <v>280</v>
      </c>
      <c r="I170" s="150">
        <v>276</v>
      </c>
      <c r="J170" s="151" t="s">
        <v>675</v>
      </c>
      <c r="K170" s="152">
        <f t="shared" si="84"/>
        <v>68</v>
      </c>
      <c r="L170" s="153">
        <f>K170/F170</f>
        <v>0.32075471698113206</v>
      </c>
      <c r="M170" s="148" t="s">
        <v>538</v>
      </c>
      <c r="N170" s="154">
        <v>42858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76</v>
      </c>
      <c r="B171" s="146">
        <v>42678</v>
      </c>
      <c r="C171" s="146"/>
      <c r="D171" s="147" t="s">
        <v>426</v>
      </c>
      <c r="E171" s="148" t="s">
        <v>568</v>
      </c>
      <c r="F171" s="149">
        <v>155</v>
      </c>
      <c r="G171" s="148"/>
      <c r="H171" s="148">
        <v>210</v>
      </c>
      <c r="I171" s="150">
        <v>210</v>
      </c>
      <c r="J171" s="151" t="s">
        <v>676</v>
      </c>
      <c r="K171" s="152">
        <f t="shared" si="84"/>
        <v>55</v>
      </c>
      <c r="L171" s="153">
        <f>K171/F171</f>
        <v>0.35483870967741937</v>
      </c>
      <c r="M171" s="148" t="s">
        <v>538</v>
      </c>
      <c r="N171" s="154">
        <v>42944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5">
        <v>77</v>
      </c>
      <c r="B172" s="156">
        <v>42710</v>
      </c>
      <c r="C172" s="156"/>
      <c r="D172" s="157" t="s">
        <v>677</v>
      </c>
      <c r="E172" s="158" t="s">
        <v>568</v>
      </c>
      <c r="F172" s="159">
        <v>150.5</v>
      </c>
      <c r="G172" s="159"/>
      <c r="H172" s="160">
        <v>72.5</v>
      </c>
      <c r="I172" s="160">
        <v>174</v>
      </c>
      <c r="J172" s="161" t="s">
        <v>678</v>
      </c>
      <c r="K172" s="162">
        <v>-78</v>
      </c>
      <c r="L172" s="163">
        <v>-0.51827242524916906</v>
      </c>
      <c r="M172" s="159" t="s">
        <v>550</v>
      </c>
      <c r="N172" s="156">
        <v>43333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78</v>
      </c>
      <c r="B173" s="146">
        <v>42712</v>
      </c>
      <c r="C173" s="146"/>
      <c r="D173" s="147" t="s">
        <v>679</v>
      </c>
      <c r="E173" s="148" t="s">
        <v>568</v>
      </c>
      <c r="F173" s="149">
        <v>380</v>
      </c>
      <c r="G173" s="148"/>
      <c r="H173" s="148">
        <v>478</v>
      </c>
      <c r="I173" s="150">
        <v>468</v>
      </c>
      <c r="J173" s="151" t="s">
        <v>626</v>
      </c>
      <c r="K173" s="152">
        <f>H173-F173</f>
        <v>98</v>
      </c>
      <c r="L173" s="153">
        <f>K173/F173</f>
        <v>0.25789473684210529</v>
      </c>
      <c r="M173" s="148" t="s">
        <v>538</v>
      </c>
      <c r="N173" s="154">
        <v>43025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79</v>
      </c>
      <c r="B174" s="146">
        <v>42734</v>
      </c>
      <c r="C174" s="146"/>
      <c r="D174" s="147" t="s">
        <v>108</v>
      </c>
      <c r="E174" s="148" t="s">
        <v>568</v>
      </c>
      <c r="F174" s="149">
        <v>305</v>
      </c>
      <c r="G174" s="148"/>
      <c r="H174" s="148">
        <v>375</v>
      </c>
      <c r="I174" s="150">
        <v>375</v>
      </c>
      <c r="J174" s="151" t="s">
        <v>626</v>
      </c>
      <c r="K174" s="152">
        <f>H174-F174</f>
        <v>70</v>
      </c>
      <c r="L174" s="153">
        <f>K174/F174</f>
        <v>0.22950819672131148</v>
      </c>
      <c r="M174" s="148" t="s">
        <v>538</v>
      </c>
      <c r="N174" s="154">
        <v>42768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80</v>
      </c>
      <c r="B175" s="146">
        <v>42739</v>
      </c>
      <c r="C175" s="146"/>
      <c r="D175" s="147" t="s">
        <v>94</v>
      </c>
      <c r="E175" s="148" t="s">
        <v>568</v>
      </c>
      <c r="F175" s="149">
        <v>99.5</v>
      </c>
      <c r="G175" s="148"/>
      <c r="H175" s="148">
        <v>158</v>
      </c>
      <c r="I175" s="150">
        <v>158</v>
      </c>
      <c r="J175" s="151" t="s">
        <v>626</v>
      </c>
      <c r="K175" s="152">
        <f>H175-F175</f>
        <v>58.5</v>
      </c>
      <c r="L175" s="153">
        <f>K175/F175</f>
        <v>0.5879396984924623</v>
      </c>
      <c r="M175" s="148" t="s">
        <v>538</v>
      </c>
      <c r="N175" s="154">
        <v>42898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81</v>
      </c>
      <c r="B176" s="146">
        <v>42739</v>
      </c>
      <c r="C176" s="146"/>
      <c r="D176" s="147" t="s">
        <v>94</v>
      </c>
      <c r="E176" s="148" t="s">
        <v>568</v>
      </c>
      <c r="F176" s="149">
        <v>99.5</v>
      </c>
      <c r="G176" s="148"/>
      <c r="H176" s="148">
        <v>158</v>
      </c>
      <c r="I176" s="150">
        <v>158</v>
      </c>
      <c r="J176" s="151" t="s">
        <v>626</v>
      </c>
      <c r="K176" s="152">
        <v>58.5</v>
      </c>
      <c r="L176" s="153">
        <v>0.58793969849246197</v>
      </c>
      <c r="M176" s="148" t="s">
        <v>538</v>
      </c>
      <c r="N176" s="154">
        <v>42898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45">
        <v>82</v>
      </c>
      <c r="B177" s="146">
        <v>42786</v>
      </c>
      <c r="C177" s="146"/>
      <c r="D177" s="147" t="s">
        <v>182</v>
      </c>
      <c r="E177" s="148" t="s">
        <v>568</v>
      </c>
      <c r="F177" s="149">
        <v>140.5</v>
      </c>
      <c r="G177" s="148"/>
      <c r="H177" s="148">
        <v>220</v>
      </c>
      <c r="I177" s="150">
        <v>220</v>
      </c>
      <c r="J177" s="151" t="s">
        <v>626</v>
      </c>
      <c r="K177" s="152">
        <f>H177-F177</f>
        <v>79.5</v>
      </c>
      <c r="L177" s="153">
        <f>K177/F177</f>
        <v>0.5658362989323843</v>
      </c>
      <c r="M177" s="148" t="s">
        <v>538</v>
      </c>
      <c r="N177" s="154">
        <v>42864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45">
        <v>83</v>
      </c>
      <c r="B178" s="146">
        <v>42786</v>
      </c>
      <c r="C178" s="146"/>
      <c r="D178" s="147" t="s">
        <v>680</v>
      </c>
      <c r="E178" s="148" t="s">
        <v>568</v>
      </c>
      <c r="F178" s="149">
        <v>202.5</v>
      </c>
      <c r="G178" s="148"/>
      <c r="H178" s="148">
        <v>234</v>
      </c>
      <c r="I178" s="150">
        <v>234</v>
      </c>
      <c r="J178" s="151" t="s">
        <v>626</v>
      </c>
      <c r="K178" s="152">
        <v>31.5</v>
      </c>
      <c r="L178" s="153">
        <v>0.155555555555556</v>
      </c>
      <c r="M178" s="148" t="s">
        <v>538</v>
      </c>
      <c r="N178" s="154">
        <v>42836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84</v>
      </c>
      <c r="B179" s="146">
        <v>42818</v>
      </c>
      <c r="C179" s="146"/>
      <c r="D179" s="147" t="s">
        <v>681</v>
      </c>
      <c r="E179" s="148" t="s">
        <v>568</v>
      </c>
      <c r="F179" s="149">
        <v>300.5</v>
      </c>
      <c r="G179" s="148"/>
      <c r="H179" s="148">
        <v>417.5</v>
      </c>
      <c r="I179" s="150">
        <v>420</v>
      </c>
      <c r="J179" s="151" t="s">
        <v>682</v>
      </c>
      <c r="K179" s="152">
        <f>H179-F179</f>
        <v>117</v>
      </c>
      <c r="L179" s="153">
        <f>K179/F179</f>
        <v>0.38935108153078202</v>
      </c>
      <c r="M179" s="148" t="s">
        <v>538</v>
      </c>
      <c r="N179" s="154">
        <v>43070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45">
        <v>85</v>
      </c>
      <c r="B180" s="146">
        <v>42818</v>
      </c>
      <c r="C180" s="146"/>
      <c r="D180" s="147" t="s">
        <v>656</v>
      </c>
      <c r="E180" s="148" t="s">
        <v>568</v>
      </c>
      <c r="F180" s="149">
        <v>850</v>
      </c>
      <c r="G180" s="148"/>
      <c r="H180" s="148">
        <v>1042.5</v>
      </c>
      <c r="I180" s="150">
        <v>1023</v>
      </c>
      <c r="J180" s="151" t="s">
        <v>683</v>
      </c>
      <c r="K180" s="152">
        <v>192.5</v>
      </c>
      <c r="L180" s="153">
        <v>0.22647058823529401</v>
      </c>
      <c r="M180" s="148" t="s">
        <v>538</v>
      </c>
      <c r="N180" s="154">
        <v>42830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45">
        <v>86</v>
      </c>
      <c r="B181" s="146">
        <v>42830</v>
      </c>
      <c r="C181" s="146"/>
      <c r="D181" s="147" t="s">
        <v>454</v>
      </c>
      <c r="E181" s="148" t="s">
        <v>568</v>
      </c>
      <c r="F181" s="149">
        <v>785</v>
      </c>
      <c r="G181" s="148"/>
      <c r="H181" s="148">
        <v>930</v>
      </c>
      <c r="I181" s="150">
        <v>920</v>
      </c>
      <c r="J181" s="151" t="s">
        <v>684</v>
      </c>
      <c r="K181" s="152">
        <f>H181-F181</f>
        <v>145</v>
      </c>
      <c r="L181" s="153">
        <f>K181/F181</f>
        <v>0.18471337579617833</v>
      </c>
      <c r="M181" s="148" t="s">
        <v>538</v>
      </c>
      <c r="N181" s="154">
        <v>42976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5">
        <v>87</v>
      </c>
      <c r="B182" s="156">
        <v>42831</v>
      </c>
      <c r="C182" s="156"/>
      <c r="D182" s="157" t="s">
        <v>685</v>
      </c>
      <c r="E182" s="158" t="s">
        <v>568</v>
      </c>
      <c r="F182" s="159">
        <v>40</v>
      </c>
      <c r="G182" s="159"/>
      <c r="H182" s="160">
        <v>13.1</v>
      </c>
      <c r="I182" s="160">
        <v>60</v>
      </c>
      <c r="J182" s="161" t="s">
        <v>686</v>
      </c>
      <c r="K182" s="162">
        <v>-26.9</v>
      </c>
      <c r="L182" s="163">
        <v>-0.67249999999999999</v>
      </c>
      <c r="M182" s="159" t="s">
        <v>550</v>
      </c>
      <c r="N182" s="156">
        <v>43138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88</v>
      </c>
      <c r="B183" s="146">
        <v>42837</v>
      </c>
      <c r="C183" s="146"/>
      <c r="D183" s="147" t="s">
        <v>93</v>
      </c>
      <c r="E183" s="148" t="s">
        <v>568</v>
      </c>
      <c r="F183" s="149">
        <v>289.5</v>
      </c>
      <c r="G183" s="148"/>
      <c r="H183" s="148">
        <v>354</v>
      </c>
      <c r="I183" s="150">
        <v>360</v>
      </c>
      <c r="J183" s="151" t="s">
        <v>687</v>
      </c>
      <c r="K183" s="152">
        <f t="shared" ref="K183:K191" si="85">H183-F183</f>
        <v>64.5</v>
      </c>
      <c r="L183" s="153">
        <f t="shared" ref="L183:L191" si="86">K183/F183</f>
        <v>0.22279792746113988</v>
      </c>
      <c r="M183" s="148" t="s">
        <v>538</v>
      </c>
      <c r="N183" s="154">
        <v>43040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89</v>
      </c>
      <c r="B184" s="146">
        <v>42845</v>
      </c>
      <c r="C184" s="146"/>
      <c r="D184" s="147" t="s">
        <v>402</v>
      </c>
      <c r="E184" s="148" t="s">
        <v>568</v>
      </c>
      <c r="F184" s="149">
        <v>700</v>
      </c>
      <c r="G184" s="148"/>
      <c r="H184" s="148">
        <v>840</v>
      </c>
      <c r="I184" s="150">
        <v>840</v>
      </c>
      <c r="J184" s="151" t="s">
        <v>688</v>
      </c>
      <c r="K184" s="152">
        <f t="shared" si="85"/>
        <v>140</v>
      </c>
      <c r="L184" s="153">
        <f t="shared" si="86"/>
        <v>0.2</v>
      </c>
      <c r="M184" s="148" t="s">
        <v>538</v>
      </c>
      <c r="N184" s="154">
        <v>42893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45">
        <v>90</v>
      </c>
      <c r="B185" s="146">
        <v>42887</v>
      </c>
      <c r="C185" s="146"/>
      <c r="D185" s="147" t="s">
        <v>689</v>
      </c>
      <c r="E185" s="148" t="s">
        <v>568</v>
      </c>
      <c r="F185" s="149">
        <v>130</v>
      </c>
      <c r="G185" s="148"/>
      <c r="H185" s="148">
        <v>144.25</v>
      </c>
      <c r="I185" s="150">
        <v>170</v>
      </c>
      <c r="J185" s="151" t="s">
        <v>690</v>
      </c>
      <c r="K185" s="152">
        <f t="shared" si="85"/>
        <v>14.25</v>
      </c>
      <c r="L185" s="153">
        <f t="shared" si="86"/>
        <v>0.10961538461538461</v>
      </c>
      <c r="M185" s="148" t="s">
        <v>538</v>
      </c>
      <c r="N185" s="154">
        <v>43675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45">
        <v>91</v>
      </c>
      <c r="B186" s="146">
        <v>42901</v>
      </c>
      <c r="C186" s="146"/>
      <c r="D186" s="147" t="s">
        <v>691</v>
      </c>
      <c r="E186" s="148" t="s">
        <v>568</v>
      </c>
      <c r="F186" s="149">
        <v>214.5</v>
      </c>
      <c r="G186" s="148"/>
      <c r="H186" s="148">
        <v>262</v>
      </c>
      <c r="I186" s="150">
        <v>262</v>
      </c>
      <c r="J186" s="151" t="s">
        <v>692</v>
      </c>
      <c r="K186" s="152">
        <f t="shared" si="85"/>
        <v>47.5</v>
      </c>
      <c r="L186" s="153">
        <f t="shared" si="86"/>
        <v>0.22144522144522144</v>
      </c>
      <c r="M186" s="148" t="s">
        <v>538</v>
      </c>
      <c r="N186" s="154">
        <v>42977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76">
        <v>92</v>
      </c>
      <c r="B187" s="177">
        <v>42933</v>
      </c>
      <c r="C187" s="177"/>
      <c r="D187" s="178" t="s">
        <v>693</v>
      </c>
      <c r="E187" s="179" t="s">
        <v>568</v>
      </c>
      <c r="F187" s="180">
        <v>370</v>
      </c>
      <c r="G187" s="179"/>
      <c r="H187" s="179">
        <v>447.5</v>
      </c>
      <c r="I187" s="181">
        <v>450</v>
      </c>
      <c r="J187" s="182" t="s">
        <v>626</v>
      </c>
      <c r="K187" s="152">
        <f t="shared" si="85"/>
        <v>77.5</v>
      </c>
      <c r="L187" s="183">
        <f t="shared" si="86"/>
        <v>0.20945945945945946</v>
      </c>
      <c r="M187" s="179" t="s">
        <v>538</v>
      </c>
      <c r="N187" s="184">
        <v>43035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76">
        <v>93</v>
      </c>
      <c r="B188" s="177">
        <v>42943</v>
      </c>
      <c r="C188" s="177"/>
      <c r="D188" s="178" t="s">
        <v>180</v>
      </c>
      <c r="E188" s="179" t="s">
        <v>568</v>
      </c>
      <c r="F188" s="180">
        <v>657.5</v>
      </c>
      <c r="G188" s="179"/>
      <c r="H188" s="179">
        <v>825</v>
      </c>
      <c r="I188" s="181">
        <v>820</v>
      </c>
      <c r="J188" s="182" t="s">
        <v>626</v>
      </c>
      <c r="K188" s="152">
        <f t="shared" si="85"/>
        <v>167.5</v>
      </c>
      <c r="L188" s="183">
        <f t="shared" si="86"/>
        <v>0.25475285171102663</v>
      </c>
      <c r="M188" s="179" t="s">
        <v>538</v>
      </c>
      <c r="N188" s="184">
        <v>43090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94</v>
      </c>
      <c r="B189" s="146">
        <v>42964</v>
      </c>
      <c r="C189" s="146"/>
      <c r="D189" s="147" t="s">
        <v>347</v>
      </c>
      <c r="E189" s="148" t="s">
        <v>568</v>
      </c>
      <c r="F189" s="149">
        <v>605</v>
      </c>
      <c r="G189" s="148"/>
      <c r="H189" s="148">
        <v>750</v>
      </c>
      <c r="I189" s="150">
        <v>750</v>
      </c>
      <c r="J189" s="151" t="s">
        <v>684</v>
      </c>
      <c r="K189" s="152">
        <f t="shared" si="85"/>
        <v>145</v>
      </c>
      <c r="L189" s="153">
        <f t="shared" si="86"/>
        <v>0.23966942148760331</v>
      </c>
      <c r="M189" s="148" t="s">
        <v>538</v>
      </c>
      <c r="N189" s="154">
        <v>43027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5">
        <v>95</v>
      </c>
      <c r="B190" s="156">
        <v>42979</v>
      </c>
      <c r="C190" s="156"/>
      <c r="D190" s="164" t="s">
        <v>694</v>
      </c>
      <c r="E190" s="159" t="s">
        <v>568</v>
      </c>
      <c r="F190" s="159">
        <v>255</v>
      </c>
      <c r="G190" s="160"/>
      <c r="H190" s="160">
        <v>217.25</v>
      </c>
      <c r="I190" s="160">
        <v>320</v>
      </c>
      <c r="J190" s="161" t="s">
        <v>695</v>
      </c>
      <c r="K190" s="162">
        <f t="shared" si="85"/>
        <v>-37.75</v>
      </c>
      <c r="L190" s="165">
        <f t="shared" si="86"/>
        <v>-0.14803921568627451</v>
      </c>
      <c r="M190" s="159" t="s">
        <v>550</v>
      </c>
      <c r="N190" s="156">
        <v>43661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45">
        <v>96</v>
      </c>
      <c r="B191" s="146">
        <v>42997</v>
      </c>
      <c r="C191" s="146"/>
      <c r="D191" s="147" t="s">
        <v>696</v>
      </c>
      <c r="E191" s="148" t="s">
        <v>568</v>
      </c>
      <c r="F191" s="149">
        <v>215</v>
      </c>
      <c r="G191" s="148"/>
      <c r="H191" s="148">
        <v>258</v>
      </c>
      <c r="I191" s="150">
        <v>258</v>
      </c>
      <c r="J191" s="151" t="s">
        <v>626</v>
      </c>
      <c r="K191" s="152">
        <f t="shared" si="85"/>
        <v>43</v>
      </c>
      <c r="L191" s="153">
        <f t="shared" si="86"/>
        <v>0.2</v>
      </c>
      <c r="M191" s="148" t="s">
        <v>538</v>
      </c>
      <c r="N191" s="154">
        <v>43040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45">
        <v>97</v>
      </c>
      <c r="B192" s="146">
        <v>42997</v>
      </c>
      <c r="C192" s="146"/>
      <c r="D192" s="147" t="s">
        <v>696</v>
      </c>
      <c r="E192" s="148" t="s">
        <v>568</v>
      </c>
      <c r="F192" s="149">
        <v>215</v>
      </c>
      <c r="G192" s="148"/>
      <c r="H192" s="148">
        <v>258</v>
      </c>
      <c r="I192" s="150">
        <v>258</v>
      </c>
      <c r="J192" s="182" t="s">
        <v>626</v>
      </c>
      <c r="K192" s="152">
        <v>43</v>
      </c>
      <c r="L192" s="153">
        <v>0.2</v>
      </c>
      <c r="M192" s="148" t="s">
        <v>538</v>
      </c>
      <c r="N192" s="154">
        <v>43040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76">
        <v>98</v>
      </c>
      <c r="B193" s="177">
        <v>42998</v>
      </c>
      <c r="C193" s="177"/>
      <c r="D193" s="178" t="s">
        <v>697</v>
      </c>
      <c r="E193" s="179" t="s">
        <v>568</v>
      </c>
      <c r="F193" s="149">
        <v>75</v>
      </c>
      <c r="G193" s="179"/>
      <c r="H193" s="179">
        <v>90</v>
      </c>
      <c r="I193" s="181">
        <v>90</v>
      </c>
      <c r="J193" s="151" t="s">
        <v>698</v>
      </c>
      <c r="K193" s="152">
        <f t="shared" ref="K193:K198" si="87">H193-F193</f>
        <v>15</v>
      </c>
      <c r="L193" s="153">
        <f t="shared" ref="L193:L198" si="88">K193/F193</f>
        <v>0.2</v>
      </c>
      <c r="M193" s="148" t="s">
        <v>538</v>
      </c>
      <c r="N193" s="154">
        <v>43019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76">
        <v>99</v>
      </c>
      <c r="B194" s="177">
        <v>43011</v>
      </c>
      <c r="C194" s="177"/>
      <c r="D194" s="178" t="s">
        <v>552</v>
      </c>
      <c r="E194" s="179" t="s">
        <v>568</v>
      </c>
      <c r="F194" s="180">
        <v>315</v>
      </c>
      <c r="G194" s="179"/>
      <c r="H194" s="179">
        <v>392</v>
      </c>
      <c r="I194" s="181">
        <v>384</v>
      </c>
      <c r="J194" s="182" t="s">
        <v>699</v>
      </c>
      <c r="K194" s="152">
        <f t="shared" si="87"/>
        <v>77</v>
      </c>
      <c r="L194" s="183">
        <f t="shared" si="88"/>
        <v>0.24444444444444444</v>
      </c>
      <c r="M194" s="179" t="s">
        <v>538</v>
      </c>
      <c r="N194" s="184">
        <v>43017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76">
        <v>100</v>
      </c>
      <c r="B195" s="177">
        <v>43013</v>
      </c>
      <c r="C195" s="177"/>
      <c r="D195" s="178" t="s">
        <v>430</v>
      </c>
      <c r="E195" s="179" t="s">
        <v>568</v>
      </c>
      <c r="F195" s="180">
        <v>145</v>
      </c>
      <c r="G195" s="179"/>
      <c r="H195" s="179">
        <v>179</v>
      </c>
      <c r="I195" s="181">
        <v>180</v>
      </c>
      <c r="J195" s="182" t="s">
        <v>700</v>
      </c>
      <c r="K195" s="152">
        <f t="shared" si="87"/>
        <v>34</v>
      </c>
      <c r="L195" s="183">
        <f t="shared" si="88"/>
        <v>0.23448275862068965</v>
      </c>
      <c r="M195" s="179" t="s">
        <v>538</v>
      </c>
      <c r="N195" s="184">
        <v>43025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76">
        <v>101</v>
      </c>
      <c r="B196" s="177">
        <v>43014</v>
      </c>
      <c r="C196" s="177"/>
      <c r="D196" s="178" t="s">
        <v>324</v>
      </c>
      <c r="E196" s="179" t="s">
        <v>568</v>
      </c>
      <c r="F196" s="180">
        <v>256</v>
      </c>
      <c r="G196" s="179"/>
      <c r="H196" s="179">
        <v>323</v>
      </c>
      <c r="I196" s="181">
        <v>320</v>
      </c>
      <c r="J196" s="182" t="s">
        <v>626</v>
      </c>
      <c r="K196" s="152">
        <f t="shared" si="87"/>
        <v>67</v>
      </c>
      <c r="L196" s="183">
        <f t="shared" si="88"/>
        <v>0.26171875</v>
      </c>
      <c r="M196" s="179" t="s">
        <v>538</v>
      </c>
      <c r="N196" s="184">
        <v>43067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76">
        <v>102</v>
      </c>
      <c r="B197" s="177">
        <v>43017</v>
      </c>
      <c r="C197" s="177"/>
      <c r="D197" s="178" t="s">
        <v>339</v>
      </c>
      <c r="E197" s="179" t="s">
        <v>568</v>
      </c>
      <c r="F197" s="180">
        <v>137.5</v>
      </c>
      <c r="G197" s="179"/>
      <c r="H197" s="179">
        <v>184</v>
      </c>
      <c r="I197" s="181">
        <v>183</v>
      </c>
      <c r="J197" s="182" t="s">
        <v>701</v>
      </c>
      <c r="K197" s="152">
        <f t="shared" si="87"/>
        <v>46.5</v>
      </c>
      <c r="L197" s="183">
        <f t="shared" si="88"/>
        <v>0.33818181818181819</v>
      </c>
      <c r="M197" s="179" t="s">
        <v>538</v>
      </c>
      <c r="N197" s="184">
        <v>43108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76">
        <v>103</v>
      </c>
      <c r="B198" s="177">
        <v>43018</v>
      </c>
      <c r="C198" s="177"/>
      <c r="D198" s="178" t="s">
        <v>702</v>
      </c>
      <c r="E198" s="179" t="s">
        <v>568</v>
      </c>
      <c r="F198" s="180">
        <v>125.5</v>
      </c>
      <c r="G198" s="179"/>
      <c r="H198" s="179">
        <v>158</v>
      </c>
      <c r="I198" s="181">
        <v>155</v>
      </c>
      <c r="J198" s="182" t="s">
        <v>703</v>
      </c>
      <c r="K198" s="152">
        <f t="shared" si="87"/>
        <v>32.5</v>
      </c>
      <c r="L198" s="183">
        <f t="shared" si="88"/>
        <v>0.25896414342629481</v>
      </c>
      <c r="M198" s="179" t="s">
        <v>538</v>
      </c>
      <c r="N198" s="184">
        <v>43067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76">
        <v>104</v>
      </c>
      <c r="B199" s="177">
        <v>43018</v>
      </c>
      <c r="C199" s="177"/>
      <c r="D199" s="178" t="s">
        <v>704</v>
      </c>
      <c r="E199" s="179" t="s">
        <v>568</v>
      </c>
      <c r="F199" s="180">
        <v>895</v>
      </c>
      <c r="G199" s="179"/>
      <c r="H199" s="179">
        <v>1122.5</v>
      </c>
      <c r="I199" s="181">
        <v>1078</v>
      </c>
      <c r="J199" s="182" t="s">
        <v>705</v>
      </c>
      <c r="K199" s="152">
        <v>227.5</v>
      </c>
      <c r="L199" s="183">
        <v>0.25418994413407803</v>
      </c>
      <c r="M199" s="179" t="s">
        <v>538</v>
      </c>
      <c r="N199" s="184">
        <v>43117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76">
        <v>105</v>
      </c>
      <c r="B200" s="177">
        <v>43020</v>
      </c>
      <c r="C200" s="177"/>
      <c r="D200" s="178" t="s">
        <v>333</v>
      </c>
      <c r="E200" s="179" t="s">
        <v>568</v>
      </c>
      <c r="F200" s="180">
        <v>525</v>
      </c>
      <c r="G200" s="179"/>
      <c r="H200" s="179">
        <v>629</v>
      </c>
      <c r="I200" s="181">
        <v>629</v>
      </c>
      <c r="J200" s="182" t="s">
        <v>626</v>
      </c>
      <c r="K200" s="152">
        <v>104</v>
      </c>
      <c r="L200" s="183">
        <v>0.19809523809523799</v>
      </c>
      <c r="M200" s="179" t="s">
        <v>538</v>
      </c>
      <c r="N200" s="184">
        <v>43119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76">
        <v>106</v>
      </c>
      <c r="B201" s="177">
        <v>43046</v>
      </c>
      <c r="C201" s="177"/>
      <c r="D201" s="178" t="s">
        <v>370</v>
      </c>
      <c r="E201" s="179" t="s">
        <v>568</v>
      </c>
      <c r="F201" s="180">
        <v>740</v>
      </c>
      <c r="G201" s="179"/>
      <c r="H201" s="179">
        <v>892.5</v>
      </c>
      <c r="I201" s="181">
        <v>900</v>
      </c>
      <c r="J201" s="182" t="s">
        <v>706</v>
      </c>
      <c r="K201" s="152">
        <f>H201-F201</f>
        <v>152.5</v>
      </c>
      <c r="L201" s="183">
        <f>K201/F201</f>
        <v>0.20608108108108109</v>
      </c>
      <c r="M201" s="179" t="s">
        <v>538</v>
      </c>
      <c r="N201" s="184">
        <v>43052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45">
        <v>107</v>
      </c>
      <c r="B202" s="146">
        <v>43073</v>
      </c>
      <c r="C202" s="146"/>
      <c r="D202" s="147" t="s">
        <v>707</v>
      </c>
      <c r="E202" s="148" t="s">
        <v>568</v>
      </c>
      <c r="F202" s="149">
        <v>118.5</v>
      </c>
      <c r="G202" s="148"/>
      <c r="H202" s="148">
        <v>143.5</v>
      </c>
      <c r="I202" s="150">
        <v>145</v>
      </c>
      <c r="J202" s="151" t="s">
        <v>559</v>
      </c>
      <c r="K202" s="152">
        <f>H202-F202</f>
        <v>25</v>
      </c>
      <c r="L202" s="153">
        <f>K202/F202</f>
        <v>0.2109704641350211</v>
      </c>
      <c r="M202" s="148" t="s">
        <v>538</v>
      </c>
      <c r="N202" s="154">
        <v>43097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5">
        <v>108</v>
      </c>
      <c r="B203" s="156">
        <v>43090</v>
      </c>
      <c r="C203" s="156"/>
      <c r="D203" s="157" t="s">
        <v>407</v>
      </c>
      <c r="E203" s="158" t="s">
        <v>568</v>
      </c>
      <c r="F203" s="159">
        <v>715</v>
      </c>
      <c r="G203" s="159"/>
      <c r="H203" s="160">
        <v>500</v>
      </c>
      <c r="I203" s="160">
        <v>872</v>
      </c>
      <c r="J203" s="161" t="s">
        <v>708</v>
      </c>
      <c r="K203" s="162">
        <f>H203-F203</f>
        <v>-215</v>
      </c>
      <c r="L203" s="163">
        <f>K203/F203</f>
        <v>-0.30069930069930068</v>
      </c>
      <c r="M203" s="159" t="s">
        <v>550</v>
      </c>
      <c r="N203" s="156">
        <v>43670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45">
        <v>109</v>
      </c>
      <c r="B204" s="146">
        <v>43098</v>
      </c>
      <c r="C204" s="146"/>
      <c r="D204" s="147" t="s">
        <v>552</v>
      </c>
      <c r="E204" s="148" t="s">
        <v>568</v>
      </c>
      <c r="F204" s="149">
        <v>435</v>
      </c>
      <c r="G204" s="148"/>
      <c r="H204" s="148">
        <v>542.5</v>
      </c>
      <c r="I204" s="150">
        <v>539</v>
      </c>
      <c r="J204" s="151" t="s">
        <v>626</v>
      </c>
      <c r="K204" s="152">
        <v>107.5</v>
      </c>
      <c r="L204" s="153">
        <v>0.247126436781609</v>
      </c>
      <c r="M204" s="148" t="s">
        <v>538</v>
      </c>
      <c r="N204" s="154">
        <v>43206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45">
        <v>110</v>
      </c>
      <c r="B205" s="146">
        <v>43098</v>
      </c>
      <c r="C205" s="146"/>
      <c r="D205" s="147" t="s">
        <v>510</v>
      </c>
      <c r="E205" s="148" t="s">
        <v>568</v>
      </c>
      <c r="F205" s="149">
        <v>885</v>
      </c>
      <c r="G205" s="148"/>
      <c r="H205" s="148">
        <v>1090</v>
      </c>
      <c r="I205" s="150">
        <v>1084</v>
      </c>
      <c r="J205" s="151" t="s">
        <v>626</v>
      </c>
      <c r="K205" s="152">
        <v>205</v>
      </c>
      <c r="L205" s="153">
        <v>0.23163841807909599</v>
      </c>
      <c r="M205" s="148" t="s">
        <v>538</v>
      </c>
      <c r="N205" s="154">
        <v>43213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5">
        <v>111</v>
      </c>
      <c r="B206" s="186">
        <v>43192</v>
      </c>
      <c r="C206" s="186"/>
      <c r="D206" s="164" t="s">
        <v>709</v>
      </c>
      <c r="E206" s="159" t="s">
        <v>568</v>
      </c>
      <c r="F206" s="187">
        <v>478.5</v>
      </c>
      <c r="G206" s="159"/>
      <c r="H206" s="159">
        <v>442</v>
      </c>
      <c r="I206" s="160">
        <v>613</v>
      </c>
      <c r="J206" s="161" t="s">
        <v>710</v>
      </c>
      <c r="K206" s="162">
        <f>H206-F206</f>
        <v>-36.5</v>
      </c>
      <c r="L206" s="163">
        <f>K206/F206</f>
        <v>-7.6280041797283177E-2</v>
      </c>
      <c r="M206" s="159" t="s">
        <v>550</v>
      </c>
      <c r="N206" s="156">
        <v>43762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5">
        <v>112</v>
      </c>
      <c r="B207" s="156">
        <v>43194</v>
      </c>
      <c r="C207" s="156"/>
      <c r="D207" s="157" t="s">
        <v>711</v>
      </c>
      <c r="E207" s="158" t="s">
        <v>568</v>
      </c>
      <c r="F207" s="159">
        <f>141.5-7.3</f>
        <v>134.19999999999999</v>
      </c>
      <c r="G207" s="159"/>
      <c r="H207" s="160">
        <v>77</v>
      </c>
      <c r="I207" s="160">
        <v>180</v>
      </c>
      <c r="J207" s="161" t="s">
        <v>712</v>
      </c>
      <c r="K207" s="162">
        <f>H207-F207</f>
        <v>-57.199999999999989</v>
      </c>
      <c r="L207" s="163">
        <f>K207/F207</f>
        <v>-0.42622950819672129</v>
      </c>
      <c r="M207" s="159" t="s">
        <v>550</v>
      </c>
      <c r="N207" s="156">
        <v>43522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5">
        <v>113</v>
      </c>
      <c r="B208" s="156">
        <v>43209</v>
      </c>
      <c r="C208" s="156"/>
      <c r="D208" s="157" t="s">
        <v>713</v>
      </c>
      <c r="E208" s="158" t="s">
        <v>568</v>
      </c>
      <c r="F208" s="159">
        <v>430</v>
      </c>
      <c r="G208" s="159"/>
      <c r="H208" s="160">
        <v>220</v>
      </c>
      <c r="I208" s="160">
        <v>537</v>
      </c>
      <c r="J208" s="161" t="s">
        <v>714</v>
      </c>
      <c r="K208" s="162">
        <f>H208-F208</f>
        <v>-210</v>
      </c>
      <c r="L208" s="163">
        <f>K208/F208</f>
        <v>-0.48837209302325579</v>
      </c>
      <c r="M208" s="159" t="s">
        <v>550</v>
      </c>
      <c r="N208" s="156">
        <v>43252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76">
        <v>114</v>
      </c>
      <c r="B209" s="177">
        <v>43220</v>
      </c>
      <c r="C209" s="177"/>
      <c r="D209" s="178" t="s">
        <v>371</v>
      </c>
      <c r="E209" s="179" t="s">
        <v>568</v>
      </c>
      <c r="F209" s="179">
        <v>153.5</v>
      </c>
      <c r="G209" s="179"/>
      <c r="H209" s="179">
        <v>196</v>
      </c>
      <c r="I209" s="181">
        <v>196</v>
      </c>
      <c r="J209" s="151" t="s">
        <v>715</v>
      </c>
      <c r="K209" s="152">
        <f>H209-F209</f>
        <v>42.5</v>
      </c>
      <c r="L209" s="153">
        <f>K209/F209</f>
        <v>0.27687296416938112</v>
      </c>
      <c r="M209" s="148" t="s">
        <v>538</v>
      </c>
      <c r="N209" s="154">
        <v>43605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5">
        <v>115</v>
      </c>
      <c r="B210" s="156">
        <v>43306</v>
      </c>
      <c r="C210" s="156"/>
      <c r="D210" s="157" t="s">
        <v>685</v>
      </c>
      <c r="E210" s="158" t="s">
        <v>568</v>
      </c>
      <c r="F210" s="159">
        <v>27.5</v>
      </c>
      <c r="G210" s="159"/>
      <c r="H210" s="160">
        <v>13.1</v>
      </c>
      <c r="I210" s="160">
        <v>60</v>
      </c>
      <c r="J210" s="161" t="s">
        <v>716</v>
      </c>
      <c r="K210" s="162">
        <v>-14.4</v>
      </c>
      <c r="L210" s="163">
        <v>-0.52363636363636401</v>
      </c>
      <c r="M210" s="159" t="s">
        <v>550</v>
      </c>
      <c r="N210" s="156">
        <v>43138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5">
        <v>116</v>
      </c>
      <c r="B211" s="186">
        <v>43318</v>
      </c>
      <c r="C211" s="186"/>
      <c r="D211" s="164" t="s">
        <v>717</v>
      </c>
      <c r="E211" s="159" t="s">
        <v>568</v>
      </c>
      <c r="F211" s="159">
        <v>148.5</v>
      </c>
      <c r="G211" s="159"/>
      <c r="H211" s="159">
        <v>102</v>
      </c>
      <c r="I211" s="160">
        <v>182</v>
      </c>
      <c r="J211" s="161" t="s">
        <v>718</v>
      </c>
      <c r="K211" s="162">
        <f>H211-F211</f>
        <v>-46.5</v>
      </c>
      <c r="L211" s="163">
        <f>K211/F211</f>
        <v>-0.31313131313131315</v>
      </c>
      <c r="M211" s="159" t="s">
        <v>550</v>
      </c>
      <c r="N211" s="156">
        <v>43661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45">
        <v>117</v>
      </c>
      <c r="B212" s="146">
        <v>43335</v>
      </c>
      <c r="C212" s="146"/>
      <c r="D212" s="147" t="s">
        <v>719</v>
      </c>
      <c r="E212" s="148" t="s">
        <v>568</v>
      </c>
      <c r="F212" s="179">
        <v>285</v>
      </c>
      <c r="G212" s="148"/>
      <c r="H212" s="148">
        <v>355</v>
      </c>
      <c r="I212" s="150">
        <v>364</v>
      </c>
      <c r="J212" s="151" t="s">
        <v>720</v>
      </c>
      <c r="K212" s="152">
        <v>70</v>
      </c>
      <c r="L212" s="153">
        <v>0.24561403508771901</v>
      </c>
      <c r="M212" s="148" t="s">
        <v>538</v>
      </c>
      <c r="N212" s="154">
        <v>43455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45">
        <v>118</v>
      </c>
      <c r="B213" s="146">
        <v>43341</v>
      </c>
      <c r="C213" s="146"/>
      <c r="D213" s="147" t="s">
        <v>359</v>
      </c>
      <c r="E213" s="148" t="s">
        <v>568</v>
      </c>
      <c r="F213" s="179">
        <v>525</v>
      </c>
      <c r="G213" s="148"/>
      <c r="H213" s="148">
        <v>585</v>
      </c>
      <c r="I213" s="150">
        <v>635</v>
      </c>
      <c r="J213" s="151" t="s">
        <v>721</v>
      </c>
      <c r="K213" s="152">
        <f t="shared" ref="K213:K230" si="89">H213-F213</f>
        <v>60</v>
      </c>
      <c r="L213" s="153">
        <f t="shared" ref="L213:L230" si="90">K213/F213</f>
        <v>0.11428571428571428</v>
      </c>
      <c r="M213" s="148" t="s">
        <v>538</v>
      </c>
      <c r="N213" s="154">
        <v>43662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45">
        <v>119</v>
      </c>
      <c r="B214" s="146">
        <v>43395</v>
      </c>
      <c r="C214" s="146"/>
      <c r="D214" s="147" t="s">
        <v>347</v>
      </c>
      <c r="E214" s="148" t="s">
        <v>568</v>
      </c>
      <c r="F214" s="179">
        <v>475</v>
      </c>
      <c r="G214" s="148"/>
      <c r="H214" s="148">
        <v>574</v>
      </c>
      <c r="I214" s="150">
        <v>570</v>
      </c>
      <c r="J214" s="151" t="s">
        <v>626</v>
      </c>
      <c r="K214" s="152">
        <f t="shared" si="89"/>
        <v>99</v>
      </c>
      <c r="L214" s="153">
        <f t="shared" si="90"/>
        <v>0.20842105263157895</v>
      </c>
      <c r="M214" s="148" t="s">
        <v>538</v>
      </c>
      <c r="N214" s="154">
        <v>43403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6">
        <v>120</v>
      </c>
      <c r="B215" s="177">
        <v>43397</v>
      </c>
      <c r="C215" s="177"/>
      <c r="D215" s="178" t="s">
        <v>366</v>
      </c>
      <c r="E215" s="179" t="s">
        <v>568</v>
      </c>
      <c r="F215" s="179">
        <v>707.5</v>
      </c>
      <c r="G215" s="179"/>
      <c r="H215" s="179">
        <v>872</v>
      </c>
      <c r="I215" s="181">
        <v>872</v>
      </c>
      <c r="J215" s="182" t="s">
        <v>626</v>
      </c>
      <c r="K215" s="152">
        <f t="shared" si="89"/>
        <v>164.5</v>
      </c>
      <c r="L215" s="183">
        <f t="shared" si="90"/>
        <v>0.23250883392226149</v>
      </c>
      <c r="M215" s="179" t="s">
        <v>538</v>
      </c>
      <c r="N215" s="184">
        <v>43482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76">
        <v>121</v>
      </c>
      <c r="B216" s="177">
        <v>43398</v>
      </c>
      <c r="C216" s="177"/>
      <c r="D216" s="178" t="s">
        <v>722</v>
      </c>
      <c r="E216" s="179" t="s">
        <v>568</v>
      </c>
      <c r="F216" s="179">
        <v>162</v>
      </c>
      <c r="G216" s="179"/>
      <c r="H216" s="179">
        <v>204</v>
      </c>
      <c r="I216" s="181">
        <v>209</v>
      </c>
      <c r="J216" s="182" t="s">
        <v>723</v>
      </c>
      <c r="K216" s="152">
        <f t="shared" si="89"/>
        <v>42</v>
      </c>
      <c r="L216" s="183">
        <f t="shared" si="90"/>
        <v>0.25925925925925924</v>
      </c>
      <c r="M216" s="179" t="s">
        <v>538</v>
      </c>
      <c r="N216" s="184">
        <v>43539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6">
        <v>122</v>
      </c>
      <c r="B217" s="177">
        <v>43399</v>
      </c>
      <c r="C217" s="177"/>
      <c r="D217" s="178" t="s">
        <v>447</v>
      </c>
      <c r="E217" s="179" t="s">
        <v>568</v>
      </c>
      <c r="F217" s="179">
        <v>240</v>
      </c>
      <c r="G217" s="179"/>
      <c r="H217" s="179">
        <v>297</v>
      </c>
      <c r="I217" s="181">
        <v>297</v>
      </c>
      <c r="J217" s="182" t="s">
        <v>626</v>
      </c>
      <c r="K217" s="188">
        <f t="shared" si="89"/>
        <v>57</v>
      </c>
      <c r="L217" s="183">
        <f t="shared" si="90"/>
        <v>0.23749999999999999</v>
      </c>
      <c r="M217" s="179" t="s">
        <v>538</v>
      </c>
      <c r="N217" s="184">
        <v>43417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45">
        <v>123</v>
      </c>
      <c r="B218" s="146">
        <v>43439</v>
      </c>
      <c r="C218" s="146"/>
      <c r="D218" s="147" t="s">
        <v>724</v>
      </c>
      <c r="E218" s="148" t="s">
        <v>568</v>
      </c>
      <c r="F218" s="148">
        <v>202.5</v>
      </c>
      <c r="G218" s="148"/>
      <c r="H218" s="148">
        <v>255</v>
      </c>
      <c r="I218" s="150">
        <v>252</v>
      </c>
      <c r="J218" s="151" t="s">
        <v>626</v>
      </c>
      <c r="K218" s="152">
        <f t="shared" si="89"/>
        <v>52.5</v>
      </c>
      <c r="L218" s="153">
        <f t="shared" si="90"/>
        <v>0.25925925925925924</v>
      </c>
      <c r="M218" s="148" t="s">
        <v>538</v>
      </c>
      <c r="N218" s="154">
        <v>43542</v>
      </c>
      <c r="O218" s="1"/>
      <c r="P218" s="1"/>
      <c r="Q218" s="1"/>
      <c r="R218" s="6" t="s">
        <v>725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76">
        <v>124</v>
      </c>
      <c r="B219" s="177">
        <v>43465</v>
      </c>
      <c r="C219" s="146"/>
      <c r="D219" s="178" t="s">
        <v>394</v>
      </c>
      <c r="E219" s="179" t="s">
        <v>568</v>
      </c>
      <c r="F219" s="179">
        <v>710</v>
      </c>
      <c r="G219" s="179"/>
      <c r="H219" s="179">
        <v>866</v>
      </c>
      <c r="I219" s="181">
        <v>866</v>
      </c>
      <c r="J219" s="182" t="s">
        <v>626</v>
      </c>
      <c r="K219" s="152">
        <f t="shared" si="89"/>
        <v>156</v>
      </c>
      <c r="L219" s="153">
        <f t="shared" si="90"/>
        <v>0.21971830985915494</v>
      </c>
      <c r="M219" s="148" t="s">
        <v>538</v>
      </c>
      <c r="N219" s="154">
        <v>43553</v>
      </c>
      <c r="O219" s="1"/>
      <c r="P219" s="1"/>
      <c r="Q219" s="1"/>
      <c r="R219" s="6" t="s">
        <v>725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6">
        <v>125</v>
      </c>
      <c r="B220" s="177">
        <v>43522</v>
      </c>
      <c r="C220" s="177"/>
      <c r="D220" s="178" t="s">
        <v>151</v>
      </c>
      <c r="E220" s="179" t="s">
        <v>568</v>
      </c>
      <c r="F220" s="179">
        <v>337.25</v>
      </c>
      <c r="G220" s="179"/>
      <c r="H220" s="179">
        <v>398.5</v>
      </c>
      <c r="I220" s="181">
        <v>411</v>
      </c>
      <c r="J220" s="151" t="s">
        <v>726</v>
      </c>
      <c r="K220" s="152">
        <f t="shared" si="89"/>
        <v>61.25</v>
      </c>
      <c r="L220" s="153">
        <f t="shared" si="90"/>
        <v>0.1816160118606375</v>
      </c>
      <c r="M220" s="148" t="s">
        <v>538</v>
      </c>
      <c r="N220" s="154">
        <v>43760</v>
      </c>
      <c r="O220" s="1"/>
      <c r="P220" s="1"/>
      <c r="Q220" s="1"/>
      <c r="R220" s="6" t="s">
        <v>725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9">
        <v>126</v>
      </c>
      <c r="B221" s="190">
        <v>43559</v>
      </c>
      <c r="C221" s="190"/>
      <c r="D221" s="191" t="s">
        <v>727</v>
      </c>
      <c r="E221" s="192" t="s">
        <v>568</v>
      </c>
      <c r="F221" s="192">
        <v>130</v>
      </c>
      <c r="G221" s="192"/>
      <c r="H221" s="192">
        <v>65</v>
      </c>
      <c r="I221" s="193">
        <v>158</v>
      </c>
      <c r="J221" s="161" t="s">
        <v>728</v>
      </c>
      <c r="K221" s="162">
        <f t="shared" si="89"/>
        <v>-65</v>
      </c>
      <c r="L221" s="163">
        <f t="shared" si="90"/>
        <v>-0.5</v>
      </c>
      <c r="M221" s="159" t="s">
        <v>550</v>
      </c>
      <c r="N221" s="156">
        <v>43726</v>
      </c>
      <c r="O221" s="1"/>
      <c r="P221" s="1"/>
      <c r="Q221" s="1"/>
      <c r="R221" s="6" t="s">
        <v>729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6">
        <v>127</v>
      </c>
      <c r="B222" s="177">
        <v>43017</v>
      </c>
      <c r="C222" s="177"/>
      <c r="D222" s="178" t="s">
        <v>182</v>
      </c>
      <c r="E222" s="179" t="s">
        <v>568</v>
      </c>
      <c r="F222" s="179">
        <v>141.5</v>
      </c>
      <c r="G222" s="179"/>
      <c r="H222" s="179">
        <v>183.5</v>
      </c>
      <c r="I222" s="181">
        <v>210</v>
      </c>
      <c r="J222" s="151" t="s">
        <v>723</v>
      </c>
      <c r="K222" s="152">
        <f t="shared" si="89"/>
        <v>42</v>
      </c>
      <c r="L222" s="153">
        <f t="shared" si="90"/>
        <v>0.29681978798586572</v>
      </c>
      <c r="M222" s="148" t="s">
        <v>538</v>
      </c>
      <c r="N222" s="154">
        <v>43042</v>
      </c>
      <c r="O222" s="1"/>
      <c r="P222" s="1"/>
      <c r="Q222" s="1"/>
      <c r="R222" s="6" t="s">
        <v>729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9">
        <v>128</v>
      </c>
      <c r="B223" s="190">
        <v>43074</v>
      </c>
      <c r="C223" s="190"/>
      <c r="D223" s="191" t="s">
        <v>730</v>
      </c>
      <c r="E223" s="192" t="s">
        <v>568</v>
      </c>
      <c r="F223" s="187">
        <v>172</v>
      </c>
      <c r="G223" s="192"/>
      <c r="H223" s="192">
        <v>155.25</v>
      </c>
      <c r="I223" s="193">
        <v>230</v>
      </c>
      <c r="J223" s="161" t="s">
        <v>731</v>
      </c>
      <c r="K223" s="162">
        <f t="shared" si="89"/>
        <v>-16.75</v>
      </c>
      <c r="L223" s="163">
        <f t="shared" si="90"/>
        <v>-9.7383720930232565E-2</v>
      </c>
      <c r="M223" s="159" t="s">
        <v>550</v>
      </c>
      <c r="N223" s="156">
        <v>43787</v>
      </c>
      <c r="O223" s="1"/>
      <c r="P223" s="1"/>
      <c r="Q223" s="1"/>
      <c r="R223" s="6" t="s">
        <v>729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6">
        <v>129</v>
      </c>
      <c r="B224" s="177">
        <v>43398</v>
      </c>
      <c r="C224" s="177"/>
      <c r="D224" s="178" t="s">
        <v>107</v>
      </c>
      <c r="E224" s="179" t="s">
        <v>568</v>
      </c>
      <c r="F224" s="179">
        <v>698.5</v>
      </c>
      <c r="G224" s="179"/>
      <c r="H224" s="179">
        <v>890</v>
      </c>
      <c r="I224" s="181">
        <v>890</v>
      </c>
      <c r="J224" s="151" t="s">
        <v>791</v>
      </c>
      <c r="K224" s="152">
        <f t="shared" si="89"/>
        <v>191.5</v>
      </c>
      <c r="L224" s="153">
        <f t="shared" si="90"/>
        <v>0.27415891195418757</v>
      </c>
      <c r="M224" s="148" t="s">
        <v>538</v>
      </c>
      <c r="N224" s="154">
        <v>44328</v>
      </c>
      <c r="O224" s="1"/>
      <c r="P224" s="1"/>
      <c r="Q224" s="1"/>
      <c r="R224" s="6" t="s">
        <v>725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130</v>
      </c>
      <c r="B225" s="177">
        <v>42877</v>
      </c>
      <c r="C225" s="177"/>
      <c r="D225" s="178" t="s">
        <v>358</v>
      </c>
      <c r="E225" s="179" t="s">
        <v>568</v>
      </c>
      <c r="F225" s="179">
        <v>127.6</v>
      </c>
      <c r="G225" s="179"/>
      <c r="H225" s="179">
        <v>138</v>
      </c>
      <c r="I225" s="181">
        <v>190</v>
      </c>
      <c r="J225" s="151" t="s">
        <v>732</v>
      </c>
      <c r="K225" s="152">
        <f t="shared" si="89"/>
        <v>10.400000000000006</v>
      </c>
      <c r="L225" s="153">
        <f t="shared" si="90"/>
        <v>8.1504702194357417E-2</v>
      </c>
      <c r="M225" s="148" t="s">
        <v>538</v>
      </c>
      <c r="N225" s="154">
        <v>43774</v>
      </c>
      <c r="O225" s="1"/>
      <c r="P225" s="1"/>
      <c r="Q225" s="1"/>
      <c r="R225" s="6" t="s">
        <v>729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6">
        <v>131</v>
      </c>
      <c r="B226" s="177">
        <v>43158</v>
      </c>
      <c r="C226" s="177"/>
      <c r="D226" s="178" t="s">
        <v>733</v>
      </c>
      <c r="E226" s="179" t="s">
        <v>568</v>
      </c>
      <c r="F226" s="179">
        <v>317</v>
      </c>
      <c r="G226" s="179"/>
      <c r="H226" s="179">
        <v>382.5</v>
      </c>
      <c r="I226" s="181">
        <v>398</v>
      </c>
      <c r="J226" s="151" t="s">
        <v>734</v>
      </c>
      <c r="K226" s="152">
        <f t="shared" si="89"/>
        <v>65.5</v>
      </c>
      <c r="L226" s="153">
        <f t="shared" si="90"/>
        <v>0.20662460567823343</v>
      </c>
      <c r="M226" s="148" t="s">
        <v>538</v>
      </c>
      <c r="N226" s="154">
        <v>44238</v>
      </c>
      <c r="O226" s="1"/>
      <c r="P226" s="1"/>
      <c r="Q226" s="1"/>
      <c r="R226" s="6" t="s">
        <v>729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9">
        <v>132</v>
      </c>
      <c r="B227" s="190">
        <v>43164</v>
      </c>
      <c r="C227" s="190"/>
      <c r="D227" s="191" t="s">
        <v>144</v>
      </c>
      <c r="E227" s="192" t="s">
        <v>568</v>
      </c>
      <c r="F227" s="187">
        <f>510-14.4</f>
        <v>495.6</v>
      </c>
      <c r="G227" s="192"/>
      <c r="H227" s="192">
        <v>350</v>
      </c>
      <c r="I227" s="193">
        <v>672</v>
      </c>
      <c r="J227" s="161" t="s">
        <v>735</v>
      </c>
      <c r="K227" s="162">
        <f t="shared" si="89"/>
        <v>-145.60000000000002</v>
      </c>
      <c r="L227" s="163">
        <f t="shared" si="90"/>
        <v>-0.29378531073446329</v>
      </c>
      <c r="M227" s="159" t="s">
        <v>550</v>
      </c>
      <c r="N227" s="156">
        <v>43887</v>
      </c>
      <c r="O227" s="1"/>
      <c r="P227" s="1"/>
      <c r="Q227" s="1"/>
      <c r="R227" s="6" t="s">
        <v>725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9">
        <v>133</v>
      </c>
      <c r="B228" s="190">
        <v>43237</v>
      </c>
      <c r="C228" s="190"/>
      <c r="D228" s="191" t="s">
        <v>439</v>
      </c>
      <c r="E228" s="192" t="s">
        <v>568</v>
      </c>
      <c r="F228" s="187">
        <v>230.3</v>
      </c>
      <c r="G228" s="192"/>
      <c r="H228" s="192">
        <v>102.5</v>
      </c>
      <c r="I228" s="193">
        <v>348</v>
      </c>
      <c r="J228" s="161" t="s">
        <v>736</v>
      </c>
      <c r="K228" s="162">
        <f t="shared" si="89"/>
        <v>-127.80000000000001</v>
      </c>
      <c r="L228" s="163">
        <f t="shared" si="90"/>
        <v>-0.55492835432045162</v>
      </c>
      <c r="M228" s="159" t="s">
        <v>550</v>
      </c>
      <c r="N228" s="156">
        <v>43896</v>
      </c>
      <c r="O228" s="1"/>
      <c r="P228" s="1"/>
      <c r="Q228" s="1"/>
      <c r="R228" s="6" t="s">
        <v>725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6">
        <v>134</v>
      </c>
      <c r="B229" s="177">
        <v>43258</v>
      </c>
      <c r="C229" s="177"/>
      <c r="D229" s="178" t="s">
        <v>411</v>
      </c>
      <c r="E229" s="179" t="s">
        <v>568</v>
      </c>
      <c r="F229" s="179">
        <f>342.5-5.1</f>
        <v>337.4</v>
      </c>
      <c r="G229" s="179"/>
      <c r="H229" s="179">
        <v>412.5</v>
      </c>
      <c r="I229" s="181">
        <v>439</v>
      </c>
      <c r="J229" s="151" t="s">
        <v>737</v>
      </c>
      <c r="K229" s="152">
        <f t="shared" si="89"/>
        <v>75.100000000000023</v>
      </c>
      <c r="L229" s="153">
        <f t="shared" si="90"/>
        <v>0.22258446947243635</v>
      </c>
      <c r="M229" s="148" t="s">
        <v>538</v>
      </c>
      <c r="N229" s="154">
        <v>44230</v>
      </c>
      <c r="O229" s="1"/>
      <c r="P229" s="1"/>
      <c r="Q229" s="1"/>
      <c r="R229" s="6" t="s">
        <v>729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0">
        <v>135</v>
      </c>
      <c r="B230" s="169">
        <v>43285</v>
      </c>
      <c r="C230" s="169"/>
      <c r="D230" s="170" t="s">
        <v>55</v>
      </c>
      <c r="E230" s="171" t="s">
        <v>568</v>
      </c>
      <c r="F230" s="171">
        <f>127.5-5.53</f>
        <v>121.97</v>
      </c>
      <c r="G230" s="172"/>
      <c r="H230" s="172">
        <v>122.5</v>
      </c>
      <c r="I230" s="172">
        <v>170</v>
      </c>
      <c r="J230" s="173" t="s">
        <v>764</v>
      </c>
      <c r="K230" s="174">
        <f t="shared" si="89"/>
        <v>0.53000000000000114</v>
      </c>
      <c r="L230" s="175">
        <f t="shared" si="90"/>
        <v>4.3453308190538747E-3</v>
      </c>
      <c r="M230" s="171" t="s">
        <v>659</v>
      </c>
      <c r="N230" s="169">
        <v>44431</v>
      </c>
      <c r="O230" s="1"/>
      <c r="P230" s="1"/>
      <c r="Q230" s="1"/>
      <c r="R230" s="6" t="s">
        <v>725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9">
        <v>136</v>
      </c>
      <c r="B231" s="190">
        <v>43294</v>
      </c>
      <c r="C231" s="190"/>
      <c r="D231" s="191" t="s">
        <v>349</v>
      </c>
      <c r="E231" s="192" t="s">
        <v>568</v>
      </c>
      <c r="F231" s="187">
        <v>46.5</v>
      </c>
      <c r="G231" s="192"/>
      <c r="H231" s="192">
        <v>17</v>
      </c>
      <c r="I231" s="193">
        <v>59</v>
      </c>
      <c r="J231" s="161" t="s">
        <v>738</v>
      </c>
      <c r="K231" s="162">
        <f t="shared" ref="K231:K239" si="91">H231-F231</f>
        <v>-29.5</v>
      </c>
      <c r="L231" s="163">
        <f t="shared" ref="L231:L239" si="92">K231/F231</f>
        <v>-0.63440860215053763</v>
      </c>
      <c r="M231" s="159" t="s">
        <v>550</v>
      </c>
      <c r="N231" s="156">
        <v>43887</v>
      </c>
      <c r="O231" s="1"/>
      <c r="P231" s="1"/>
      <c r="Q231" s="1"/>
      <c r="R231" s="6" t="s">
        <v>725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76">
        <v>137</v>
      </c>
      <c r="B232" s="177">
        <v>43396</v>
      </c>
      <c r="C232" s="177"/>
      <c r="D232" s="178" t="s">
        <v>396</v>
      </c>
      <c r="E232" s="179" t="s">
        <v>568</v>
      </c>
      <c r="F232" s="179">
        <v>156.5</v>
      </c>
      <c r="G232" s="179"/>
      <c r="H232" s="179">
        <v>207.5</v>
      </c>
      <c r="I232" s="181">
        <v>191</v>
      </c>
      <c r="J232" s="151" t="s">
        <v>626</v>
      </c>
      <c r="K232" s="152">
        <f t="shared" si="91"/>
        <v>51</v>
      </c>
      <c r="L232" s="153">
        <f t="shared" si="92"/>
        <v>0.32587859424920129</v>
      </c>
      <c r="M232" s="148" t="s">
        <v>538</v>
      </c>
      <c r="N232" s="154">
        <v>44369</v>
      </c>
      <c r="O232" s="1"/>
      <c r="P232" s="1"/>
      <c r="Q232" s="1"/>
      <c r="R232" s="6" t="s">
        <v>725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76">
        <v>138</v>
      </c>
      <c r="B233" s="177">
        <v>43439</v>
      </c>
      <c r="C233" s="177"/>
      <c r="D233" s="178" t="s">
        <v>314</v>
      </c>
      <c r="E233" s="179" t="s">
        <v>568</v>
      </c>
      <c r="F233" s="179">
        <v>259.5</v>
      </c>
      <c r="G233" s="179"/>
      <c r="H233" s="179">
        <v>320</v>
      </c>
      <c r="I233" s="181">
        <v>320</v>
      </c>
      <c r="J233" s="151" t="s">
        <v>626</v>
      </c>
      <c r="K233" s="152">
        <f t="shared" si="91"/>
        <v>60.5</v>
      </c>
      <c r="L233" s="153">
        <f t="shared" si="92"/>
        <v>0.23314065510597304</v>
      </c>
      <c r="M233" s="148" t="s">
        <v>538</v>
      </c>
      <c r="N233" s="154">
        <v>44323</v>
      </c>
      <c r="O233" s="1"/>
      <c r="P233" s="1"/>
      <c r="Q233" s="1"/>
      <c r="R233" s="6" t="s">
        <v>725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9">
        <v>139</v>
      </c>
      <c r="B234" s="190">
        <v>43439</v>
      </c>
      <c r="C234" s="190"/>
      <c r="D234" s="191" t="s">
        <v>739</v>
      </c>
      <c r="E234" s="192" t="s">
        <v>568</v>
      </c>
      <c r="F234" s="192">
        <v>715</v>
      </c>
      <c r="G234" s="192"/>
      <c r="H234" s="192">
        <v>445</v>
      </c>
      <c r="I234" s="193">
        <v>840</v>
      </c>
      <c r="J234" s="161" t="s">
        <v>740</v>
      </c>
      <c r="K234" s="162">
        <f t="shared" si="91"/>
        <v>-270</v>
      </c>
      <c r="L234" s="163">
        <f t="shared" si="92"/>
        <v>-0.3776223776223776</v>
      </c>
      <c r="M234" s="159" t="s">
        <v>550</v>
      </c>
      <c r="N234" s="156">
        <v>43800</v>
      </c>
      <c r="O234" s="1"/>
      <c r="P234" s="1"/>
      <c r="Q234" s="1"/>
      <c r="R234" s="6" t="s">
        <v>725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6">
        <v>140</v>
      </c>
      <c r="B235" s="177">
        <v>43469</v>
      </c>
      <c r="C235" s="177"/>
      <c r="D235" s="178" t="s">
        <v>156</v>
      </c>
      <c r="E235" s="179" t="s">
        <v>568</v>
      </c>
      <c r="F235" s="179">
        <v>875</v>
      </c>
      <c r="G235" s="179"/>
      <c r="H235" s="179">
        <v>1165</v>
      </c>
      <c r="I235" s="181">
        <v>1185</v>
      </c>
      <c r="J235" s="151" t="s">
        <v>741</v>
      </c>
      <c r="K235" s="152">
        <f t="shared" si="91"/>
        <v>290</v>
      </c>
      <c r="L235" s="153">
        <f t="shared" si="92"/>
        <v>0.33142857142857141</v>
      </c>
      <c r="M235" s="148" t="s">
        <v>538</v>
      </c>
      <c r="N235" s="154">
        <v>43847</v>
      </c>
      <c r="O235" s="1"/>
      <c r="P235" s="1"/>
      <c r="Q235" s="1"/>
      <c r="R235" s="6" t="s">
        <v>725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6">
        <v>141</v>
      </c>
      <c r="B236" s="177">
        <v>43559</v>
      </c>
      <c r="C236" s="177"/>
      <c r="D236" s="178" t="s">
        <v>330</v>
      </c>
      <c r="E236" s="179" t="s">
        <v>568</v>
      </c>
      <c r="F236" s="179">
        <f>387-14.63</f>
        <v>372.37</v>
      </c>
      <c r="G236" s="179"/>
      <c r="H236" s="179">
        <v>490</v>
      </c>
      <c r="I236" s="181">
        <v>490</v>
      </c>
      <c r="J236" s="151" t="s">
        <v>626</v>
      </c>
      <c r="K236" s="152">
        <f t="shared" si="91"/>
        <v>117.63</v>
      </c>
      <c r="L236" s="153">
        <f t="shared" si="92"/>
        <v>0.31589548030185027</v>
      </c>
      <c r="M236" s="148" t="s">
        <v>538</v>
      </c>
      <c r="N236" s="154">
        <v>43850</v>
      </c>
      <c r="O236" s="1"/>
      <c r="P236" s="1"/>
      <c r="Q236" s="1"/>
      <c r="R236" s="6" t="s">
        <v>725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9">
        <v>142</v>
      </c>
      <c r="B237" s="190">
        <v>43578</v>
      </c>
      <c r="C237" s="190"/>
      <c r="D237" s="191" t="s">
        <v>742</v>
      </c>
      <c r="E237" s="192" t="s">
        <v>540</v>
      </c>
      <c r="F237" s="192">
        <v>220</v>
      </c>
      <c r="G237" s="192"/>
      <c r="H237" s="192">
        <v>127.5</v>
      </c>
      <c r="I237" s="193">
        <v>284</v>
      </c>
      <c r="J237" s="161" t="s">
        <v>743</v>
      </c>
      <c r="K237" s="162">
        <f t="shared" si="91"/>
        <v>-92.5</v>
      </c>
      <c r="L237" s="163">
        <f t="shared" si="92"/>
        <v>-0.42045454545454547</v>
      </c>
      <c r="M237" s="159" t="s">
        <v>550</v>
      </c>
      <c r="N237" s="156">
        <v>43896</v>
      </c>
      <c r="O237" s="1"/>
      <c r="P237" s="1"/>
      <c r="Q237" s="1"/>
      <c r="R237" s="6" t="s">
        <v>725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76">
        <v>143</v>
      </c>
      <c r="B238" s="177">
        <v>43622</v>
      </c>
      <c r="C238" s="177"/>
      <c r="D238" s="178" t="s">
        <v>448</v>
      </c>
      <c r="E238" s="179" t="s">
        <v>540</v>
      </c>
      <c r="F238" s="179">
        <v>332.8</v>
      </c>
      <c r="G238" s="179"/>
      <c r="H238" s="179">
        <v>405</v>
      </c>
      <c r="I238" s="181">
        <v>419</v>
      </c>
      <c r="J238" s="151" t="s">
        <v>744</v>
      </c>
      <c r="K238" s="152">
        <f t="shared" si="91"/>
        <v>72.199999999999989</v>
      </c>
      <c r="L238" s="153">
        <f t="shared" si="92"/>
        <v>0.21694711538461534</v>
      </c>
      <c r="M238" s="148" t="s">
        <v>538</v>
      </c>
      <c r="N238" s="154">
        <v>43860</v>
      </c>
      <c r="O238" s="1"/>
      <c r="P238" s="1"/>
      <c r="Q238" s="1"/>
      <c r="R238" s="6" t="s">
        <v>729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70">
        <v>144</v>
      </c>
      <c r="B239" s="169">
        <v>43641</v>
      </c>
      <c r="C239" s="169"/>
      <c r="D239" s="170" t="s">
        <v>149</v>
      </c>
      <c r="E239" s="171" t="s">
        <v>568</v>
      </c>
      <c r="F239" s="171">
        <v>386</v>
      </c>
      <c r="G239" s="172"/>
      <c r="H239" s="172">
        <v>395</v>
      </c>
      <c r="I239" s="172">
        <v>452</v>
      </c>
      <c r="J239" s="173" t="s">
        <v>745</v>
      </c>
      <c r="K239" s="174">
        <f t="shared" si="91"/>
        <v>9</v>
      </c>
      <c r="L239" s="175">
        <f t="shared" si="92"/>
        <v>2.3316062176165803E-2</v>
      </c>
      <c r="M239" s="171" t="s">
        <v>659</v>
      </c>
      <c r="N239" s="169">
        <v>43868</v>
      </c>
      <c r="O239" s="1"/>
      <c r="P239" s="1"/>
      <c r="Q239" s="1"/>
      <c r="R239" s="6" t="s">
        <v>729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70">
        <v>145</v>
      </c>
      <c r="B240" s="169">
        <v>43707</v>
      </c>
      <c r="C240" s="169"/>
      <c r="D240" s="170" t="s">
        <v>130</v>
      </c>
      <c r="E240" s="171" t="s">
        <v>568</v>
      </c>
      <c r="F240" s="171">
        <v>137.5</v>
      </c>
      <c r="G240" s="172"/>
      <c r="H240" s="172">
        <v>138.5</v>
      </c>
      <c r="I240" s="172">
        <v>190</v>
      </c>
      <c r="J240" s="173" t="s">
        <v>763</v>
      </c>
      <c r="K240" s="174">
        <f>H240-F240</f>
        <v>1</v>
      </c>
      <c r="L240" s="175">
        <f>K240/F240</f>
        <v>7.2727272727272727E-3</v>
      </c>
      <c r="M240" s="171" t="s">
        <v>659</v>
      </c>
      <c r="N240" s="169">
        <v>44432</v>
      </c>
      <c r="O240" s="1"/>
      <c r="P240" s="1"/>
      <c r="Q240" s="1"/>
      <c r="R240" s="6" t="s">
        <v>725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76">
        <v>146</v>
      </c>
      <c r="B241" s="177">
        <v>43731</v>
      </c>
      <c r="C241" s="177"/>
      <c r="D241" s="178" t="s">
        <v>404</v>
      </c>
      <c r="E241" s="179" t="s">
        <v>568</v>
      </c>
      <c r="F241" s="179">
        <v>235</v>
      </c>
      <c r="G241" s="179"/>
      <c r="H241" s="179">
        <v>295</v>
      </c>
      <c r="I241" s="181">
        <v>296</v>
      </c>
      <c r="J241" s="151" t="s">
        <v>746</v>
      </c>
      <c r="K241" s="152">
        <f t="shared" ref="K241:K247" si="93">H241-F241</f>
        <v>60</v>
      </c>
      <c r="L241" s="153">
        <f t="shared" ref="L241:L247" si="94">K241/F241</f>
        <v>0.25531914893617019</v>
      </c>
      <c r="M241" s="148" t="s">
        <v>538</v>
      </c>
      <c r="N241" s="154">
        <v>43844</v>
      </c>
      <c r="O241" s="1"/>
      <c r="P241" s="1"/>
      <c r="Q241" s="1"/>
      <c r="R241" s="6" t="s">
        <v>729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76">
        <v>147</v>
      </c>
      <c r="B242" s="177">
        <v>43752</v>
      </c>
      <c r="C242" s="177"/>
      <c r="D242" s="178" t="s">
        <v>747</v>
      </c>
      <c r="E242" s="179" t="s">
        <v>568</v>
      </c>
      <c r="F242" s="179">
        <v>277.5</v>
      </c>
      <c r="G242" s="179"/>
      <c r="H242" s="179">
        <v>333</v>
      </c>
      <c r="I242" s="181">
        <v>333</v>
      </c>
      <c r="J242" s="151" t="s">
        <v>748</v>
      </c>
      <c r="K242" s="152">
        <f t="shared" si="93"/>
        <v>55.5</v>
      </c>
      <c r="L242" s="153">
        <f t="shared" si="94"/>
        <v>0.2</v>
      </c>
      <c r="M242" s="148" t="s">
        <v>538</v>
      </c>
      <c r="N242" s="154">
        <v>43846</v>
      </c>
      <c r="O242" s="1"/>
      <c r="P242" s="1"/>
      <c r="Q242" s="1"/>
      <c r="R242" s="6" t="s">
        <v>725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76">
        <v>148</v>
      </c>
      <c r="B243" s="177">
        <v>43752</v>
      </c>
      <c r="C243" s="177"/>
      <c r="D243" s="178" t="s">
        <v>749</v>
      </c>
      <c r="E243" s="179" t="s">
        <v>568</v>
      </c>
      <c r="F243" s="179">
        <v>930</v>
      </c>
      <c r="G243" s="179"/>
      <c r="H243" s="179">
        <v>1165</v>
      </c>
      <c r="I243" s="181">
        <v>1200</v>
      </c>
      <c r="J243" s="151" t="s">
        <v>750</v>
      </c>
      <c r="K243" s="152">
        <f t="shared" si="93"/>
        <v>235</v>
      </c>
      <c r="L243" s="153">
        <f t="shared" si="94"/>
        <v>0.25268817204301075</v>
      </c>
      <c r="M243" s="148" t="s">
        <v>538</v>
      </c>
      <c r="N243" s="154">
        <v>43847</v>
      </c>
      <c r="O243" s="1"/>
      <c r="P243" s="1"/>
      <c r="Q243" s="1"/>
      <c r="R243" s="6" t="s">
        <v>729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76">
        <v>149</v>
      </c>
      <c r="B244" s="177">
        <v>43753</v>
      </c>
      <c r="C244" s="177"/>
      <c r="D244" s="178" t="s">
        <v>751</v>
      </c>
      <c r="E244" s="179" t="s">
        <v>568</v>
      </c>
      <c r="F244" s="149">
        <v>111</v>
      </c>
      <c r="G244" s="179"/>
      <c r="H244" s="179">
        <v>141</v>
      </c>
      <c r="I244" s="181">
        <v>141</v>
      </c>
      <c r="J244" s="151" t="s">
        <v>553</v>
      </c>
      <c r="K244" s="152">
        <f t="shared" si="93"/>
        <v>30</v>
      </c>
      <c r="L244" s="153">
        <f t="shared" si="94"/>
        <v>0.27027027027027029</v>
      </c>
      <c r="M244" s="148" t="s">
        <v>538</v>
      </c>
      <c r="N244" s="154">
        <v>44328</v>
      </c>
      <c r="O244" s="1"/>
      <c r="P244" s="1"/>
      <c r="Q244" s="1"/>
      <c r="R244" s="6" t="s">
        <v>729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76">
        <v>150</v>
      </c>
      <c r="B245" s="177">
        <v>43753</v>
      </c>
      <c r="C245" s="177"/>
      <c r="D245" s="178" t="s">
        <v>752</v>
      </c>
      <c r="E245" s="179" t="s">
        <v>568</v>
      </c>
      <c r="F245" s="149">
        <v>296</v>
      </c>
      <c r="G245" s="179"/>
      <c r="H245" s="179">
        <v>370</v>
      </c>
      <c r="I245" s="181">
        <v>370</v>
      </c>
      <c r="J245" s="151" t="s">
        <v>626</v>
      </c>
      <c r="K245" s="152">
        <f t="shared" si="93"/>
        <v>74</v>
      </c>
      <c r="L245" s="153">
        <f t="shared" si="94"/>
        <v>0.25</v>
      </c>
      <c r="M245" s="148" t="s">
        <v>538</v>
      </c>
      <c r="N245" s="154">
        <v>43853</v>
      </c>
      <c r="O245" s="1"/>
      <c r="P245" s="1"/>
      <c r="Q245" s="1"/>
      <c r="R245" s="6" t="s">
        <v>729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76">
        <v>151</v>
      </c>
      <c r="B246" s="177">
        <v>43754</v>
      </c>
      <c r="C246" s="177"/>
      <c r="D246" s="178" t="s">
        <v>753</v>
      </c>
      <c r="E246" s="179" t="s">
        <v>568</v>
      </c>
      <c r="F246" s="149">
        <v>300</v>
      </c>
      <c r="G246" s="179"/>
      <c r="H246" s="179">
        <v>382.5</v>
      </c>
      <c r="I246" s="181">
        <v>344</v>
      </c>
      <c r="J246" s="151" t="s">
        <v>794</v>
      </c>
      <c r="K246" s="152">
        <f t="shared" si="93"/>
        <v>82.5</v>
      </c>
      <c r="L246" s="153">
        <f t="shared" si="94"/>
        <v>0.27500000000000002</v>
      </c>
      <c r="M246" s="148" t="s">
        <v>538</v>
      </c>
      <c r="N246" s="154">
        <v>44238</v>
      </c>
      <c r="O246" s="1"/>
      <c r="P246" s="1"/>
      <c r="Q246" s="1"/>
      <c r="R246" s="6" t="s">
        <v>729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76">
        <v>152</v>
      </c>
      <c r="B247" s="177">
        <v>43832</v>
      </c>
      <c r="C247" s="177"/>
      <c r="D247" s="178" t="s">
        <v>754</v>
      </c>
      <c r="E247" s="179" t="s">
        <v>568</v>
      </c>
      <c r="F247" s="149">
        <v>495</v>
      </c>
      <c r="G247" s="179"/>
      <c r="H247" s="179">
        <v>595</v>
      </c>
      <c r="I247" s="181">
        <v>590</v>
      </c>
      <c r="J247" s="151" t="s">
        <v>793</v>
      </c>
      <c r="K247" s="152">
        <f t="shared" si="93"/>
        <v>100</v>
      </c>
      <c r="L247" s="153">
        <f t="shared" si="94"/>
        <v>0.20202020202020202</v>
      </c>
      <c r="M247" s="148" t="s">
        <v>538</v>
      </c>
      <c r="N247" s="154">
        <v>44589</v>
      </c>
      <c r="O247" s="1"/>
      <c r="P247" s="1"/>
      <c r="Q247" s="1"/>
      <c r="R247" s="6" t="s">
        <v>729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76">
        <v>153</v>
      </c>
      <c r="B248" s="177">
        <v>43966</v>
      </c>
      <c r="C248" s="177"/>
      <c r="D248" s="178" t="s">
        <v>71</v>
      </c>
      <c r="E248" s="179" t="s">
        <v>568</v>
      </c>
      <c r="F248" s="149">
        <v>67.5</v>
      </c>
      <c r="G248" s="179"/>
      <c r="H248" s="179">
        <v>86</v>
      </c>
      <c r="I248" s="181">
        <v>86</v>
      </c>
      <c r="J248" s="151" t="s">
        <v>755</v>
      </c>
      <c r="K248" s="152">
        <f t="shared" ref="K248:K256" si="95">H248-F248</f>
        <v>18.5</v>
      </c>
      <c r="L248" s="153">
        <f t="shared" ref="L248:L256" si="96">K248/F248</f>
        <v>0.27407407407407408</v>
      </c>
      <c r="M248" s="148" t="s">
        <v>538</v>
      </c>
      <c r="N248" s="154">
        <v>44008</v>
      </c>
      <c r="O248" s="1"/>
      <c r="P248" s="1"/>
      <c r="Q248" s="1"/>
      <c r="R248" s="6" t="s">
        <v>729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76">
        <v>154</v>
      </c>
      <c r="B249" s="177">
        <v>44035</v>
      </c>
      <c r="C249" s="177"/>
      <c r="D249" s="178" t="s">
        <v>447</v>
      </c>
      <c r="E249" s="179" t="s">
        <v>568</v>
      </c>
      <c r="F249" s="149">
        <v>231</v>
      </c>
      <c r="G249" s="179"/>
      <c r="H249" s="179">
        <v>281</v>
      </c>
      <c r="I249" s="181">
        <v>281</v>
      </c>
      <c r="J249" s="151" t="s">
        <v>626</v>
      </c>
      <c r="K249" s="152">
        <f t="shared" si="95"/>
        <v>50</v>
      </c>
      <c r="L249" s="153">
        <f t="shared" si="96"/>
        <v>0.21645021645021645</v>
      </c>
      <c r="M249" s="148" t="s">
        <v>538</v>
      </c>
      <c r="N249" s="154">
        <v>44358</v>
      </c>
      <c r="O249" s="1"/>
      <c r="P249" s="1"/>
      <c r="Q249" s="1"/>
      <c r="R249" s="6" t="s">
        <v>729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76">
        <v>155</v>
      </c>
      <c r="B250" s="177">
        <v>44092</v>
      </c>
      <c r="C250" s="177"/>
      <c r="D250" s="178" t="s">
        <v>387</v>
      </c>
      <c r="E250" s="179" t="s">
        <v>568</v>
      </c>
      <c r="F250" s="179">
        <v>206</v>
      </c>
      <c r="G250" s="179"/>
      <c r="H250" s="179">
        <v>248</v>
      </c>
      <c r="I250" s="181">
        <v>248</v>
      </c>
      <c r="J250" s="151" t="s">
        <v>626</v>
      </c>
      <c r="K250" s="152">
        <f t="shared" si="95"/>
        <v>42</v>
      </c>
      <c r="L250" s="153">
        <f t="shared" si="96"/>
        <v>0.20388349514563106</v>
      </c>
      <c r="M250" s="148" t="s">
        <v>538</v>
      </c>
      <c r="N250" s="154">
        <v>44214</v>
      </c>
      <c r="O250" s="1"/>
      <c r="P250" s="1"/>
      <c r="Q250" s="1"/>
      <c r="R250" s="6" t="s">
        <v>729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76">
        <v>156</v>
      </c>
      <c r="B251" s="177">
        <v>44140</v>
      </c>
      <c r="C251" s="177"/>
      <c r="D251" s="178" t="s">
        <v>387</v>
      </c>
      <c r="E251" s="179" t="s">
        <v>568</v>
      </c>
      <c r="F251" s="179">
        <v>182.5</v>
      </c>
      <c r="G251" s="179"/>
      <c r="H251" s="179">
        <v>248</v>
      </c>
      <c r="I251" s="181">
        <v>248</v>
      </c>
      <c r="J251" s="151" t="s">
        <v>626</v>
      </c>
      <c r="K251" s="152">
        <f t="shared" si="95"/>
        <v>65.5</v>
      </c>
      <c r="L251" s="153">
        <f t="shared" si="96"/>
        <v>0.35890410958904112</v>
      </c>
      <c r="M251" s="148" t="s">
        <v>538</v>
      </c>
      <c r="N251" s="154">
        <v>44214</v>
      </c>
      <c r="O251" s="1"/>
      <c r="P251" s="1"/>
      <c r="Q251" s="1"/>
      <c r="R251" s="6" t="s">
        <v>729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76">
        <v>157</v>
      </c>
      <c r="B252" s="177">
        <v>44140</v>
      </c>
      <c r="C252" s="177"/>
      <c r="D252" s="178" t="s">
        <v>314</v>
      </c>
      <c r="E252" s="179" t="s">
        <v>568</v>
      </c>
      <c r="F252" s="179">
        <v>247.5</v>
      </c>
      <c r="G252" s="179"/>
      <c r="H252" s="179">
        <v>320</v>
      </c>
      <c r="I252" s="181">
        <v>320</v>
      </c>
      <c r="J252" s="151" t="s">
        <v>626</v>
      </c>
      <c r="K252" s="152">
        <f t="shared" si="95"/>
        <v>72.5</v>
      </c>
      <c r="L252" s="153">
        <f t="shared" si="96"/>
        <v>0.29292929292929293</v>
      </c>
      <c r="M252" s="148" t="s">
        <v>538</v>
      </c>
      <c r="N252" s="154">
        <v>44323</v>
      </c>
      <c r="O252" s="1"/>
      <c r="P252" s="1"/>
      <c r="Q252" s="1"/>
      <c r="R252" s="6" t="s">
        <v>729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76">
        <v>158</v>
      </c>
      <c r="B253" s="177">
        <v>44140</v>
      </c>
      <c r="C253" s="177"/>
      <c r="D253" s="178" t="s">
        <v>267</v>
      </c>
      <c r="E253" s="179" t="s">
        <v>568</v>
      </c>
      <c r="F253" s="149">
        <v>925</v>
      </c>
      <c r="G253" s="179"/>
      <c r="H253" s="179">
        <v>1095</v>
      </c>
      <c r="I253" s="181">
        <v>1093</v>
      </c>
      <c r="J253" s="151" t="s">
        <v>756</v>
      </c>
      <c r="K253" s="152">
        <f t="shared" si="95"/>
        <v>170</v>
      </c>
      <c r="L253" s="153">
        <f t="shared" si="96"/>
        <v>0.18378378378378379</v>
      </c>
      <c r="M253" s="148" t="s">
        <v>538</v>
      </c>
      <c r="N253" s="154">
        <v>44201</v>
      </c>
      <c r="O253" s="1"/>
      <c r="P253" s="1"/>
      <c r="Q253" s="1"/>
      <c r="R253" s="6" t="s">
        <v>729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76">
        <v>159</v>
      </c>
      <c r="B254" s="177">
        <v>44140</v>
      </c>
      <c r="C254" s="177"/>
      <c r="D254" s="178" t="s">
        <v>330</v>
      </c>
      <c r="E254" s="179" t="s">
        <v>568</v>
      </c>
      <c r="F254" s="149">
        <v>332.5</v>
      </c>
      <c r="G254" s="179"/>
      <c r="H254" s="179">
        <v>393</v>
      </c>
      <c r="I254" s="181">
        <v>406</v>
      </c>
      <c r="J254" s="151" t="s">
        <v>757</v>
      </c>
      <c r="K254" s="152">
        <f t="shared" si="95"/>
        <v>60.5</v>
      </c>
      <c r="L254" s="153">
        <f t="shared" si="96"/>
        <v>0.18195488721804512</v>
      </c>
      <c r="M254" s="148" t="s">
        <v>538</v>
      </c>
      <c r="N254" s="154">
        <v>44256</v>
      </c>
      <c r="O254" s="1"/>
      <c r="P254" s="1"/>
      <c r="Q254" s="1"/>
      <c r="R254" s="6" t="s">
        <v>729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76">
        <v>160</v>
      </c>
      <c r="B255" s="177">
        <v>44141</v>
      </c>
      <c r="C255" s="177"/>
      <c r="D255" s="178" t="s">
        <v>447</v>
      </c>
      <c r="E255" s="179" t="s">
        <v>568</v>
      </c>
      <c r="F255" s="149">
        <v>231</v>
      </c>
      <c r="G255" s="179"/>
      <c r="H255" s="179">
        <v>281</v>
      </c>
      <c r="I255" s="181">
        <v>281</v>
      </c>
      <c r="J255" s="151" t="s">
        <v>626</v>
      </c>
      <c r="K255" s="152">
        <f t="shared" si="95"/>
        <v>50</v>
      </c>
      <c r="L255" s="153">
        <f t="shared" si="96"/>
        <v>0.21645021645021645</v>
      </c>
      <c r="M255" s="148" t="s">
        <v>538</v>
      </c>
      <c r="N255" s="154">
        <v>44358</v>
      </c>
      <c r="O255" s="1"/>
      <c r="P255" s="1"/>
      <c r="Q255" s="1"/>
      <c r="R255" s="6" t="s">
        <v>729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76">
        <v>161</v>
      </c>
      <c r="B256" s="177">
        <v>44187</v>
      </c>
      <c r="C256" s="177"/>
      <c r="D256" s="178" t="s">
        <v>423</v>
      </c>
      <c r="E256" s="179" t="s">
        <v>568</v>
      </c>
      <c r="F256" s="149">
        <v>190</v>
      </c>
      <c r="G256" s="179"/>
      <c r="H256" s="179">
        <v>239</v>
      </c>
      <c r="I256" s="181">
        <v>239</v>
      </c>
      <c r="J256" s="151" t="s">
        <v>845</v>
      </c>
      <c r="K256" s="152">
        <f t="shared" si="95"/>
        <v>49</v>
      </c>
      <c r="L256" s="153">
        <f t="shared" si="96"/>
        <v>0.25789473684210529</v>
      </c>
      <c r="M256" s="148" t="s">
        <v>538</v>
      </c>
      <c r="N256" s="154">
        <v>44844</v>
      </c>
      <c r="O256" s="1"/>
      <c r="P256" s="1"/>
      <c r="Q256" s="1"/>
      <c r="R256" s="6" t="s">
        <v>729</v>
      </c>
    </row>
    <row r="257" spans="1:26" ht="12.75" customHeight="1">
      <c r="A257" s="176">
        <v>162</v>
      </c>
      <c r="B257" s="177">
        <v>44258</v>
      </c>
      <c r="C257" s="177"/>
      <c r="D257" s="178" t="s">
        <v>754</v>
      </c>
      <c r="E257" s="179" t="s">
        <v>568</v>
      </c>
      <c r="F257" s="149">
        <v>495</v>
      </c>
      <c r="G257" s="179"/>
      <c r="H257" s="179">
        <v>595</v>
      </c>
      <c r="I257" s="181">
        <v>590</v>
      </c>
      <c r="J257" s="151" t="s">
        <v>793</v>
      </c>
      <c r="K257" s="152">
        <f t="shared" ref="K257:K264" si="97">H257-F257</f>
        <v>100</v>
      </c>
      <c r="L257" s="153">
        <f t="shared" ref="L257:L264" si="98">K257/F257</f>
        <v>0.20202020202020202</v>
      </c>
      <c r="M257" s="148" t="s">
        <v>538</v>
      </c>
      <c r="N257" s="154">
        <v>44589</v>
      </c>
      <c r="O257" s="1"/>
      <c r="P257" s="1"/>
      <c r="R257" s="6" t="s">
        <v>729</v>
      </c>
    </row>
    <row r="258" spans="1:26" ht="12.75" customHeight="1">
      <c r="A258" s="176">
        <v>163</v>
      </c>
      <c r="B258" s="177">
        <v>44274</v>
      </c>
      <c r="C258" s="177"/>
      <c r="D258" s="178" t="s">
        <v>330</v>
      </c>
      <c r="E258" s="179" t="s">
        <v>568</v>
      </c>
      <c r="F258" s="149">
        <v>355</v>
      </c>
      <c r="G258" s="179"/>
      <c r="H258" s="179">
        <v>422.5</v>
      </c>
      <c r="I258" s="181">
        <v>420</v>
      </c>
      <c r="J258" s="151" t="s">
        <v>758</v>
      </c>
      <c r="K258" s="152">
        <f t="shared" si="97"/>
        <v>67.5</v>
      </c>
      <c r="L258" s="153">
        <f t="shared" si="98"/>
        <v>0.19014084507042253</v>
      </c>
      <c r="M258" s="148" t="s">
        <v>538</v>
      </c>
      <c r="N258" s="154">
        <v>44361</v>
      </c>
      <c r="O258" s="1"/>
      <c r="R258" s="194" t="s">
        <v>729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76">
        <v>164</v>
      </c>
      <c r="B259" s="177">
        <v>44295</v>
      </c>
      <c r="C259" s="177"/>
      <c r="D259" s="178" t="s">
        <v>759</v>
      </c>
      <c r="E259" s="179" t="s">
        <v>568</v>
      </c>
      <c r="F259" s="149">
        <v>555</v>
      </c>
      <c r="G259" s="179"/>
      <c r="H259" s="179">
        <v>663</v>
      </c>
      <c r="I259" s="181">
        <v>663</v>
      </c>
      <c r="J259" s="151" t="s">
        <v>760</v>
      </c>
      <c r="K259" s="152">
        <f t="shared" si="97"/>
        <v>108</v>
      </c>
      <c r="L259" s="153">
        <f t="shared" si="98"/>
        <v>0.19459459459459461</v>
      </c>
      <c r="M259" s="148" t="s">
        <v>538</v>
      </c>
      <c r="N259" s="154">
        <v>44321</v>
      </c>
      <c r="O259" s="1"/>
      <c r="P259" s="1"/>
      <c r="Q259" s="1"/>
      <c r="R259" s="194" t="s">
        <v>729</v>
      </c>
    </row>
    <row r="260" spans="1:26" ht="12.75" customHeight="1">
      <c r="A260" s="176">
        <v>165</v>
      </c>
      <c r="B260" s="177">
        <v>44308</v>
      </c>
      <c r="C260" s="177"/>
      <c r="D260" s="178" t="s">
        <v>358</v>
      </c>
      <c r="E260" s="179" t="s">
        <v>568</v>
      </c>
      <c r="F260" s="149">
        <v>126.5</v>
      </c>
      <c r="G260" s="179"/>
      <c r="H260" s="179">
        <v>155</v>
      </c>
      <c r="I260" s="181">
        <v>155</v>
      </c>
      <c r="J260" s="151" t="s">
        <v>626</v>
      </c>
      <c r="K260" s="152">
        <f t="shared" si="97"/>
        <v>28.5</v>
      </c>
      <c r="L260" s="153">
        <f t="shared" si="98"/>
        <v>0.22529644268774704</v>
      </c>
      <c r="M260" s="148" t="s">
        <v>538</v>
      </c>
      <c r="N260" s="154">
        <v>44362</v>
      </c>
      <c r="O260" s="1"/>
      <c r="R260" s="194" t="s">
        <v>729</v>
      </c>
    </row>
    <row r="261" spans="1:26" ht="12.75" customHeight="1">
      <c r="A261" s="220">
        <v>166</v>
      </c>
      <c r="B261" s="221">
        <v>44368</v>
      </c>
      <c r="C261" s="221"/>
      <c r="D261" s="222" t="s">
        <v>375</v>
      </c>
      <c r="E261" s="223" t="s">
        <v>568</v>
      </c>
      <c r="F261" s="224">
        <v>287.5</v>
      </c>
      <c r="G261" s="223"/>
      <c r="H261" s="223">
        <v>245</v>
      </c>
      <c r="I261" s="225">
        <v>344</v>
      </c>
      <c r="J261" s="161" t="s">
        <v>789</v>
      </c>
      <c r="K261" s="162">
        <f t="shared" si="97"/>
        <v>-42.5</v>
      </c>
      <c r="L261" s="163">
        <f t="shared" si="98"/>
        <v>-0.14782608695652175</v>
      </c>
      <c r="M261" s="159" t="s">
        <v>550</v>
      </c>
      <c r="N261" s="156">
        <v>44508</v>
      </c>
      <c r="O261" s="1"/>
      <c r="R261" s="194" t="s">
        <v>729</v>
      </c>
    </row>
    <row r="262" spans="1:26" ht="12.75" customHeight="1">
      <c r="A262" s="176">
        <v>167</v>
      </c>
      <c r="B262" s="177">
        <v>44368</v>
      </c>
      <c r="C262" s="177"/>
      <c r="D262" s="178" t="s">
        <v>447</v>
      </c>
      <c r="E262" s="179" t="s">
        <v>568</v>
      </c>
      <c r="F262" s="149">
        <v>241</v>
      </c>
      <c r="G262" s="179"/>
      <c r="H262" s="179">
        <v>298</v>
      </c>
      <c r="I262" s="181">
        <v>320</v>
      </c>
      <c r="J262" s="151" t="s">
        <v>626</v>
      </c>
      <c r="K262" s="152">
        <f t="shared" si="97"/>
        <v>57</v>
      </c>
      <c r="L262" s="153">
        <f t="shared" si="98"/>
        <v>0.23651452282157676</v>
      </c>
      <c r="M262" s="148" t="s">
        <v>538</v>
      </c>
      <c r="N262" s="154">
        <v>44802</v>
      </c>
      <c r="O262" s="41"/>
      <c r="R262" s="194" t="s">
        <v>729</v>
      </c>
    </row>
    <row r="263" spans="1:26" ht="12.75" customHeight="1">
      <c r="A263" s="176">
        <v>168</v>
      </c>
      <c r="B263" s="177">
        <v>44406</v>
      </c>
      <c r="C263" s="177"/>
      <c r="D263" s="178" t="s">
        <v>358</v>
      </c>
      <c r="E263" s="179" t="s">
        <v>568</v>
      </c>
      <c r="F263" s="149">
        <v>162.5</v>
      </c>
      <c r="G263" s="179"/>
      <c r="H263" s="179">
        <v>200</v>
      </c>
      <c r="I263" s="181">
        <v>200</v>
      </c>
      <c r="J263" s="151" t="s">
        <v>626</v>
      </c>
      <c r="K263" s="152">
        <f t="shared" si="97"/>
        <v>37.5</v>
      </c>
      <c r="L263" s="153">
        <f t="shared" si="98"/>
        <v>0.23076923076923078</v>
      </c>
      <c r="M263" s="148" t="s">
        <v>538</v>
      </c>
      <c r="N263" s="154">
        <v>44802</v>
      </c>
      <c r="O263" s="1"/>
      <c r="R263" s="194" t="s">
        <v>729</v>
      </c>
    </row>
    <row r="264" spans="1:26" ht="12.75" customHeight="1">
      <c r="A264" s="176">
        <v>169</v>
      </c>
      <c r="B264" s="177">
        <v>44462</v>
      </c>
      <c r="C264" s="177"/>
      <c r="D264" s="178" t="s">
        <v>765</v>
      </c>
      <c r="E264" s="179" t="s">
        <v>568</v>
      </c>
      <c r="F264" s="149">
        <v>1235</v>
      </c>
      <c r="G264" s="179"/>
      <c r="H264" s="179">
        <v>1505</v>
      </c>
      <c r="I264" s="181">
        <v>1500</v>
      </c>
      <c r="J264" s="151" t="s">
        <v>626</v>
      </c>
      <c r="K264" s="152">
        <f t="shared" si="97"/>
        <v>270</v>
      </c>
      <c r="L264" s="153">
        <f t="shared" si="98"/>
        <v>0.21862348178137653</v>
      </c>
      <c r="M264" s="148" t="s">
        <v>538</v>
      </c>
      <c r="N264" s="154">
        <v>44564</v>
      </c>
      <c r="O264" s="1"/>
      <c r="R264" s="194" t="s">
        <v>729</v>
      </c>
    </row>
    <row r="265" spans="1:26" ht="12.75" customHeight="1">
      <c r="A265" s="206">
        <v>170</v>
      </c>
      <c r="B265" s="207">
        <v>44480</v>
      </c>
      <c r="C265" s="207"/>
      <c r="D265" s="208" t="s">
        <v>767</v>
      </c>
      <c r="E265" s="209" t="s">
        <v>568</v>
      </c>
      <c r="F265" s="54">
        <v>58.75</v>
      </c>
      <c r="G265" s="209"/>
      <c r="H265" s="209"/>
      <c r="I265" s="54">
        <v>72.5</v>
      </c>
      <c r="J265" s="210" t="s">
        <v>541</v>
      </c>
      <c r="K265" s="206"/>
      <c r="L265" s="207"/>
      <c r="M265" s="207"/>
      <c r="N265" s="208"/>
      <c r="O265" s="41"/>
      <c r="R265" s="194" t="s">
        <v>729</v>
      </c>
    </row>
    <row r="266" spans="1:26" ht="12.75" customHeight="1">
      <c r="A266" s="211">
        <v>171</v>
      </c>
      <c r="B266" s="212">
        <v>44481</v>
      </c>
      <c r="C266" s="212"/>
      <c r="D266" s="213" t="s">
        <v>256</v>
      </c>
      <c r="E266" s="214" t="s">
        <v>568</v>
      </c>
      <c r="F266" s="215" t="s">
        <v>769</v>
      </c>
      <c r="G266" s="214"/>
      <c r="H266" s="214"/>
      <c r="I266" s="214">
        <v>380</v>
      </c>
      <c r="J266" s="216" t="s">
        <v>541</v>
      </c>
      <c r="K266" s="211"/>
      <c r="L266" s="212"/>
      <c r="M266" s="212"/>
      <c r="N266" s="213"/>
      <c r="O266" s="41"/>
      <c r="R266" s="194" t="s">
        <v>729</v>
      </c>
    </row>
    <row r="267" spans="1:26" ht="12.75" customHeight="1">
      <c r="A267" s="176">
        <v>172</v>
      </c>
      <c r="B267" s="177">
        <v>44481</v>
      </c>
      <c r="C267" s="177"/>
      <c r="D267" s="178" t="s">
        <v>382</v>
      </c>
      <c r="E267" s="179" t="s">
        <v>568</v>
      </c>
      <c r="F267" s="149">
        <v>45.5</v>
      </c>
      <c r="G267" s="179"/>
      <c r="H267" s="179">
        <v>56.5</v>
      </c>
      <c r="I267" s="181">
        <v>56</v>
      </c>
      <c r="J267" s="151" t="s">
        <v>875</v>
      </c>
      <c r="K267" s="152">
        <f>H267-F267</f>
        <v>11</v>
      </c>
      <c r="L267" s="153">
        <f>K267/F267</f>
        <v>0.24175824175824176</v>
      </c>
      <c r="M267" s="148" t="s">
        <v>538</v>
      </c>
      <c r="N267" s="154">
        <v>44881</v>
      </c>
      <c r="O267" s="41"/>
      <c r="R267" s="194"/>
    </row>
    <row r="268" spans="1:26" ht="12.75" customHeight="1">
      <c r="A268" s="176">
        <v>173</v>
      </c>
      <c r="B268" s="177">
        <v>44551</v>
      </c>
      <c r="C268" s="177"/>
      <c r="D268" s="178" t="s">
        <v>118</v>
      </c>
      <c r="E268" s="179" t="s">
        <v>568</v>
      </c>
      <c r="F268" s="149">
        <v>2300</v>
      </c>
      <c r="G268" s="179"/>
      <c r="H268" s="179">
        <f>(2820+2200)/2</f>
        <v>2510</v>
      </c>
      <c r="I268" s="181">
        <v>3000</v>
      </c>
      <c r="J268" s="151" t="s">
        <v>801</v>
      </c>
      <c r="K268" s="152">
        <f>H268-F268</f>
        <v>210</v>
      </c>
      <c r="L268" s="153">
        <f>K268/F268</f>
        <v>9.1304347826086957E-2</v>
      </c>
      <c r="M268" s="148" t="s">
        <v>538</v>
      </c>
      <c r="N268" s="154">
        <v>44649</v>
      </c>
      <c r="O268" s="1"/>
      <c r="R268" s="194"/>
    </row>
    <row r="269" spans="1:26" ht="12.75" customHeight="1">
      <c r="A269" s="217">
        <v>174</v>
      </c>
      <c r="B269" s="212">
        <v>44606</v>
      </c>
      <c r="C269" s="217"/>
      <c r="D269" s="217" t="s">
        <v>402</v>
      </c>
      <c r="E269" s="214" t="s">
        <v>568</v>
      </c>
      <c r="F269" s="214" t="s">
        <v>796</v>
      </c>
      <c r="G269" s="214"/>
      <c r="H269" s="214"/>
      <c r="I269" s="214">
        <v>764</v>
      </c>
      <c r="J269" s="214" t="s">
        <v>541</v>
      </c>
      <c r="K269" s="214"/>
      <c r="L269" s="214"/>
      <c r="M269" s="214"/>
      <c r="N269" s="217"/>
      <c r="O269" s="41"/>
      <c r="R269" s="194"/>
    </row>
    <row r="270" spans="1:26" ht="12.75" customHeight="1">
      <c r="A270" s="176">
        <v>175</v>
      </c>
      <c r="B270" s="177">
        <v>44613</v>
      </c>
      <c r="C270" s="177"/>
      <c r="D270" s="178" t="s">
        <v>765</v>
      </c>
      <c r="E270" s="179" t="s">
        <v>568</v>
      </c>
      <c r="F270" s="149">
        <v>1255</v>
      </c>
      <c r="G270" s="179"/>
      <c r="H270" s="179">
        <v>1515</v>
      </c>
      <c r="I270" s="181">
        <v>1510</v>
      </c>
      <c r="J270" s="151" t="s">
        <v>626</v>
      </c>
      <c r="K270" s="152">
        <f>H270-F270</f>
        <v>260</v>
      </c>
      <c r="L270" s="153">
        <f>K270/F270</f>
        <v>0.20717131474103587</v>
      </c>
      <c r="M270" s="148" t="s">
        <v>538</v>
      </c>
      <c r="N270" s="154">
        <v>44834</v>
      </c>
      <c r="O270" s="41"/>
      <c r="R270" s="194"/>
    </row>
    <row r="271" spans="1:26" ht="12.75" customHeight="1">
      <c r="A271">
        <v>176</v>
      </c>
      <c r="B271" s="212">
        <v>44670</v>
      </c>
      <c r="C271" s="212"/>
      <c r="D271" s="217" t="s">
        <v>503</v>
      </c>
      <c r="E271" s="243" t="s">
        <v>568</v>
      </c>
      <c r="F271" s="214" t="s">
        <v>803</v>
      </c>
      <c r="G271" s="214"/>
      <c r="H271" s="214"/>
      <c r="I271" s="214">
        <v>553</v>
      </c>
      <c r="J271" s="214" t="s">
        <v>541</v>
      </c>
      <c r="K271" s="214"/>
      <c r="L271" s="214"/>
      <c r="M271" s="214"/>
      <c r="N271" s="214"/>
      <c r="O271" s="41"/>
      <c r="R271" s="194"/>
    </row>
    <row r="272" spans="1:26" ht="12.75" customHeight="1">
      <c r="A272" s="176">
        <v>177</v>
      </c>
      <c r="B272" s="177">
        <v>44746</v>
      </c>
      <c r="C272" s="177"/>
      <c r="D272" s="178" t="s">
        <v>837</v>
      </c>
      <c r="E272" s="179" t="s">
        <v>568</v>
      </c>
      <c r="F272" s="149">
        <v>207.5</v>
      </c>
      <c r="G272" s="179"/>
      <c r="H272" s="179">
        <v>254</v>
      </c>
      <c r="I272" s="181">
        <v>254</v>
      </c>
      <c r="J272" s="151" t="s">
        <v>626</v>
      </c>
      <c r="K272" s="152">
        <f>H272-F272</f>
        <v>46.5</v>
      </c>
      <c r="L272" s="153">
        <f>K272/F272</f>
        <v>0.22409638554216868</v>
      </c>
      <c r="M272" s="148" t="s">
        <v>538</v>
      </c>
      <c r="N272" s="154">
        <v>44792</v>
      </c>
      <c r="O272" s="1"/>
      <c r="R272" s="194"/>
    </row>
    <row r="273" spans="1:18" ht="12.75" customHeight="1">
      <c r="A273" s="176">
        <v>178</v>
      </c>
      <c r="B273" s="177">
        <v>44775</v>
      </c>
      <c r="C273" s="177"/>
      <c r="D273" s="178" t="s">
        <v>449</v>
      </c>
      <c r="E273" s="179" t="s">
        <v>568</v>
      </c>
      <c r="F273" s="149">
        <v>31.25</v>
      </c>
      <c r="G273" s="179"/>
      <c r="H273" s="179">
        <v>38.75</v>
      </c>
      <c r="I273" s="181">
        <v>38</v>
      </c>
      <c r="J273" s="151" t="s">
        <v>626</v>
      </c>
      <c r="K273" s="152">
        <f t="shared" ref="K273" si="99">H273-F273</f>
        <v>7.5</v>
      </c>
      <c r="L273" s="153">
        <f t="shared" ref="L273" si="100">K273/F273</f>
        <v>0.24</v>
      </c>
      <c r="M273" s="148" t="s">
        <v>538</v>
      </c>
      <c r="N273" s="154">
        <v>44844</v>
      </c>
      <c r="O273" s="41"/>
      <c r="R273" s="54"/>
    </row>
    <row r="274" spans="1:18" ht="12.75" customHeight="1">
      <c r="A274" s="211">
        <v>179</v>
      </c>
      <c r="B274" s="212">
        <v>44841</v>
      </c>
      <c r="C274" s="217"/>
      <c r="D274" s="217" t="s">
        <v>843</v>
      </c>
      <c r="E274" s="243" t="s">
        <v>568</v>
      </c>
      <c r="F274" s="214" t="s">
        <v>844</v>
      </c>
      <c r="G274" s="214"/>
      <c r="H274" s="214"/>
      <c r="I274" s="214">
        <v>840</v>
      </c>
      <c r="J274" s="214" t="s">
        <v>541</v>
      </c>
      <c r="K274" s="214"/>
      <c r="L274" s="214"/>
      <c r="M274" s="214"/>
      <c r="N274" s="214"/>
      <c r="O274" s="41"/>
      <c r="Q274" s="197"/>
      <c r="R274" s="54"/>
    </row>
    <row r="275" spans="1:18" ht="12.75" customHeight="1">
      <c r="A275" s="211">
        <v>180</v>
      </c>
      <c r="B275" s="212">
        <v>44844</v>
      </c>
      <c r="C275" s="217"/>
      <c r="D275" s="217" t="s">
        <v>404</v>
      </c>
      <c r="E275" s="243" t="s">
        <v>568</v>
      </c>
      <c r="F275" s="214" t="s">
        <v>846</v>
      </c>
      <c r="G275" s="214"/>
      <c r="H275" s="214"/>
      <c r="I275" s="214">
        <v>291</v>
      </c>
      <c r="J275" s="214" t="s">
        <v>541</v>
      </c>
      <c r="K275" s="214"/>
      <c r="L275" s="214"/>
      <c r="M275" s="214"/>
      <c r="N275" s="214"/>
      <c r="O275" s="41"/>
      <c r="Q275" s="197"/>
      <c r="R275" s="54"/>
    </row>
    <row r="276" spans="1:18" ht="12.75" customHeight="1">
      <c r="A276" s="211">
        <v>181</v>
      </c>
      <c r="B276" s="212">
        <v>44845</v>
      </c>
      <c r="C276" s="217"/>
      <c r="D276" s="217" t="s">
        <v>402</v>
      </c>
      <c r="E276" s="243" t="s">
        <v>568</v>
      </c>
      <c r="F276" s="214" t="s">
        <v>874</v>
      </c>
      <c r="G276" s="214"/>
      <c r="H276" s="214"/>
      <c r="I276" s="214">
        <v>765</v>
      </c>
      <c r="J276" s="214" t="s">
        <v>541</v>
      </c>
      <c r="K276" s="214"/>
      <c r="L276" s="214"/>
      <c r="M276" s="214"/>
      <c r="N276" s="214"/>
      <c r="O276" s="41"/>
      <c r="Q276" s="197"/>
      <c r="R276" s="54"/>
    </row>
    <row r="277" spans="1:18" ht="12.75" customHeight="1">
      <c r="F277" s="54"/>
      <c r="G277" s="54"/>
      <c r="H277" s="54"/>
      <c r="I277" s="54"/>
      <c r="J277" s="41"/>
      <c r="K277" s="54"/>
      <c r="L277" s="54"/>
      <c r="M277" s="54"/>
      <c r="O277" s="41"/>
      <c r="R277" s="54"/>
    </row>
    <row r="278" spans="1:18" ht="12.75" customHeight="1">
      <c r="F278" s="54"/>
      <c r="G278" s="54"/>
      <c r="H278" s="54"/>
      <c r="I278" s="54"/>
      <c r="J278" s="41"/>
      <c r="K278" s="54"/>
      <c r="L278" s="54"/>
      <c r="M278" s="54"/>
      <c r="O278" s="41"/>
      <c r="R278" s="54"/>
    </row>
    <row r="279" spans="1:18" ht="12.75" customHeight="1">
      <c r="B279" s="195" t="s">
        <v>761</v>
      </c>
      <c r="F279" s="54"/>
      <c r="G279" s="54"/>
      <c r="H279" s="54"/>
      <c r="I279" s="54"/>
      <c r="J279" s="41"/>
      <c r="K279" s="54"/>
      <c r="L279" s="54"/>
      <c r="M279" s="54"/>
      <c r="O279" s="41"/>
      <c r="R279" s="54"/>
    </row>
    <row r="280" spans="1:18" ht="12.75" customHeight="1"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1:18" ht="12.75" customHeight="1"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1:1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1:18" ht="12.75" customHeight="1">
      <c r="A283" s="196"/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1:18" ht="12.75" customHeight="1">
      <c r="A284" s="196"/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1:18" ht="12.75" customHeight="1">
      <c r="A285" s="53"/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1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1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1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</sheetData>
  <autoFilter ref="R1:R281" xr:uid="{00000000-0009-0000-0000-000005000000}"/>
  <hyperlinks>
    <hyperlink ref="M5" location="Main!A1" display="Back To Main Page" xr:uid="{00000000-0004-0000-0500-000000000000}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 Sharma</cp:lastModifiedBy>
  <cp:lastPrinted>2019-09-05T08:25:00Z</cp:lastPrinted>
  <dcterms:created xsi:type="dcterms:W3CDTF">2015-06-08T02:34:00Z</dcterms:created>
  <dcterms:modified xsi:type="dcterms:W3CDTF">2023-01-15T15:00:36Z</dcterms:modified>
</cp:coreProperties>
</file>