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16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F&amp;O)'!$R$1:$R$293</definedName>
    <definedName name="_xlnm._FilterDatabase" localSheetId="1" hidden="1">'Future Intra'!$B$13:$P$13</definedName>
  </definedNames>
  <calcPr calcId="125725"/>
</workbook>
</file>

<file path=xl/calcChain.xml><?xml version="1.0" encoding="utf-8"?>
<calcChain xmlns="http://schemas.openxmlformats.org/spreadsheetml/2006/main">
  <c r="K79" i="6"/>
  <c r="M79" s="1"/>
  <c r="K81"/>
  <c r="M81" s="1"/>
  <c r="L59"/>
  <c r="K59"/>
  <c r="K80"/>
  <c r="M80" s="1"/>
  <c r="K76"/>
  <c r="M76" s="1"/>
  <c r="L36"/>
  <c r="K36"/>
  <c r="P19"/>
  <c r="K77"/>
  <c r="M77" s="1"/>
  <c r="L58"/>
  <c r="K58"/>
  <c r="M58" s="1"/>
  <c r="L57"/>
  <c r="K57"/>
  <c r="L39"/>
  <c r="K39"/>
  <c r="M39" s="1"/>
  <c r="L32"/>
  <c r="K32"/>
  <c r="M32" s="1"/>
  <c r="L19"/>
  <c r="K19"/>
  <c r="L40"/>
  <c r="K40"/>
  <c r="K38"/>
  <c r="L38"/>
  <c r="M36" l="1"/>
  <c r="M59"/>
  <c r="M38"/>
  <c r="M40"/>
  <c r="M19"/>
  <c r="M57"/>
  <c r="K278"/>
  <c r="L278" s="1"/>
  <c r="L37"/>
  <c r="K37"/>
  <c r="K75"/>
  <c r="M75" s="1"/>
  <c r="M37" l="1"/>
  <c r="K74"/>
  <c r="M74" s="1"/>
  <c r="K73"/>
  <c r="M73" s="1"/>
  <c r="K72"/>
  <c r="M72" s="1"/>
  <c r="K71" l="1"/>
  <c r="M71" s="1"/>
  <c r="K70"/>
  <c r="M70" s="1"/>
  <c r="K68"/>
  <c r="M68" s="1"/>
  <c r="K55"/>
  <c r="L55"/>
  <c r="K69"/>
  <c r="M69" s="1"/>
  <c r="M55" l="1"/>
  <c r="L89" l="1"/>
  <c r="K89"/>
  <c r="K67"/>
  <c r="M67" s="1"/>
  <c r="L54"/>
  <c r="K54"/>
  <c r="M89" l="1"/>
  <c r="M54"/>
  <c r="L34"/>
  <c r="K34"/>
  <c r="L33"/>
  <c r="K33"/>
  <c r="M34" l="1"/>
  <c r="M33"/>
  <c r="P15"/>
  <c r="K279"/>
  <c r="L279" s="1"/>
  <c r="K66"/>
  <c r="M66" s="1"/>
  <c r="L35" l="1"/>
  <c r="K35"/>
  <c r="L31"/>
  <c r="K31"/>
  <c r="P14"/>
  <c r="L14"/>
  <c r="K14"/>
  <c r="P18"/>
  <c r="L18"/>
  <c r="K18"/>
  <c r="M18" l="1"/>
  <c r="M14"/>
  <c r="M31"/>
  <c r="M35"/>
  <c r="P17"/>
  <c r="L17"/>
  <c r="K17"/>
  <c r="L15"/>
  <c r="K15"/>
  <c r="M17" l="1"/>
  <c r="M15"/>
  <c r="P16" l="1"/>
  <c r="L13" l="1"/>
  <c r="K13"/>
  <c r="P13"/>
  <c r="M13" l="1"/>
  <c r="P12" l="1"/>
  <c r="P10" l="1"/>
  <c r="P11"/>
  <c r="K276" l="1"/>
  <c r="L276" s="1"/>
  <c r="K255"/>
  <c r="L255" s="1"/>
  <c r="K275"/>
  <c r="L275" s="1"/>
  <c r="K274"/>
  <c r="L274" s="1"/>
  <c r="K273"/>
  <c r="L273" s="1"/>
  <c r="K270"/>
  <c r="L270" s="1"/>
  <c r="K269"/>
  <c r="L269" s="1"/>
  <c r="K268"/>
  <c r="L268" s="1"/>
  <c r="K267"/>
  <c r="L267" s="1"/>
  <c r="K266"/>
  <c r="L266" s="1"/>
  <c r="K265"/>
  <c r="L265" s="1"/>
  <c r="K264"/>
  <c r="L264" s="1"/>
  <c r="K263"/>
  <c r="L263" s="1"/>
  <c r="K261"/>
  <c r="L261" s="1"/>
  <c r="K260"/>
  <c r="L260" s="1"/>
  <c r="K259"/>
  <c r="L259" s="1"/>
  <c r="K258"/>
  <c r="L258" s="1"/>
  <c r="K257"/>
  <c r="L257" s="1"/>
  <c r="K256"/>
  <c r="L256" s="1"/>
  <c r="K254"/>
  <c r="L254" s="1"/>
  <c r="K253"/>
  <c r="L253" s="1"/>
  <c r="K252"/>
  <c r="L252" s="1"/>
  <c r="F251"/>
  <c r="K251" s="1"/>
  <c r="L251" s="1"/>
  <c r="K250"/>
  <c r="L250" s="1"/>
  <c r="K249"/>
  <c r="L249" s="1"/>
  <c r="K248"/>
  <c r="L248" s="1"/>
  <c r="K247"/>
  <c r="L247" s="1"/>
  <c r="K246"/>
  <c r="L246" s="1"/>
  <c r="F245"/>
  <c r="K245" s="1"/>
  <c r="L245" s="1"/>
  <c r="F244"/>
  <c r="K244" s="1"/>
  <c r="L244" s="1"/>
  <c r="K243"/>
  <c r="L243" s="1"/>
  <c r="F242"/>
  <c r="K242" s="1"/>
  <c r="L242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6"/>
  <c r="L226" s="1"/>
  <c r="K224"/>
  <c r="L224" s="1"/>
  <c r="K223"/>
  <c r="L223" s="1"/>
  <c r="F222"/>
  <c r="K222" s="1"/>
  <c r="L222" s="1"/>
  <c r="K221"/>
  <c r="L221" s="1"/>
  <c r="K218"/>
  <c r="L218" s="1"/>
  <c r="K217"/>
  <c r="L217" s="1"/>
  <c r="K216"/>
  <c r="L216" s="1"/>
  <c r="K213"/>
  <c r="L213" s="1"/>
  <c r="K212"/>
  <c r="L212" s="1"/>
  <c r="K211"/>
  <c r="L211" s="1"/>
  <c r="K210"/>
  <c r="L210" s="1"/>
  <c r="K209"/>
  <c r="L209" s="1"/>
  <c r="K208"/>
  <c r="L208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6"/>
  <c r="L196" s="1"/>
  <c r="K194"/>
  <c r="L194" s="1"/>
  <c r="K192"/>
  <c r="L192" s="1"/>
  <c r="K190"/>
  <c r="L190" s="1"/>
  <c r="K189"/>
  <c r="L189" s="1"/>
  <c r="K188"/>
  <c r="L188" s="1"/>
  <c r="K186"/>
  <c r="L186" s="1"/>
  <c r="K185"/>
  <c r="L185" s="1"/>
  <c r="K184"/>
  <c r="L184" s="1"/>
  <c r="K183"/>
  <c r="K182"/>
  <c r="L182" s="1"/>
  <c r="K181"/>
  <c r="L181" s="1"/>
  <c r="K179"/>
  <c r="L179" s="1"/>
  <c r="K178"/>
  <c r="L178" s="1"/>
  <c r="K177"/>
  <c r="L177" s="1"/>
  <c r="K176"/>
  <c r="L176" s="1"/>
  <c r="K175"/>
  <c r="L175" s="1"/>
  <c r="F174"/>
  <c r="K174" s="1"/>
  <c r="L174" s="1"/>
  <c r="H173"/>
  <c r="K173" s="1"/>
  <c r="L173" s="1"/>
  <c r="K170"/>
  <c r="L170" s="1"/>
  <c r="K169"/>
  <c r="L169" s="1"/>
  <c r="K168"/>
  <c r="L168" s="1"/>
  <c r="K167"/>
  <c r="L167" s="1"/>
  <c r="K166"/>
  <c r="L166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H139"/>
  <c r="K139" s="1"/>
  <c r="L139" s="1"/>
  <c r="F138"/>
  <c r="K138" s="1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M7"/>
  <c r="D7" i="5"/>
  <c r="K6" i="4"/>
  <c r="K6" i="3"/>
  <c r="L6" i="2"/>
</calcChain>
</file>

<file path=xl/sharedStrings.xml><?xml version="1.0" encoding="utf-8"?>
<sst xmlns="http://schemas.openxmlformats.org/spreadsheetml/2006/main" count="3568" uniqueCount="1237">
  <si>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</si>
  <si>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</si>
  <si>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</si>
  <si>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</si>
  <si>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</si>
  <si>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</si>
  <si>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</si>
  <si>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</si>
  <si>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</si>
  <si>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</si>
  <si>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</si>
  <si>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</si>
  <si>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</si>
  <si>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</si>
  <si>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</si>
  <si>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</si>
  <si>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</si>
  <si>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</si>
  <si>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</si>
  <si>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</si>
  <si>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</si>
  <si>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</si>
  <si>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</si>
  <si>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</si>
  <si>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</si>
  <si>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</si>
  <si>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</si>
  <si>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</si>
  <si>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</si>
  <si>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</si>
  <si>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</si>
  <si>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</si>
  <si>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</si>
  <si>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</si>
  <si>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</si>
  <si>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</si>
  <si>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</si>
  <si>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</si>
  <si>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</si>
  <si>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</si>
  <si>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</si>
  <si>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</si>
  <si>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</si>
  <si>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</si>
  <si>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</si>
  <si>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</si>
  <si>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</si>
  <si>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</si>
  <si>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</si>
  <si>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</si>
  <si>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</si>
  <si>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</si>
  <si>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</si>
  <si>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</si>
  <si>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</si>
  <si>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</si>
  <si>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</si>
  <si>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</si>
  <si>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</si>
  <si>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</si>
  <si>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</si>
  <si>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</si>
  <si>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</si>
  <si>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</si>
  <si>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</si>
  <si>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</si>
  <si>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</si>
  <si>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</si>
  <si>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</si>
  <si>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</si>
  <si>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</si>
  <si>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</si>
  <si>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</si>
  <si>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</si>
  <si>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</si>
  <si>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</si>
  <si>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</si>
  <si>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</si>
  <si>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</si>
  <si>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</si>
  <si>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</si>
  <si>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</si>
  <si>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</si>
  <si>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</si>
  <si>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</si>
  <si>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</si>
  <si>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</si>
  <si>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</si>
  <si>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</si>
  <si>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</si>
  <si>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</si>
  <si>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</si>
  <si>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</si>
  <si>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</si>
  <si>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</si>
  <si>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</si>
  <si>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</si>
  <si>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</si>
  <si>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</si>
  <si>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</si>
  <si>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</si>
  <si>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</si>
  <si>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</si>
  <si>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</si>
  <si>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</si>
  <si>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</si>
  <si>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</si>
  <si>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</si>
  <si>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</si>
  <si>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</si>
  <si>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</si>
  <si>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</si>
  <si>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</si>
  <si>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</si>
  <si>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</si>
  <si>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</si>
  <si>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</si>
  <si>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</si>
  <si>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</si>
  <si>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</si>
  <si>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</si>
  <si>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</si>
  <si>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</si>
  <si>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</si>
  <si>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</si>
  <si>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</si>
  <si>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</si>
  <si>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</si>
  <si>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</si>
  <si>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</si>
  <si>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</si>
  <si>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</si>
  <si>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</si>
  <si>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</si>
  <si>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</si>
  <si>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</si>
  <si>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</si>
  <si>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</si>
  <si>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</si>
  <si>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</si>
  <si>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</si>
  <si>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</si>
  <si>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</si>
  <si>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</si>
  <si>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</si>
  <si>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</si>
  <si>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</si>
  <si>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</si>
  <si>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</si>
  <si>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</si>
  <si>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</si>
  <si>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</si>
  <si>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</si>
  <si>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</si>
  <si>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</si>
  <si>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</si>
  <si>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</si>
  <si>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</si>
  <si>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</si>
  <si>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</si>
  <si>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</si>
  <si>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</si>
  <si>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</si>
  <si>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</si>
  <si>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</si>
  <si>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</si>
  <si>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</si>
  <si>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</si>
  <si>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</si>
  <si>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</si>
  <si>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</si>
  <si>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</si>
  <si>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</si>
  <si>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</si>
  <si>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</si>
  <si>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</si>
  <si>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</si>
  <si>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</si>
  <si>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</si>
  <si>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</si>
  <si>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</si>
  <si>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</si>
  <si>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</si>
  <si>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</si>
  <si>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</si>
  <si>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</si>
  <si>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</si>
  <si>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</si>
  <si>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</si>
  <si>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</si>
  <si>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</si>
  <si>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</si>
  <si>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</si>
  <si>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</si>
  <si>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</si>
  <si>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</si>
  <si>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</si>
  <si>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</si>
  <si>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</si>
  <si>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</si>
  <si>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</si>
  <si>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</si>
  <si>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</si>
  <si>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</si>
  <si>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</si>
  <si>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</si>
  <si>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</si>
  <si>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</si>
  <si>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</si>
  <si>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</si>
  <si>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</si>
  <si>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</si>
  <si>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</si>
  <si>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</si>
  <si>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</si>
  <si>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</si>
  <si>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</si>
  <si>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</si>
  <si>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</si>
  <si>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</si>
  <si>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</si>
  <si>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</si>
  <si>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</si>
  <si>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</si>
  <si>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</si>
  <si>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</si>
  <si>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</si>
  <si>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</si>
  <si>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</si>
  <si>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</si>
  <si>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</si>
  <si>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</si>
  <si>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</si>
  <si>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</si>
  <si>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</si>
  <si>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</si>
  <si>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</si>
  <si>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</si>
  <si>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</si>
  <si>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</si>
  <si>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</si>
  <si>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</si>
  <si>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</si>
  <si>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</si>
  <si>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</si>
  <si>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</si>
  <si>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</si>
  <si>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</si>
  <si>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</si>
  <si>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</si>
  <si>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</si>
  <si>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</si>
  <si>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</si>
  <si>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</si>
  <si>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</si>
  <si>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</si>
  <si>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</si>
  <si>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</si>
  <si>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</si>
  <si>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</si>
  <si>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</si>
  <si>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</si>
  <si>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</si>
  <si>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</si>
  <si>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</si>
  <si>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</si>
  <si>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</si>
  <si>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</si>
  <si>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</si>
  <si>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</si>
  <si>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</si>
  <si>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</si>
  <si>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</si>
  <si>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</si>
  <si>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</si>
  <si>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</si>
  <si>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</si>
  <si>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</si>
  <si>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</si>
  <si>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</si>
  <si>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</si>
  <si>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</si>
  <si>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</si>
  <si>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</si>
  <si>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</si>
  <si>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</si>
  <si>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</si>
  <si>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</si>
  <si>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</si>
  <si>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</si>
  <si>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</si>
  <si>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</si>
  <si>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</si>
  <si>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</si>
  <si>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</si>
  <si>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</si>
  <si>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</si>
  <si>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</si>
  <si>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</si>
  <si>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</si>
  <si>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</si>
  <si>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</si>
  <si>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</si>
  <si>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</si>
  <si>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</si>
  <si>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</si>
  <si>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</si>
  <si>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</si>
  <si>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</si>
  <si>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</si>
  <si>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</si>
  <si>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</si>
  <si>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</si>
  <si>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</si>
  <si>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</si>
  <si>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</si>
  <si>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</si>
  <si>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</si>
  <si>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</si>
  <si>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</si>
  <si>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</si>
  <si>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</si>
  <si>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</si>
  <si>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</si>
  <si>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</si>
  <si>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</si>
  <si>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</si>
  <si>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</si>
  <si>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</si>
  <si>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</si>
  <si>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</si>
  <si>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</si>
  <si>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</si>
  <si>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</si>
  <si>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</si>
  <si>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</si>
  <si>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</si>
  <si>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</si>
  <si>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</si>
  <si>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</si>
  <si>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</si>
  <si>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</si>
  <si>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</si>
  <si>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</si>
  <si>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</si>
  <si>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</si>
  <si>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</si>
  <si>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</si>
  <si>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</si>
  <si>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</si>
  <si>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</si>
  <si>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</si>
  <si>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</si>
  <si>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</si>
  <si>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</si>
  <si>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</si>
  <si>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</si>
  <si>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</si>
  <si>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</si>
  <si>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</si>
  <si>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</si>
  <si>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</si>
  <si>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</si>
  <si>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</si>
  <si>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</si>
  <si>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</si>
  <si>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</si>
  <si>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</si>
  <si>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</si>
  <si>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</si>
  <si>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</si>
  <si>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</si>
  <si>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</si>
  <si>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</si>
  <si>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</si>
  <si>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</si>
  <si>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</si>
  <si>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</si>
  <si>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</si>
  <si>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</si>
  <si>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</si>
  <si>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</si>
  <si>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</si>
  <si>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</si>
  <si>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</si>
  <si>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</si>
  <si>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</si>
  <si>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</si>
  <si>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</si>
  <si>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</si>
  <si>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</si>
  <si>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</si>
  <si>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</si>
  <si>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</si>
  <si>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</si>
  <si>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</si>
  <si>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</si>
  <si>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</si>
  <si>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</si>
  <si>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</si>
  <si>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</si>
  <si>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</si>
  <si>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</si>
  <si>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</si>
  <si>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</si>
  <si>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</si>
  <si>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</si>
  <si>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</si>
  <si>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</si>
  <si>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</si>
  <si>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</si>
  <si>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</si>
  <si>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</si>
  <si>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</si>
  <si>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</si>
  <si>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</si>
  <si>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</si>
  <si>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</si>
  <si>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</si>
  <si>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</si>
  <si>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</si>
  <si>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</si>
  <si>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</si>
  <si>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</si>
  <si>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</si>
  <si>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</si>
  <si>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</si>
  <si>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</si>
  <si>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</si>
  <si>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</si>
  <si>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</si>
  <si>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</si>
  <si>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</si>
  <si>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</si>
  <si>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</si>
  <si>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</si>
  <si>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</si>
  <si>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</si>
  <si>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</si>
  <si>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</si>
  <si>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</si>
  <si>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</si>
  <si>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</si>
  <si>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</si>
  <si>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</si>
  <si>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</si>
  <si>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</si>
  <si>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</si>
  <si>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</si>
  <si>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</si>
  <si>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</si>
  <si>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</si>
  <si>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</si>
  <si>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</si>
  <si>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</si>
  <si>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</si>
  <si>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</si>
  <si>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</si>
  <si>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</si>
  <si>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</si>
  <si>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</si>
  <si>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</si>
  <si>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</si>
  <si>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</si>
  <si>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</si>
  <si>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</si>
  <si>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</si>
  <si>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</si>
  <si>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</si>
  <si>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</si>
  <si>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</si>
  <si>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</si>
  <si>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</si>
  <si>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</si>
  <si>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</si>
  <si>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</si>
  <si>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</si>
  <si>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</si>
  <si>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</si>
  <si>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</si>
  <si>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</si>
  <si>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</si>
  <si>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</si>
  <si>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</si>
  <si>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</si>
  <si>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</si>
  <si>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</si>
  <si>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</si>
  <si>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</si>
  <si>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</si>
  <si>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</si>
  <si>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</si>
  <si>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</si>
  <si>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</si>
  <si>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</si>
  <si>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</si>
  <si>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</si>
  <si>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</si>
  <si>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</si>
  <si>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</si>
  <si>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</si>
  <si>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</si>
  <si>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</si>
  <si>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</si>
  <si>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</si>
  <si>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</si>
  <si>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</si>
  <si>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</si>
  <si>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</si>
  <si>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</si>
  <si>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</si>
  <si>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</si>
  <si>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</si>
  <si>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</si>
  <si>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</si>
  <si>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</si>
  <si>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</si>
  <si>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</si>
  <si>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</si>
  <si>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</si>
  <si>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</si>
  <si>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</si>
  <si>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</si>
  <si>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</si>
  <si>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</si>
  <si>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</si>
  <si>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</si>
  <si>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</si>
  <si>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</si>
  <si>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</si>
  <si>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</si>
  <si>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</si>
  <si>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</si>
  <si>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</si>
  <si>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</si>
  <si>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</si>
  <si>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</si>
  <si>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</si>
  <si>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</si>
  <si>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</si>
  <si>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</si>
  <si>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</si>
  <si>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</si>
  <si>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</si>
  <si>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</si>
  <si>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</si>
  <si>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</si>
  <si>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</si>
  <si>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</si>
  <si>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</si>
  <si>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</si>
  <si>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</si>
  <si>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</si>
  <si>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</si>
  <si>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</si>
  <si>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</si>
  <si>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</si>
  <si>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</si>
  <si>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</si>
  <si>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</si>
  <si>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</si>
  <si>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</si>
  <si>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</si>
  <si>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</si>
  <si>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</si>
  <si>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</si>
  <si>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</si>
  <si>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</si>
  <si>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</si>
  <si>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</si>
  <si>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</si>
  <si>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</si>
  <si>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</si>
  <si>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</si>
  <si>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</si>
  <si>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</si>
  <si>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</si>
  <si>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</si>
  <si>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</si>
  <si>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</si>
  <si>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</si>
  <si>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</si>
  <si>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</si>
  <si>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</si>
  <si>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</si>
  <si>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</si>
  <si>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</si>
  <si>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</si>
  <si>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</si>
  <si>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</si>
  <si>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</si>
  <si>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</si>
  <si>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</si>
  <si>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</si>
  <si>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</si>
  <si>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</si>
  <si>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</si>
  <si>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</si>
  <si>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</si>
  <si>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</si>
  <si>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</si>
  <si>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</si>
  <si>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</si>
  <si>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</si>
  <si>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</si>
  <si>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</si>
  <si>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</si>
  <si>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</si>
  <si>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</si>
  <si>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</si>
  <si>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</si>
  <si>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</si>
  <si>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</si>
  <si>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</si>
  <si>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</si>
  <si>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</si>
  <si>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</si>
  <si>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</si>
  <si>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</si>
  <si>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</si>
  <si>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</si>
  <si>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</si>
  <si>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</si>
  <si>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</si>
  <si>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</si>
  <si>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</si>
  <si>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</si>
  <si>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</si>
  <si>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</si>
  <si>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</si>
  <si>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</si>
  <si>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</si>
  <si>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</si>
  <si>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</si>
  <si>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</si>
  <si>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</si>
  <si>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</si>
  <si>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</si>
  <si>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</si>
  <si>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</si>
  <si>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</si>
  <si>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</si>
  <si>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</si>
  <si>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</si>
  <si>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</si>
  <si>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</si>
  <si>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</si>
  <si>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</si>
  <si>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</si>
  <si>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</si>
  <si>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</si>
  <si>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</si>
  <si>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</si>
  <si>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</si>
  <si>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</si>
  <si>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</si>
  <si>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</si>
  <si>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</si>
  <si>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</si>
  <si>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</si>
  <si>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</si>
  <si>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</si>
  <si>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</si>
  <si>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</si>
  <si>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</si>
  <si>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</si>
  <si>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</si>
  <si>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</si>
  <si>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</si>
  <si>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</si>
  <si>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</si>
  <si>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</si>
  <si>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</si>
  <si>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</si>
  <si>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</si>
  <si>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</si>
  <si>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</si>
  <si>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</si>
  <si>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</si>
  <si>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</si>
  <si>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</si>
  <si>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</si>
  <si>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</si>
  <si>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</si>
  <si>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</si>
  <si>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</si>
  <si>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</si>
  <si>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</si>
  <si>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</si>
  <si>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</si>
  <si>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</si>
  <si>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</si>
  <si>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</si>
  <si>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</si>
  <si>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</si>
  <si>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</si>
  <si>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</si>
  <si>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</si>
  <si>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</si>
  <si>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</si>
  <si>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</si>
  <si>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</si>
  <si>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</si>
  <si>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</si>
  <si>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</si>
  <si>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</si>
  <si>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</si>
  <si>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</si>
  <si>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</si>
  <si>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</si>
  <si>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</si>
  <si>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</si>
  <si>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</si>
  <si>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</si>
  <si>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</si>
  <si>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</si>
  <si>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</si>
  <si>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</si>
  <si>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</si>
  <si>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</si>
  <si>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</si>
  <si>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</si>
  <si>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</si>
  <si>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</si>
  <si>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</si>
  <si>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</si>
  <si>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</si>
  <si>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</si>
  <si>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</si>
  <si>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</si>
  <si>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</si>
  <si>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</si>
  <si>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</si>
  <si>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</si>
  <si>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</si>
  <si>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</si>
  <si>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</si>
  <si>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</si>
  <si>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</si>
  <si>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</si>
  <si>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</si>
  <si>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</si>
  <si>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</si>
  <si>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</si>
  <si>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</si>
  <si>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</si>
  <si>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</si>
  <si>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</si>
  <si>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</si>
  <si>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</si>
  <si>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</si>
  <si>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</si>
  <si>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</si>
  <si>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</si>
  <si>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</si>
  <si>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</si>
  <si>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</si>
  <si>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</si>
  <si>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</si>
  <si>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</si>
  <si>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</si>
  <si>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</si>
  <si>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</si>
  <si>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</si>
  <si>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</si>
  <si>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</si>
  <si>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</si>
  <si>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</si>
  <si>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</si>
  <si>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</si>
  <si>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</si>
  <si>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</si>
  <si>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</si>
  <si>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</si>
  <si>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</si>
  <si>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</si>
  <si>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</si>
  <si>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</si>
  <si>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</si>
  <si>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</si>
  <si>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</si>
  <si>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</si>
  <si>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</si>
  <si>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</si>
  <si>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</si>
  <si>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</si>
  <si>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</si>
  <si>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</si>
  <si>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</si>
  <si>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</si>
  <si>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</si>
  <si>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</si>
  <si>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</si>
  <si>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</si>
  <si>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</si>
  <si>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</si>
  <si>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</si>
  <si>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</si>
  <si>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</si>
  <si>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</si>
  <si>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</si>
  <si>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</si>
  <si>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</si>
  <si>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</si>
  <si>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</si>
  <si>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</si>
  <si>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</si>
  <si>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</si>
  <si>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</si>
  <si>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Profit of Rs.82.5</t>
  </si>
  <si>
    <t>PSPPROJECT</t>
  </si>
  <si>
    <t>490-500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</si>
  <si>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</si>
  <si>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</si>
  <si>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</si>
  <si>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</si>
  <si>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</si>
  <si>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</si>
  <si>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</si>
  <si>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</si>
  <si>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</si>
  <si>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</si>
  <si>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</si>
  <si>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</si>
  <si>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2400-2500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</si>
  <si>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</si>
  <si>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</si>
  <si>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</si>
  <si>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</si>
  <si>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</si>
  <si>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</si>
  <si>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</si>
  <si>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</si>
  <si>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5400-6000</t>
  </si>
  <si>
    <t>FINNIFTY</t>
  </si>
  <si>
    <t>230-251</t>
  </si>
  <si>
    <t>4150-4550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</si>
  <si>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</si>
  <si>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</si>
  <si>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</si>
  <si>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</si>
  <si>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</si>
  <si>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</si>
  <si>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</si>
  <si>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</si>
  <si>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</si>
  <si>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</si>
  <si>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</si>
  <si>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</si>
  <si>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</si>
  <si>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</si>
  <si>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</si>
  <si>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</si>
  <si>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</si>
  <si>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</si>
  <si>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</si>
  <si>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</si>
  <si>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</si>
  <si>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</si>
  <si>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ALPHA LEON ENTERPRISES LLP</t>
  </si>
  <si>
    <t>ANGELONE</t>
  </si>
  <si>
    <t>Profit of Rs.191.50/-</t>
  </si>
  <si>
    <t>Profit of Rs.20/-</t>
  </si>
  <si>
    <t>435-440</t>
  </si>
  <si>
    <t>465-475</t>
  </si>
  <si>
    <t>118-120</t>
  </si>
  <si>
    <t>130-135</t>
  </si>
  <si>
    <t>663-668</t>
  </si>
  <si>
    <t>700-730</t>
  </si>
  <si>
    <t>220-230</t>
  </si>
  <si>
    <t>780-820</t>
  </si>
  <si>
    <t>240-250</t>
  </si>
  <si>
    <t>2340-2380</t>
  </si>
  <si>
    <t>2350-2450</t>
  </si>
  <si>
    <t>2200-2230</t>
  </si>
  <si>
    <t>3140-3200</t>
  </si>
  <si>
    <t>130-134</t>
  </si>
  <si>
    <t>1900-2000</t>
  </si>
  <si>
    <t>AVI</t>
  </si>
  <si>
    <t>3200-3400</t>
  </si>
  <si>
    <t>460-475</t>
  </si>
  <si>
    <t>NIFTY 17200 PE 06-JAN</t>
  </si>
  <si>
    <t>120-150</t>
  </si>
  <si>
    <t>2470-2490</t>
  </si>
  <si>
    <t>SRF JAN FUT</t>
  </si>
  <si>
    <t>700-720</t>
  </si>
  <si>
    <t>BRANDBUCKT</t>
  </si>
  <si>
    <t>SELLWIN</t>
  </si>
  <si>
    <t>Part Profit of Rs.125/-</t>
  </si>
  <si>
    <t>Retail Research Technical Calls &amp; Fundamental Performance Report for the month of Jan-2022</t>
  </si>
  <si>
    <t>Profit of Rs.18.5/-</t>
  </si>
  <si>
    <t>Loss of Rs.41.50/-</t>
  </si>
  <si>
    <t>Profit of Rs.13/-</t>
  </si>
  <si>
    <t>Profit of Rs.5.5/-</t>
  </si>
  <si>
    <t>Profit of Rs.15.5/-</t>
  </si>
  <si>
    <t>Profit of Rs.44/-</t>
  </si>
  <si>
    <t>NIFTY JAN FUT</t>
  </si>
  <si>
    <t>Sell</t>
  </si>
  <si>
    <t>17650-17550</t>
  </si>
  <si>
    <t>Loss of Rs.34.5/-</t>
  </si>
  <si>
    <t>NIFTY 17600 PE 06-JAN</t>
  </si>
  <si>
    <t xml:space="preserve">POWERGRID 215 CE JAN </t>
  </si>
  <si>
    <t>SBIN 500 CE JAN</t>
  </si>
  <si>
    <t>15-18</t>
  </si>
  <si>
    <t>5.0-6</t>
  </si>
  <si>
    <t>Profit of Rs.2.25/-</t>
  </si>
  <si>
    <t>Loss of Rs.105/-</t>
  </si>
  <si>
    <t>Profit of Rs.16/-</t>
  </si>
  <si>
    <t>Loss of Rs.41/-</t>
  </si>
  <si>
    <t>HDFCBANK 1550 CE JAN</t>
  </si>
  <si>
    <t>40-45</t>
  </si>
  <si>
    <t>Profit of Rs.5.75/-</t>
  </si>
  <si>
    <t>NIFTY 17750 CE 6-JAN</t>
  </si>
  <si>
    <t>60-80</t>
  </si>
  <si>
    <t>Loss of Rs.0.90/-</t>
  </si>
  <si>
    <t>380-390</t>
  </si>
  <si>
    <t>TRANWAY</t>
  </si>
  <si>
    <t>WITS</t>
  </si>
  <si>
    <t xml:space="preserve">NIFTY 17750 PE 13-JAN </t>
  </si>
  <si>
    <t>140-160</t>
  </si>
  <si>
    <t xml:space="preserve">NIFTY 17900 CE 13-JAN </t>
  </si>
  <si>
    <t>320-400</t>
  </si>
  <si>
    <t>Loss of Rs.45/-</t>
  </si>
  <si>
    <t xml:space="preserve">BANKNIFTY 37200 PE 13-JAN </t>
  </si>
  <si>
    <t>1720-1770</t>
  </si>
  <si>
    <t>COLPAL JAN FUT</t>
  </si>
  <si>
    <t>1468-1472</t>
  </si>
  <si>
    <t>1510-1530</t>
  </si>
  <si>
    <t>s</t>
  </si>
  <si>
    <t>OLGA TRADING PRIVATE LIMITED</t>
  </si>
  <si>
    <t>FRASER</t>
  </si>
  <si>
    <t>MOREPLUS MERCHANTS PRIVATE LIMITED</t>
  </si>
  <si>
    <t>NIFTY 17800 PE 13-JAN</t>
  </si>
  <si>
    <t>100-120</t>
  </si>
  <si>
    <t>Profit of Rs.10/-</t>
  </si>
  <si>
    <t>POWERGRID 210 CE JAN</t>
  </si>
  <si>
    <t>Profit of Rs.47/-</t>
  </si>
  <si>
    <t>185-190</t>
  </si>
  <si>
    <t>NNM SECURITIES PVT LTD</t>
  </si>
  <si>
    <t>GVFILM</t>
  </si>
  <si>
    <t>1130-1160</t>
  </si>
  <si>
    <t>Profit of Rs.33/-</t>
  </si>
  <si>
    <t>322-330</t>
  </si>
  <si>
    <t>215-230</t>
  </si>
  <si>
    <t>NIFTY 17900 PE 13-JAN</t>
  </si>
  <si>
    <t>DHARMESHBHAI JETHABHAI VAGHELA</t>
  </si>
  <si>
    <t>TOPGAIN FINANCE PRIVATE LIMITED</t>
  </si>
  <si>
    <t>INVENTURE</t>
  </si>
  <si>
    <t>SACHEMT</t>
  </si>
  <si>
    <t>SRESTHA</t>
  </si>
  <si>
    <t>VIBRANT SECURITIES PRIVATE LIMITED</t>
  </si>
  <si>
    <t>ADROIT FINANCIAL SERVICES PVT LTD</t>
  </si>
  <si>
    <t>MUKUL MAHESHWARI (HUF)</t>
  </si>
  <si>
    <t>XTX MARKETS LLP</t>
  </si>
  <si>
    <t>GRAVITON RESEARCH CAPITAL LLP</t>
  </si>
  <si>
    <t>QE SECURITIES</t>
  </si>
  <si>
    <t>Inventure Gro &amp; Sec Ltd</t>
  </si>
  <si>
    <t>RIIL</t>
  </si>
  <si>
    <t>Reliance Indl Infra Ltd</t>
  </si>
  <si>
    <t>SANGINITA</t>
  </si>
  <si>
    <t>Sanginita Chemicals Limit</t>
  </si>
  <si>
    <t>VISHWARAJ</t>
  </si>
  <si>
    <t>Vishwaraj Sugar Ind Ltd</t>
  </si>
  <si>
    <t>DYNAMIC</t>
  </si>
  <si>
    <t>Dynamic Srvcs &amp; Sec Ltd</t>
  </si>
  <si>
    <t>NSE</t>
  </si>
  <si>
    <t>1160-1180</t>
  </si>
  <si>
    <t>Profit of Rs.26.5/-</t>
  </si>
  <si>
    <t>Part Profit of Rs.7.5/-</t>
  </si>
  <si>
    <t>HINDCOPPER JAN FUT</t>
  </si>
  <si>
    <t>135-138</t>
  </si>
  <si>
    <t>613-617</t>
  </si>
  <si>
    <t>645-655</t>
  </si>
  <si>
    <t>1560-1580</t>
  </si>
  <si>
    <t>Profit of Rs.160/-</t>
  </si>
  <si>
    <t>AXISBANK 750 CE JAN</t>
  </si>
  <si>
    <t>13.75-14.25</t>
  </si>
  <si>
    <t>20-22</t>
  </si>
  <si>
    <t>CADILAHC JAN FUT</t>
  </si>
  <si>
    <t>455-465</t>
  </si>
  <si>
    <t>Profit of Rs.2/-</t>
  </si>
  <si>
    <t>TATACOMM JAN FUT</t>
  </si>
  <si>
    <t>Profit of Rs.24.5/-</t>
  </si>
  <si>
    <t>Loss of Rs.36.45/-</t>
  </si>
  <si>
    <t>ASCENSIVE</t>
  </si>
  <si>
    <t>ABDULLAH JATUYA</t>
  </si>
  <si>
    <t>MEENA SUNIL RAJDEV</t>
  </si>
  <si>
    <t>DECIPHER</t>
  </si>
  <si>
    <t>EARUM</t>
  </si>
  <si>
    <t>GHANSHYAMBHAI MANSUKHBHAI KHAMBHAYATA</t>
  </si>
  <si>
    <t>IFINSER</t>
  </si>
  <si>
    <t>JOHNPHARMA</t>
  </si>
  <si>
    <t>KAPILRAJ</t>
  </si>
  <si>
    <t>KAMAL BHUPATRAI PAREKH HUF</t>
  </si>
  <si>
    <t>MAYUKH</t>
  </si>
  <si>
    <t>MFLINDIA</t>
  </si>
  <si>
    <t>VISHAL BIPINCHANDRA DOSHI</t>
  </si>
  <si>
    <t>NATHUEC</t>
  </si>
  <si>
    <t>NATURAL</t>
  </si>
  <si>
    <t>RAJESHKUMAR RAMESHCHANDRA GUPTA</t>
  </si>
  <si>
    <t>PANAFIC</t>
  </si>
  <si>
    <t>PROFINC</t>
  </si>
  <si>
    <t>SCTL</t>
  </si>
  <si>
    <t>SPOONBILL CONSULTANCY SERVICES PRIVATE LIMITED .</t>
  </si>
  <si>
    <t>SUNRETAIL</t>
  </si>
  <si>
    <t>MOHANRAMESH</t>
  </si>
  <si>
    <t>CHANDARANA INTERMEDIARIES BROKERS PRIVATE LIMITED</t>
  </si>
  <si>
    <t>KAMLESH NAVINCHANDRA SHAH</t>
  </si>
  <si>
    <t>UPASAFN</t>
  </si>
  <si>
    <t>BHARATH KUMAR DHAKAL CHAND</t>
  </si>
  <si>
    <t>VIVIDHA</t>
  </si>
  <si>
    <t>SHERWOOD SECURITIES PVT LTD</t>
  </si>
  <si>
    <t>BANARBEADS</t>
  </si>
  <si>
    <t>Banaras Beads Ltd</t>
  </si>
  <si>
    <t>EPITOME TRADING AND INVESTMENTS</t>
  </si>
  <si>
    <t>DIPESH JAIN</t>
  </si>
  <si>
    <t>GLOBE</t>
  </si>
  <si>
    <t>Globe Textiles (I) Ltd.</t>
  </si>
  <si>
    <t>UJAAS</t>
  </si>
  <si>
    <t>Ujaas Energy Limited</t>
  </si>
  <si>
    <t>DPWIRES</t>
  </si>
  <si>
    <t>D P Wires Limited</t>
  </si>
  <si>
    <t>CHOICE EQUITY BROKING PRIVATE LIMITED</t>
  </si>
  <si>
    <t>Profit of Rs.11/-</t>
  </si>
  <si>
    <t xml:space="preserve">ABCAPITAL </t>
  </si>
  <si>
    <t>134-135</t>
  </si>
  <si>
    <t>140-144</t>
  </si>
  <si>
    <t>Profit of Rs.0.80/-</t>
  </si>
  <si>
    <t>NIFTY 18200 PE 13-JAN</t>
  </si>
  <si>
    <t>80-100</t>
  </si>
  <si>
    <t>NIFTY 18250 PE 13-JAN</t>
  </si>
  <si>
    <t>IGL 465 CE JAN</t>
  </si>
  <si>
    <t>14-16</t>
  </si>
  <si>
    <t>Profit of Rs.2.10/-</t>
  </si>
  <si>
    <t xml:space="preserve">TATACOMM </t>
  </si>
  <si>
    <t>1540-1550</t>
  </si>
  <si>
    <t>1600-1620</t>
  </si>
  <si>
    <t>Profit of Rs.8/-</t>
  </si>
  <si>
    <t>MCDOWELL-N JAN FUT</t>
  </si>
  <si>
    <t>943-945</t>
  </si>
  <si>
    <t>955-965</t>
  </si>
  <si>
    <t>Profit of Rs.14.5/-</t>
  </si>
  <si>
    <t>Loss of Rs.26.5/-</t>
  </si>
  <si>
    <t>ACEWIN</t>
  </si>
  <si>
    <t>NARESH GUPTA</t>
  </si>
  <si>
    <t>AATISHHASMUKHSHAH</t>
  </si>
  <si>
    <t>AMRAAGRI</t>
  </si>
  <si>
    <t>ANUROOP</t>
  </si>
  <si>
    <t>NIKITA DARSHIL SHAH</t>
  </si>
  <si>
    <t>ANSHU MISHRA</t>
  </si>
  <si>
    <t>BANASFN</t>
  </si>
  <si>
    <t>BCLENTERPR</t>
  </si>
  <si>
    <t>KINJAL ASHOKKUMAR SHAH</t>
  </si>
  <si>
    <t>YAAMA KEDAR NERURKAR</t>
  </si>
  <si>
    <t>BIOGEN</t>
  </si>
  <si>
    <t>AARNAH CAPITAL ADVISORS PVT LTD</t>
  </si>
  <si>
    <t>CHANDRAP</t>
  </si>
  <si>
    <t>KOKAN SHUHABUDDIN SHAHNAZ</t>
  </si>
  <si>
    <t>COASTCORP</t>
  </si>
  <si>
    <t>ADITYA ACHANTA</t>
  </si>
  <si>
    <t>CPML</t>
  </si>
  <si>
    <t>PROFICIENT MERCHANDISE LIMITED</t>
  </si>
  <si>
    <t>DAULAT</t>
  </si>
  <si>
    <t>DDIL</t>
  </si>
  <si>
    <t>BHAVESH RAMESHCHANDRA BHAGDEV</t>
  </si>
  <si>
    <t>JILESH NAVIN CHHEDA</t>
  </si>
  <si>
    <t>NAVEEN GUPTA</t>
  </si>
  <si>
    <t>BHUMISHTH NARENDRABHAI PATEL</t>
  </si>
  <si>
    <t>CHANDRESH DILIPBHAI PATEL</t>
  </si>
  <si>
    <t>FABINO</t>
  </si>
  <si>
    <t>SUMIT MALIK</t>
  </si>
  <si>
    <t>MONIKA MALIK . .</t>
  </si>
  <si>
    <t>SK GROWTH FUND PRIVATE LIMITED</t>
  </si>
  <si>
    <t>NOPEA CAPITAL SERVICES PRIVATE LIMITED</t>
  </si>
  <si>
    <t>VENKATESHWARA INDUSTRIAL PROMOTION CO LIMITED</t>
  </si>
  <si>
    <t>DIPSINH RANJITSINH SOLANKI</t>
  </si>
  <si>
    <t>AASHANA JIGNESHBHAI THOBHANI</t>
  </si>
  <si>
    <t>LAXMIKANTH PRABHU N</t>
  </si>
  <si>
    <t>KALPESH JITENDRABHAI BHABHERA</t>
  </si>
  <si>
    <t>MANJUNATH M MURGOD</t>
  </si>
  <si>
    <t>VIKRAMKUMARDEVICHANDJAIN</t>
  </si>
  <si>
    <t>ARYAMAN BROKING LIMITED</t>
  </si>
  <si>
    <t>PARDEEP AGGARWAL</t>
  </si>
  <si>
    <t>PARVEEN AGGARWAL</t>
  </si>
  <si>
    <t>PARMOD AGGARWAL</t>
  </si>
  <si>
    <t>VINOD AGGARWAL</t>
  </si>
  <si>
    <t>SHIKHA PRAVIN JAIN</t>
  </si>
  <si>
    <t>JIGAR MISTRY</t>
  </si>
  <si>
    <t>GIANLIFE</t>
  </si>
  <si>
    <t>ARUN KUMAR GUPTA</t>
  </si>
  <si>
    <t>SECUROCROP SECURITIES INDIA PRIVATE LIMTED</t>
  </si>
  <si>
    <t>GTL</t>
  </si>
  <si>
    <t>IDBI TRUSTEESHIP SERVICES LTD</t>
  </si>
  <si>
    <t>GTLINFRA</t>
  </si>
  <si>
    <t>R SATHIAMURTHI</t>
  </si>
  <si>
    <t>DIVYA KANDA</t>
  </si>
  <si>
    <t>INNOVATIVE</t>
  </si>
  <si>
    <t>RAJ AJAY KUMAR BAJAJ</t>
  </si>
  <si>
    <t>VISHAL BHANDARI .</t>
  </si>
  <si>
    <t>JAIMATAG</t>
  </si>
  <si>
    <t>JETMALL</t>
  </si>
  <si>
    <t>MAHAVEER CHAND JAIN*</t>
  </si>
  <si>
    <t>THOCESS INNOVATION LAB LIMITED</t>
  </si>
  <si>
    <t>RESHU BALA MEHTA</t>
  </si>
  <si>
    <t>MOHINDER SINGH</t>
  </si>
  <si>
    <t>BANISH MEHTA</t>
  </si>
  <si>
    <t>LUHARUKA</t>
  </si>
  <si>
    <t>MADHAVIPL</t>
  </si>
  <si>
    <t>NILMESH INFRABUILD LLP</t>
  </si>
  <si>
    <t>MAHACORP</t>
  </si>
  <si>
    <t>SANDHIL CONSULTANCY SERVICES PRIVATE LIMITED .</t>
  </si>
  <si>
    <t>AAGAM PARESHKUMAR SHAH</t>
  </si>
  <si>
    <t>PURSHOTTAM AGARWAL</t>
  </si>
  <si>
    <t>PARESH DHIRAJLAL SHAH</t>
  </si>
  <si>
    <t>DIPAN MEHTA COMMODITIES PRIVATE LIMITED</t>
  </si>
  <si>
    <t>MAHAVIRIND</t>
  </si>
  <si>
    <t>XCESS SECURITIES PRIVATE LIMITED</t>
  </si>
  <si>
    <t>ASHOK KIRTILAL MEHTA</t>
  </si>
  <si>
    <t>NANDA VISHWANATH MUDALIAR .</t>
  </si>
  <si>
    <t>MEHTA MANISHKUMAR INDRAVADAN</t>
  </si>
  <si>
    <t>MILLENNIUM</t>
  </si>
  <si>
    <t>MUZALI</t>
  </si>
  <si>
    <t>AEGIS INVESTMENT FUND</t>
  </si>
  <si>
    <t>RITU GUPTA</t>
  </si>
  <si>
    <t>NETLINK</t>
  </si>
  <si>
    <t>OMKARCHEM</t>
  </si>
  <si>
    <t>DB (INTL) OWN TRADING</t>
  </si>
  <si>
    <t>OROSMITHS</t>
  </si>
  <si>
    <t>O.J. SECURITIES PVT LTD</t>
  </si>
  <si>
    <t>OSIAJEE</t>
  </si>
  <si>
    <t>ABDHESH KANCHAN</t>
  </si>
  <si>
    <t>SAVITRIDEVI</t>
  </si>
  <si>
    <t>PANJON</t>
  </si>
  <si>
    <t>PAVANKUMAR RITA</t>
  </si>
  <si>
    <t>HARITA PROJECTS PRIVATE L IMITE D</t>
  </si>
  <si>
    <t>PRISMMEDI</t>
  </si>
  <si>
    <t>KEVIN ASHOKBHAI KAKADIYA</t>
  </si>
  <si>
    <t>GAUTAMKUMAR</t>
  </si>
  <si>
    <t>PURPLE</t>
  </si>
  <si>
    <t>KOMALBEN NARENDRABHAI SOLANKI</t>
  </si>
  <si>
    <t>MILIND SHRIKANT GURAO</t>
  </si>
  <si>
    <t>ARPIT PIYUSHBHAI SHAH</t>
  </si>
  <si>
    <t>HIMANSHU AGARWAL</t>
  </si>
  <si>
    <t>ECONO TRADE INDIA LIMITED</t>
  </si>
  <si>
    <t>RAJ KUNWAR ADHIKARI</t>
  </si>
  <si>
    <t>ANAGHA ANIL VALUNJE</t>
  </si>
  <si>
    <t>REENA SATISH DHAGE</t>
  </si>
  <si>
    <t>SANDEEP PRABHAKAR SOMAVANSHI</t>
  </si>
  <si>
    <t>SUPERIOR COMMODEAL PRIVATE LIMITED .</t>
  </si>
  <si>
    <t>RAJESH KHANDWE</t>
  </si>
  <si>
    <t>PRITHVI FINMART PRIVATE LIMITED</t>
  </si>
  <si>
    <t>SRI MAHAMAYA</t>
  </si>
  <si>
    <t>SSPNFIN</t>
  </si>
  <si>
    <t>ANANTHMEHER</t>
  </si>
  <si>
    <t>SUPRBPA</t>
  </si>
  <si>
    <t>VISHAL VIPINBHAI BHATT</t>
  </si>
  <si>
    <t>TOYAMIND</t>
  </si>
  <si>
    <t>CHAITANYA DEEPAK VAIDYA</t>
  </si>
  <si>
    <t>SURENDER PAL BHUTANI</t>
  </si>
  <si>
    <t>RANI KUTHARI</t>
  </si>
  <si>
    <t>REKHA BHAGAT</t>
  </si>
  <si>
    <t>UNISHIRE</t>
  </si>
  <si>
    <t>RAMESH KUMAR BAGRI</t>
  </si>
  <si>
    <t>SHRUTIRAMAPPAKOTIAN</t>
  </si>
  <si>
    <t>KIRTIR SHAH SHARES AND STOCK BROKERS PVT LTD</t>
  </si>
  <si>
    <t>SWEETY SWEETY</t>
  </si>
  <si>
    <t>VARIMAN</t>
  </si>
  <si>
    <t>RAMADEVI VELDI</t>
  </si>
  <si>
    <t>VISAGAR</t>
  </si>
  <si>
    <t>YOGENDRA BALDEVBHAI PATEL</t>
  </si>
  <si>
    <t>YAMNINV</t>
  </si>
  <si>
    <t>AAKASH</t>
  </si>
  <si>
    <t>Aakash Exploration Ser L</t>
  </si>
  <si>
    <t>RUTANSHU BHASKARBHAI VYAS</t>
  </si>
  <si>
    <t>AIRAN</t>
  </si>
  <si>
    <t>Airan Limited</t>
  </si>
  <si>
    <t>AKG</t>
  </si>
  <si>
    <t>AKG Exim Limited</t>
  </si>
  <si>
    <t>L7 HITECH PRIVATE LIMITED</t>
  </si>
  <si>
    <t>ARIHANT</t>
  </si>
  <si>
    <t>Arihant Foundations &amp; Hou</t>
  </si>
  <si>
    <t>Asian Granito India Limit</t>
  </si>
  <si>
    <t>VIGNESH</t>
  </si>
  <si>
    <t>SWETSAM STOCK HOLDING PRIVATE LIMITED</t>
  </si>
  <si>
    <t>AVADHSUGAR</t>
  </si>
  <si>
    <t>Avadh Sug &amp; Energy Ltd</t>
  </si>
  <si>
    <t>M/S. PRARTHANA ENTERPRISES</t>
  </si>
  <si>
    <t>BRIJESH JITENDRA PAREKH</t>
  </si>
  <si>
    <t>YOGESH KUMAR GAWANDE</t>
  </si>
  <si>
    <t>NIRAJ RAJNIKANT SHAH</t>
  </si>
  <si>
    <t>BSE Limited</t>
  </si>
  <si>
    <t>DLINKINDIA</t>
  </si>
  <si>
    <t>D-Link India Ltd</t>
  </si>
  <si>
    <t>VIJIT VIJAY RAMAVAT</t>
  </si>
  <si>
    <t>DWARKESH</t>
  </si>
  <si>
    <t>Dwarikesh Sugar Industrie</t>
  </si>
  <si>
    <t>SAIRAM INFRATRADE LLP</t>
  </si>
  <si>
    <t>HBSL</t>
  </si>
  <si>
    <t>HB Stockholdings Limited</t>
  </si>
  <si>
    <t>KRISHNA AWTAR KABRA</t>
  </si>
  <si>
    <t>HCL-INSYS</t>
  </si>
  <si>
    <t>HCL Infosystems Ltd</t>
  </si>
  <si>
    <t>SIMMI UPPAL</t>
  </si>
  <si>
    <t>Omkar Spl Chem Ltd</t>
  </si>
  <si>
    <t>DB INTERNATIONAL STOCK BROKERS LIMITED</t>
  </si>
  <si>
    <t>SAKAR</t>
  </si>
  <si>
    <t>Sakar Healthcare Limited</t>
  </si>
  <si>
    <t>PADMINI VINIYOG PRIVATE LIMITED</t>
  </si>
  <si>
    <t>SECL</t>
  </si>
  <si>
    <t>Salasar Exterior Cont Ltd</t>
  </si>
  <si>
    <t>MIKER FINANCIAL CONSULTANTS PVT LTD</t>
  </si>
  <si>
    <t>SMARTLINK</t>
  </si>
  <si>
    <t>Smartlink Holdings Ltd</t>
  </si>
  <si>
    <t>TALBROAUTO</t>
  </si>
  <si>
    <t>Talbros Automotive Compon</t>
  </si>
  <si>
    <t>YUGA STOCKS AND COMMODITIES PRIVATE LIMITED  .</t>
  </si>
  <si>
    <t>VIJIT GLOBAL SECURITIES PRIVATE LIMITED</t>
  </si>
  <si>
    <t>UNIVASTU</t>
  </si>
  <si>
    <t>Univastu India Limited</t>
  </si>
  <si>
    <t>VIKASECO</t>
  </si>
  <si>
    <t>Vikas EcoTech Limited</t>
  </si>
  <si>
    <t>HARPREET SINGH GREWAL</t>
  </si>
  <si>
    <t>AMJUMBO</t>
  </si>
  <si>
    <t>A and M Jumbo Bags Ltd</t>
  </si>
  <si>
    <t>JAY BAKULBHAI MASHRUWALA</t>
  </si>
  <si>
    <t>SHREE PADMAVATI TRADE-LINK PROP. ATUL J SHAH</t>
  </si>
  <si>
    <t>BRIGHT</t>
  </si>
  <si>
    <t>Bright Solar Limited</t>
  </si>
  <si>
    <t>BRAJESH  KUMAR</t>
  </si>
  <si>
    <t>Coastal Corporation Ltd</t>
  </si>
  <si>
    <t>GTL Limited</t>
  </si>
  <si>
    <t>GTL Infrastructure Limite</t>
  </si>
  <si>
    <t>MOKSH</t>
  </si>
  <si>
    <t>Moksh Ornaments Limited</t>
  </si>
  <si>
    <t>HITESH AMRUTLAL PATEL</t>
  </si>
  <si>
    <t>SUBHASH  RATHOD</t>
  </si>
  <si>
    <t>FESTINO VINCOM LIMITED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</si>
</sst>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0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sz val="12"/>
      <color rgb="FF222222"/>
      <name val="Arial"/>
      <family val="2"/>
    </font>
    <font>
      <i/>
      <sz val="11"/>
      <name val="Arial"/>
      <family val="2"/>
    </font>
    <font>
      <b/>
      <i/>
      <sz val="11"/>
      <color rgb="FF000000"/>
      <name val="Arial"/>
      <family val="2"/>
    </font>
    <font>
      <i/>
      <sz val="12"/>
      <color rgb="FF222222"/>
      <name val="Arial"/>
      <family val="2"/>
    </font>
    <font>
      <i/>
      <sz val="11"/>
      <color rgb="FF000000"/>
      <name val="Arial"/>
      <family val="2"/>
    </font>
    <font>
      <i/>
      <sz val="10"/>
      <name val="Arial"/>
      <family val="2"/>
    </font>
    <font>
      <i/>
      <sz val="10"/>
      <color rgb="FF00000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E5B8B7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rgb="FFE5B8B7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E5B8B7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2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1" xfId="0" applyFont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8" fillId="0" borderId="2" xfId="0" applyFont="1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9" fillId="5" borderId="0" xfId="0" applyFont="1" applyFill="1" applyBorder="1" applyAlignment="1">
      <alignment wrapText="1"/>
    </xf>
    <xf numFmtId="0" fontId="4" fillId="2" borderId="0" xfId="0" applyFont="1" applyFill="1" applyBorder="1"/>
    <xf numFmtId="0" fontId="10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2" fillId="0" borderId="1" xfId="0" applyFont="1" applyBorder="1"/>
    <xf numFmtId="10" fontId="12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3" fillId="0" borderId="1" xfId="0" applyFont="1" applyBorder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4" fillId="2" borderId="0" xfId="0" applyFont="1" applyFill="1" applyBorder="1" applyAlignment="1">
      <alignment horizontal="left"/>
    </xf>
    <xf numFmtId="0" fontId="15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right"/>
    </xf>
    <xf numFmtId="2" fontId="16" fillId="2" borderId="0" xfId="0" applyNumberFormat="1" applyFont="1" applyFill="1" applyBorder="1" applyAlignment="1">
      <alignment horizontal="right"/>
    </xf>
    <xf numFmtId="0" fontId="17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4" fontId="16" fillId="2" borderId="0" xfId="0" applyNumberFormat="1" applyFont="1" applyFill="1" applyBorder="1" applyAlignment="1">
      <alignment horizontal="right"/>
    </xf>
    <xf numFmtId="0" fontId="21" fillId="2" borderId="0" xfId="0" applyFont="1" applyFill="1" applyBorder="1"/>
    <xf numFmtId="0" fontId="22" fillId="2" borderId="0" xfId="0" applyFont="1" applyFill="1" applyBorder="1"/>
    <xf numFmtId="0" fontId="23" fillId="2" borderId="0" xfId="0" applyFont="1" applyFill="1" applyBorder="1"/>
    <xf numFmtId="0" fontId="25" fillId="2" borderId="0" xfId="0" applyFont="1" applyFill="1" applyBorder="1"/>
    <xf numFmtId="0" fontId="4" fillId="0" borderId="0" xfId="0" applyFont="1"/>
    <xf numFmtId="15" fontId="22" fillId="2" borderId="0" xfId="0" applyNumberFormat="1" applyFont="1" applyFill="1" applyBorder="1"/>
    <xf numFmtId="164" fontId="26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 wrapText="1"/>
    </xf>
    <xf numFmtId="2" fontId="27" fillId="2" borderId="0" xfId="0" applyNumberFormat="1" applyFont="1" applyFill="1" applyBorder="1" applyAlignment="1">
      <alignment wrapText="1"/>
    </xf>
    <xf numFmtId="0" fontId="27" fillId="2" borderId="0" xfId="0" applyFont="1" applyFill="1" applyBorder="1" applyAlignment="1">
      <alignment horizontal="left" wrapText="1"/>
    </xf>
    <xf numFmtId="0" fontId="27" fillId="2" borderId="0" xfId="0" applyFont="1" applyFill="1" applyBorder="1"/>
    <xf numFmtId="164" fontId="26" fillId="3" borderId="0" xfId="0" applyNumberFormat="1" applyFont="1" applyFill="1" applyBorder="1" applyAlignment="1">
      <alignment horizontal="left" wrapText="1"/>
    </xf>
    <xf numFmtId="0" fontId="27" fillId="3" borderId="0" xfId="0" applyFont="1" applyFill="1" applyBorder="1" applyAlignment="1">
      <alignment horizontal="center" wrapText="1"/>
    </xf>
    <xf numFmtId="2" fontId="27" fillId="3" borderId="0" xfId="0" applyNumberFormat="1" applyFont="1" applyFill="1" applyBorder="1" applyAlignment="1">
      <alignment wrapText="1"/>
    </xf>
    <xf numFmtId="0" fontId="27" fillId="3" borderId="0" xfId="0" applyFont="1" applyFill="1" applyBorder="1" applyAlignment="1">
      <alignment horizontal="left" wrapText="1"/>
    </xf>
    <xf numFmtId="0" fontId="28" fillId="2" borderId="0" xfId="0" applyFont="1" applyFill="1" applyBorder="1" applyAlignment="1">
      <alignment horizontal="center"/>
    </xf>
    <xf numFmtId="164" fontId="29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31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33" fillId="5" borderId="0" xfId="0" applyFont="1" applyFill="1" applyBorder="1" applyAlignment="1">
      <alignment horizontal="center" wrapText="1"/>
    </xf>
    <xf numFmtId="0" fontId="34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9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6" fillId="6" borderId="1" xfId="0" applyFont="1" applyFill="1" applyBorder="1" applyAlignment="1">
      <alignment horizontal="center" vertical="center"/>
    </xf>
    <xf numFmtId="2" fontId="36" fillId="6" borderId="1" xfId="0" applyNumberFormat="1" applyFont="1" applyFill="1" applyBorder="1" applyAlignment="1">
      <alignment horizontal="center" vertical="center"/>
    </xf>
    <xf numFmtId="10" fontId="36" fillId="6" borderId="1" xfId="0" applyNumberFormat="1" applyFont="1" applyFill="1" applyBorder="1" applyAlignment="1">
      <alignment horizontal="center" vertical="center" wrapText="1"/>
    </xf>
    <xf numFmtId="16" fontId="36" fillId="6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165" fontId="35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/>
    <xf numFmtId="43" fontId="35" fillId="2" borderId="1" xfId="0" applyNumberFormat="1" applyFont="1" applyFill="1" applyBorder="1" applyAlignment="1">
      <alignment horizontal="center" vertical="top"/>
    </xf>
    <xf numFmtId="0" fontId="35" fillId="2" borderId="1" xfId="0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5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7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7" fillId="2" borderId="0" xfId="0" applyNumberFormat="1" applyFont="1" applyFill="1" applyBorder="1" applyAlignment="1">
      <alignment horizontal="center" vertical="center" wrapText="1"/>
    </xf>
    <xf numFmtId="10" fontId="27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7" fillId="2" borderId="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1" fontId="27" fillId="2" borderId="0" xfId="0" applyNumberFormat="1" applyFont="1" applyFill="1" applyBorder="1" applyAlignment="1">
      <alignment horizontal="center"/>
    </xf>
    <xf numFmtId="9" fontId="27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7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5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9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6" fillId="2" borderId="0" xfId="0" applyFont="1" applyFill="1" applyBorder="1"/>
    <xf numFmtId="0" fontId="3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9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5" fillId="2" borderId="0" xfId="0" applyNumberFormat="1" applyFont="1" applyFill="1" applyBorder="1" applyAlignment="1">
      <alignment horizontal="center" vertical="center"/>
    </xf>
    <xf numFmtId="0" fontId="39" fillId="2" borderId="0" xfId="0" applyFont="1" applyFill="1" applyBorder="1"/>
    <xf numFmtId="49" fontId="35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5" fillId="2" borderId="0" xfId="0" applyNumberFormat="1" applyFont="1" applyFill="1" applyBorder="1" applyAlignment="1">
      <alignment horizontal="center" vertical="center"/>
    </xf>
    <xf numFmtId="15" fontId="27" fillId="2" borderId="0" xfId="0" applyNumberFormat="1" applyFont="1" applyFill="1" applyBorder="1" applyAlignment="1">
      <alignment horizontal="center" vertical="center" wrapText="1"/>
    </xf>
    <xf numFmtId="15" fontId="27" fillId="2" borderId="0" xfId="0" applyNumberFormat="1" applyFont="1" applyFill="1" applyBorder="1" applyAlignment="1">
      <alignment horizontal="left"/>
    </xf>
    <xf numFmtId="2" fontId="27" fillId="2" borderId="0" xfId="0" applyNumberFormat="1" applyFont="1" applyFill="1" applyBorder="1" applyAlignment="1">
      <alignment horizontal="center"/>
    </xf>
    <xf numFmtId="0" fontId="35" fillId="2" borderId="20" xfId="0" applyFont="1" applyFill="1" applyBorder="1" applyAlignment="1">
      <alignment horizontal="center"/>
    </xf>
    <xf numFmtId="16" fontId="35" fillId="2" borderId="4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/>
    </xf>
    <xf numFmtId="2" fontId="35" fillId="2" borderId="1" xfId="0" applyNumberFormat="1" applyFont="1" applyFill="1" applyBorder="1" applyAlignment="1">
      <alignment horizontal="center" vertical="center" wrapText="1"/>
    </xf>
    <xf numFmtId="10" fontId="35" fillId="2" borderId="1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9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8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65" fontId="35" fillId="11" borderId="21" xfId="0" applyNumberFormat="1" applyFont="1" applyFill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5" fillId="12" borderId="21" xfId="0" applyNumberFormat="1" applyFont="1" applyFill="1" applyBorder="1" applyAlignment="1">
      <alignment horizontal="center" vertical="center"/>
    </xf>
    <xf numFmtId="0" fontId="35" fillId="12" borderId="0" xfId="0" applyFont="1" applyFill="1" applyBorder="1"/>
    <xf numFmtId="0" fontId="35" fillId="12" borderId="0" xfId="0" applyFont="1" applyFill="1" applyBorder="1" applyAlignment="1">
      <alignment horizontal="center"/>
    </xf>
    <xf numFmtId="0" fontId="35" fillId="12" borderId="21" xfId="0" applyFont="1" applyFill="1" applyBorder="1" applyAlignment="1">
      <alignment horizontal="center" vertical="center"/>
    </xf>
    <xf numFmtId="0" fontId="36" fillId="12" borderId="21" xfId="0" applyFont="1" applyFill="1" applyBorder="1" applyAlignment="1">
      <alignment horizontal="center" vertical="center"/>
    </xf>
    <xf numFmtId="0" fontId="35" fillId="14" borderId="1" xfId="0" applyFont="1" applyFill="1" applyBorder="1" applyAlignment="1">
      <alignment horizontal="center" vertical="center"/>
    </xf>
    <xf numFmtId="0" fontId="36" fillId="15" borderId="1" xfId="0" applyFont="1" applyFill="1" applyBorder="1" applyAlignment="1">
      <alignment horizontal="center" vertical="center"/>
    </xf>
    <xf numFmtId="2" fontId="36" fillId="15" borderId="1" xfId="0" applyNumberFormat="1" applyFont="1" applyFill="1" applyBorder="1" applyAlignment="1">
      <alignment horizontal="center" vertical="center"/>
    </xf>
    <xf numFmtId="10" fontId="36" fillId="15" borderId="1" xfId="0" applyNumberFormat="1" applyFont="1" applyFill="1" applyBorder="1" applyAlignment="1">
      <alignment horizontal="center" vertical="center" wrapText="1"/>
    </xf>
    <xf numFmtId="16" fontId="36" fillId="15" borderId="1" xfId="0" applyNumberFormat="1" applyFont="1" applyFill="1" applyBorder="1" applyAlignment="1">
      <alignment horizontal="center" vertical="center"/>
    </xf>
    <xf numFmtId="0" fontId="35" fillId="12" borderId="15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35" fillId="12" borderId="20" xfId="0" applyFont="1" applyFill="1" applyBorder="1" applyAlignment="1">
      <alignment horizontal="center" vertical="center"/>
    </xf>
    <xf numFmtId="165" fontId="35" fillId="12" borderId="1" xfId="0" applyNumberFormat="1" applyFont="1" applyFill="1" applyBorder="1" applyAlignment="1">
      <alignment horizontal="center" vertical="center"/>
    </xf>
    <xf numFmtId="15" fontId="35" fillId="12" borderId="0" xfId="0" applyNumberFormat="1" applyFont="1" applyFill="1" applyBorder="1" applyAlignment="1">
      <alignment horizontal="center" vertical="center"/>
    </xf>
    <xf numFmtId="0" fontId="36" fillId="12" borderId="1" xfId="0" applyFont="1" applyFill="1" applyBorder="1"/>
    <xf numFmtId="43" fontId="35" fillId="12" borderId="1" xfId="0" applyNumberFormat="1" applyFont="1" applyFill="1" applyBorder="1" applyAlignment="1">
      <alignment horizontal="center" vertical="top"/>
    </xf>
    <xf numFmtId="0" fontId="35" fillId="12" borderId="1" xfId="0" applyFont="1" applyFill="1" applyBorder="1" applyAlignment="1">
      <alignment horizontal="center" vertical="center"/>
    </xf>
    <xf numFmtId="0" fontId="35" fillId="12" borderId="1" xfId="0" applyFont="1" applyFill="1" applyBorder="1" applyAlignment="1">
      <alignment horizontal="center" vertical="top"/>
    </xf>
    <xf numFmtId="0" fontId="36" fillId="16" borderId="1" xfId="0" applyFont="1" applyFill="1" applyBorder="1" applyAlignment="1">
      <alignment horizontal="center" vertical="center"/>
    </xf>
    <xf numFmtId="2" fontId="36" fillId="16" borderId="1" xfId="0" applyNumberFormat="1" applyFont="1" applyFill="1" applyBorder="1" applyAlignment="1">
      <alignment horizontal="center" vertical="center"/>
    </xf>
    <xf numFmtId="10" fontId="36" fillId="16" borderId="1" xfId="0" applyNumberFormat="1" applyFont="1" applyFill="1" applyBorder="1" applyAlignment="1">
      <alignment horizontal="center" vertical="center" wrapText="1"/>
    </xf>
    <xf numFmtId="16" fontId="36" fillId="16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2" fontId="36" fillId="12" borderId="21" xfId="0" applyNumberFormat="1" applyFont="1" applyFill="1" applyBorder="1" applyAlignment="1">
      <alignment horizontal="center" vertical="center"/>
    </xf>
    <xf numFmtId="166" fontId="36" fillId="12" borderId="21" xfId="0" applyNumberFormat="1" applyFont="1" applyFill="1" applyBorder="1" applyAlignment="1">
      <alignment horizontal="center" vertical="center"/>
    </xf>
    <xf numFmtId="0" fontId="35" fillId="11" borderId="21" xfId="0" applyFont="1" applyFill="1" applyBorder="1" applyAlignment="1">
      <alignment horizontal="center" vertical="center"/>
    </xf>
    <xf numFmtId="16" fontId="35" fillId="11" borderId="21" xfId="0" applyNumberFormat="1" applyFont="1" applyFill="1" applyBorder="1" applyAlignment="1">
      <alignment horizontal="center" vertical="center"/>
    </xf>
    <xf numFmtId="1" fontId="1" fillId="21" borderId="1" xfId="0" applyNumberFormat="1" applyFont="1" applyFill="1" applyBorder="1" applyAlignment="1">
      <alignment horizontal="center" vertical="center" wrapText="1"/>
    </xf>
    <xf numFmtId="167" fontId="1" fillId="21" borderId="1" xfId="0" applyNumberFormat="1" applyFont="1" applyFill="1" applyBorder="1" applyAlignment="1">
      <alignment horizontal="center" vertical="center"/>
    </xf>
    <xf numFmtId="167" fontId="1" fillId="21" borderId="1" xfId="0" applyNumberFormat="1" applyFont="1" applyFill="1" applyBorder="1" applyAlignment="1">
      <alignment horizontal="left"/>
    </xf>
    <xf numFmtId="0" fontId="1" fillId="22" borderId="1" xfId="0" applyFont="1" applyFill="1" applyBorder="1" applyAlignment="1">
      <alignment horizontal="center"/>
    </xf>
    <xf numFmtId="2" fontId="1" fillId="22" borderId="1" xfId="0" applyNumberFormat="1" applyFont="1" applyFill="1" applyBorder="1" applyAlignment="1">
      <alignment horizontal="center" vertical="center"/>
    </xf>
    <xf numFmtId="2" fontId="1" fillId="22" borderId="1" xfId="0" applyNumberFormat="1" applyFont="1" applyFill="1" applyBorder="1" applyAlignment="1">
      <alignment horizontal="center"/>
    </xf>
    <xf numFmtId="43" fontId="36" fillId="12" borderId="21" xfId="0" applyNumberFormat="1" applyFont="1" applyFill="1" applyBorder="1" applyAlignment="1">
      <alignment horizontal="center" vertical="center"/>
    </xf>
    <xf numFmtId="16" fontId="37" fillId="12" borderId="21" xfId="0" applyNumberFormat="1" applyFont="1" applyFill="1" applyBorder="1" applyAlignment="1">
      <alignment horizontal="center" vertical="center"/>
    </xf>
    <xf numFmtId="0" fontId="35" fillId="12" borderId="1" xfId="0" applyFont="1" applyFill="1" applyBorder="1"/>
    <xf numFmtId="0" fontId="1" fillId="12" borderId="21" xfId="0" applyFont="1" applyFill="1" applyBorder="1"/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1" fillId="13" borderId="1" xfId="0" applyFont="1" applyFill="1" applyBorder="1" applyAlignment="1">
      <alignment horizontal="center" vertical="center"/>
    </xf>
    <xf numFmtId="165" fontId="35" fillId="13" borderId="1" xfId="0" applyNumberFormat="1" applyFont="1" applyFill="1" applyBorder="1" applyAlignment="1">
      <alignment horizontal="center" vertical="center"/>
    </xf>
    <xf numFmtId="15" fontId="1" fillId="13" borderId="1" xfId="0" applyNumberFormat="1" applyFont="1" applyFill="1" applyBorder="1" applyAlignment="1">
      <alignment horizontal="center" vertical="center"/>
    </xf>
    <xf numFmtId="0" fontId="36" fillId="13" borderId="1" xfId="0" applyFont="1" applyFill="1" applyBorder="1"/>
    <xf numFmtId="43" fontId="35" fillId="13" borderId="1" xfId="0" applyNumberFormat="1" applyFont="1" applyFill="1" applyBorder="1" applyAlignment="1">
      <alignment horizontal="center" vertical="top"/>
    </xf>
    <xf numFmtId="0" fontId="35" fillId="13" borderId="1" xfId="0" applyFont="1" applyFill="1" applyBorder="1" applyAlignment="1">
      <alignment horizontal="center" vertical="center"/>
    </xf>
    <xf numFmtId="0" fontId="35" fillId="13" borderId="1" xfId="0" applyFont="1" applyFill="1" applyBorder="1" applyAlignment="1">
      <alignment horizontal="center" vertical="top"/>
    </xf>
    <xf numFmtId="0" fontId="44" fillId="12" borderId="21" xfId="0" applyFont="1" applyFill="1" applyBorder="1" applyAlignment="1">
      <alignment horizontal="center" vertical="center"/>
    </xf>
    <xf numFmtId="16" fontId="45" fillId="16" borderId="21" xfId="0" applyNumberFormat="1" applyFont="1" applyFill="1" applyBorder="1" applyAlignment="1">
      <alignment horizontal="center" vertical="center"/>
    </xf>
    <xf numFmtId="16" fontId="44" fillId="12" borderId="21" xfId="0" applyNumberFormat="1" applyFont="1" applyFill="1" applyBorder="1" applyAlignment="1">
      <alignment horizontal="center" vertical="center"/>
    </xf>
    <xf numFmtId="0" fontId="46" fillId="13" borderId="21" xfId="0" applyFont="1" applyFill="1" applyBorder="1" applyAlignment="1"/>
    <xf numFmtId="0" fontId="47" fillId="12" borderId="21" xfId="0" applyFont="1" applyFill="1" applyBorder="1" applyAlignment="1">
      <alignment horizontal="center" vertical="center"/>
    </xf>
    <xf numFmtId="0" fontId="47" fillId="16" borderId="21" xfId="0" applyFont="1" applyFill="1" applyBorder="1" applyAlignment="1">
      <alignment horizontal="center" vertical="center"/>
    </xf>
    <xf numFmtId="2" fontId="47" fillId="16" borderId="21" xfId="0" applyNumberFormat="1" applyFont="1" applyFill="1" applyBorder="1" applyAlignment="1">
      <alignment horizontal="center" vertical="center"/>
    </xf>
    <xf numFmtId="43" fontId="47" fillId="17" borderId="21" xfId="0" applyNumberFormat="1" applyFont="1" applyFill="1" applyBorder="1" applyAlignment="1">
      <alignment horizontal="center" vertical="center"/>
    </xf>
    <xf numFmtId="16" fontId="47" fillId="16" borderId="23" xfId="0" applyNumberFormat="1" applyFont="1" applyFill="1" applyBorder="1" applyAlignment="1">
      <alignment horizontal="center" vertical="center"/>
    </xf>
    <xf numFmtId="0" fontId="48" fillId="2" borderId="0" xfId="0" applyFont="1" applyFill="1" applyBorder="1"/>
    <xf numFmtId="0" fontId="48" fillId="2" borderId="0" xfId="0" applyFont="1" applyFill="1" applyBorder="1" applyAlignment="1">
      <alignment horizontal="center"/>
    </xf>
    <xf numFmtId="0" fontId="48" fillId="12" borderId="0" xfId="0" applyFont="1" applyFill="1" applyBorder="1"/>
    <xf numFmtId="0" fontId="49" fillId="13" borderId="0" xfId="0" applyFont="1" applyFill="1" applyAlignment="1"/>
    <xf numFmtId="0" fontId="1" fillId="23" borderId="1" xfId="0" applyFont="1" applyFill="1" applyBorder="1" applyAlignment="1">
      <alignment horizontal="center" vertical="center"/>
    </xf>
    <xf numFmtId="165" fontId="35" fillId="23" borderId="1" xfId="0" applyNumberFormat="1" applyFont="1" applyFill="1" applyBorder="1" applyAlignment="1">
      <alignment horizontal="center" vertical="center"/>
    </xf>
    <xf numFmtId="15" fontId="1" fillId="23" borderId="1" xfId="0" applyNumberFormat="1" applyFont="1" applyFill="1" applyBorder="1" applyAlignment="1">
      <alignment horizontal="center" vertical="center"/>
    </xf>
    <xf numFmtId="0" fontId="36" fillId="23" borderId="1" xfId="0" applyFont="1" applyFill="1" applyBorder="1"/>
    <xf numFmtId="43" fontId="35" fillId="23" borderId="1" xfId="0" applyNumberFormat="1" applyFont="1" applyFill="1" applyBorder="1" applyAlignment="1">
      <alignment horizontal="center" vertical="top"/>
    </xf>
    <xf numFmtId="0" fontId="35" fillId="23" borderId="1" xfId="0" applyFont="1" applyFill="1" applyBorder="1" applyAlignment="1">
      <alignment horizontal="center" vertical="center"/>
    </xf>
    <xf numFmtId="0" fontId="35" fillId="23" borderId="1" xfId="0" applyFont="1" applyFill="1" applyBorder="1" applyAlignment="1">
      <alignment horizontal="center" vertical="top"/>
    </xf>
    <xf numFmtId="1" fontId="35" fillId="12" borderId="21" xfId="0" applyNumberFormat="1" applyFont="1" applyFill="1" applyBorder="1" applyAlignment="1">
      <alignment horizontal="center" vertical="center"/>
    </xf>
    <xf numFmtId="16" fontId="35" fillId="12" borderId="21" xfId="0" applyNumberFormat="1" applyFont="1" applyFill="1" applyBorder="1" applyAlignment="1">
      <alignment horizontal="center" vertical="center"/>
    </xf>
    <xf numFmtId="0" fontId="35" fillId="12" borderId="21" xfId="0" applyFont="1" applyFill="1" applyBorder="1" applyAlignment="1">
      <alignment horizontal="left"/>
    </xf>
    <xf numFmtId="0" fontId="36" fillId="16" borderId="21" xfId="0" applyFont="1" applyFill="1" applyBorder="1" applyAlignment="1">
      <alignment horizontal="center" vertical="center"/>
    </xf>
    <xf numFmtId="2" fontId="36" fillId="16" borderId="21" xfId="0" applyNumberFormat="1" applyFont="1" applyFill="1" applyBorder="1" applyAlignment="1">
      <alignment horizontal="center" vertical="center"/>
    </xf>
    <xf numFmtId="10" fontId="36" fillId="16" borderId="21" xfId="0" applyNumberFormat="1" applyFont="1" applyFill="1" applyBorder="1" applyAlignment="1">
      <alignment horizontal="center" vertical="center" wrapText="1"/>
    </xf>
    <xf numFmtId="0" fontId="1" fillId="12" borderId="24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42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1" fontId="35" fillId="11" borderId="21" xfId="0" applyNumberFormat="1" applyFont="1" applyFill="1" applyBorder="1" applyAlignment="1">
      <alignment horizontal="center" vertical="center"/>
    </xf>
    <xf numFmtId="0" fontId="35" fillId="11" borderId="21" xfId="0" applyFont="1" applyFill="1" applyBorder="1" applyAlignment="1">
      <alignment horizontal="left"/>
    </xf>
    <xf numFmtId="0" fontId="35" fillId="20" borderId="21" xfId="0" applyFont="1" applyFill="1" applyBorder="1" applyAlignment="1">
      <alignment horizontal="center" vertical="center"/>
    </xf>
    <xf numFmtId="165" fontId="35" fillId="20" borderId="21" xfId="0" applyNumberFormat="1" applyFont="1" applyFill="1" applyBorder="1" applyAlignment="1">
      <alignment horizontal="center" vertical="center"/>
    </xf>
    <xf numFmtId="16" fontId="35" fillId="20" borderId="21" xfId="0" applyNumberFormat="1" applyFont="1" applyFill="1" applyBorder="1" applyAlignment="1">
      <alignment horizontal="center" vertical="center"/>
    </xf>
    <xf numFmtId="0" fontId="43" fillId="18" borderId="21" xfId="0" applyFont="1" applyFill="1" applyBorder="1" applyAlignment="1"/>
    <xf numFmtId="0" fontId="36" fillId="20" borderId="21" xfId="0" applyFont="1" applyFill="1" applyBorder="1" applyAlignment="1">
      <alignment horizontal="center" vertical="center"/>
    </xf>
    <xf numFmtId="0" fontId="36" fillId="19" borderId="22" xfId="0" applyFont="1" applyFill="1" applyBorder="1" applyAlignment="1">
      <alignment horizontal="center" vertical="center"/>
    </xf>
    <xf numFmtId="2" fontId="36" fillId="19" borderId="22" xfId="0" applyNumberFormat="1" applyFont="1" applyFill="1" applyBorder="1" applyAlignment="1">
      <alignment horizontal="center" vertical="center"/>
    </xf>
    <xf numFmtId="43" fontId="36" fillId="24" borderId="22" xfId="0" applyNumberFormat="1" applyFont="1" applyFill="1" applyBorder="1" applyAlignment="1">
      <alignment horizontal="center" vertical="center"/>
    </xf>
    <xf numFmtId="1" fontId="35" fillId="12" borderId="0" xfId="0" applyNumberFormat="1" applyFont="1" applyFill="1" applyBorder="1" applyAlignment="1">
      <alignment horizontal="center" vertical="center"/>
    </xf>
    <xf numFmtId="165" fontId="35" fillId="12" borderId="0" xfId="0" applyNumberFormat="1" applyFont="1" applyFill="1" applyBorder="1" applyAlignment="1">
      <alignment horizontal="center" vertical="center"/>
    </xf>
    <xf numFmtId="16" fontId="35" fillId="12" borderId="0" xfId="0" applyNumberFormat="1" applyFont="1" applyFill="1" applyBorder="1" applyAlignment="1">
      <alignment horizontal="center" vertical="center"/>
    </xf>
    <xf numFmtId="0" fontId="35" fillId="12" borderId="0" xfId="0" applyFont="1" applyFill="1" applyBorder="1" applyAlignment="1">
      <alignment horizontal="left"/>
    </xf>
    <xf numFmtId="0" fontId="35" fillId="12" borderId="0" xfId="0" applyFont="1" applyFill="1" applyBorder="1" applyAlignment="1">
      <alignment horizontal="center" vertical="center"/>
    </xf>
    <xf numFmtId="0" fontId="36" fillId="12" borderId="0" xfId="0" applyFont="1" applyFill="1" applyBorder="1" applyAlignment="1">
      <alignment horizontal="center" vertical="center"/>
    </xf>
    <xf numFmtId="2" fontId="36" fillId="12" borderId="0" xfId="0" applyNumberFormat="1" applyFont="1" applyFill="1" applyBorder="1" applyAlignment="1">
      <alignment horizontal="center" vertical="center"/>
    </xf>
    <xf numFmtId="10" fontId="36" fillId="12" borderId="0" xfId="0" applyNumberFormat="1" applyFont="1" applyFill="1" applyBorder="1" applyAlignment="1">
      <alignment horizontal="center" vertical="center" wrapText="1"/>
    </xf>
    <xf numFmtId="16" fontId="37" fillId="1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2" fontId="36" fillId="19" borderId="21" xfId="0" applyNumberFormat="1" applyFont="1" applyFill="1" applyBorder="1" applyAlignment="1">
      <alignment horizontal="center" vertical="center"/>
    </xf>
    <xf numFmtId="0" fontId="36" fillId="19" borderId="21" xfId="0" applyFont="1" applyFill="1" applyBorder="1" applyAlignment="1">
      <alignment horizontal="center" vertical="center"/>
    </xf>
    <xf numFmtId="0" fontId="1" fillId="0" borderId="21" xfId="1" applyBorder="1"/>
    <xf numFmtId="2" fontId="1" fillId="0" borderId="21" xfId="1" applyNumberFormat="1" applyBorder="1"/>
    <xf numFmtId="10" fontId="36" fillId="12" borderId="21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/>
    <xf numFmtId="0" fontId="1" fillId="2" borderId="24" xfId="0" applyFont="1" applyFill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3" fillId="0" borderId="0" xfId="0" applyFont="1" applyBorder="1"/>
    <xf numFmtId="10" fontId="13" fillId="2" borderId="0" xfId="0" applyNumberFormat="1" applyFont="1" applyFill="1" applyBorder="1" applyAlignment="1">
      <alignment horizontal="center"/>
    </xf>
    <xf numFmtId="0" fontId="1" fillId="25" borderId="1" xfId="0" applyFont="1" applyFill="1" applyBorder="1" applyAlignment="1">
      <alignment horizontal="center" vertical="center"/>
    </xf>
    <xf numFmtId="165" fontId="35" fillId="25" borderId="1" xfId="0" applyNumberFormat="1" applyFont="1" applyFill="1" applyBorder="1" applyAlignment="1">
      <alignment horizontal="center" vertical="center"/>
    </xf>
    <xf numFmtId="15" fontId="1" fillId="25" borderId="1" xfId="0" applyNumberFormat="1" applyFont="1" applyFill="1" applyBorder="1" applyAlignment="1">
      <alignment horizontal="center" vertical="center"/>
    </xf>
    <xf numFmtId="0" fontId="36" fillId="25" borderId="1" xfId="0" applyFont="1" applyFill="1" applyBorder="1"/>
    <xf numFmtId="43" fontId="35" fillId="25" borderId="1" xfId="0" applyNumberFormat="1" applyFont="1" applyFill="1" applyBorder="1" applyAlignment="1">
      <alignment horizontal="center" vertical="top"/>
    </xf>
    <xf numFmtId="0" fontId="35" fillId="25" borderId="1" xfId="0" applyFont="1" applyFill="1" applyBorder="1" applyAlignment="1">
      <alignment horizontal="center" vertical="center"/>
    </xf>
    <xf numFmtId="0" fontId="35" fillId="25" borderId="1" xfId="0" applyFont="1" applyFill="1" applyBorder="1" applyAlignment="1">
      <alignment horizontal="center" vertical="top"/>
    </xf>
    <xf numFmtId="0" fontId="35" fillId="11" borderId="1" xfId="0" applyFont="1" applyFill="1" applyBorder="1" applyAlignment="1">
      <alignment horizontal="center" vertical="center"/>
    </xf>
    <xf numFmtId="2" fontId="36" fillId="20" borderId="21" xfId="0" applyNumberFormat="1" applyFont="1" applyFill="1" applyBorder="1" applyAlignment="1">
      <alignment horizontal="center" vertical="center"/>
    </xf>
    <xf numFmtId="166" fontId="36" fillId="20" borderId="21" xfId="0" applyNumberFormat="1" applyFont="1" applyFill="1" applyBorder="1" applyAlignment="1">
      <alignment horizontal="center" vertical="center"/>
    </xf>
    <xf numFmtId="43" fontId="36" fillId="19" borderId="21" xfId="0" applyNumberFormat="1" applyFont="1" applyFill="1" applyBorder="1" applyAlignment="1">
      <alignment horizontal="center" vertical="center"/>
    </xf>
    <xf numFmtId="16" fontId="36" fillId="20" borderId="21" xfId="0" applyNumberFormat="1" applyFont="1" applyFill="1" applyBorder="1" applyAlignment="1">
      <alignment horizontal="center" vertical="center"/>
    </xf>
    <xf numFmtId="0" fontId="35" fillId="20" borderId="21" xfId="0" applyFont="1" applyFill="1" applyBorder="1"/>
    <xf numFmtId="0" fontId="43" fillId="25" borderId="21" xfId="0" applyFont="1" applyFill="1" applyBorder="1" applyAlignment="1"/>
    <xf numFmtId="0" fontId="36" fillId="11" borderId="21" xfId="0" applyFont="1" applyFill="1" applyBorder="1" applyAlignment="1">
      <alignment horizontal="center" vertical="center"/>
    </xf>
    <xf numFmtId="0" fontId="36" fillId="6" borderId="22" xfId="0" applyFont="1" applyFill="1" applyBorder="1" applyAlignment="1">
      <alignment horizontal="center" vertical="center"/>
    </xf>
    <xf numFmtId="2" fontId="36" fillId="6" borderId="22" xfId="0" applyNumberFormat="1" applyFont="1" applyFill="1" applyBorder="1" applyAlignment="1">
      <alignment horizontal="center" vertical="center"/>
    </xf>
    <xf numFmtId="2" fontId="36" fillId="6" borderId="21" xfId="0" applyNumberFormat="1" applyFont="1" applyFill="1" applyBorder="1" applyAlignment="1">
      <alignment horizontal="center" vertical="center"/>
    </xf>
    <xf numFmtId="0" fontId="36" fillId="6" borderId="21" xfId="0" applyFont="1" applyFill="1" applyBorder="1" applyAlignment="1">
      <alignment horizontal="center" vertical="center"/>
    </xf>
    <xf numFmtId="43" fontId="36" fillId="26" borderId="22" xfId="0" applyNumberFormat="1" applyFont="1" applyFill="1" applyBorder="1" applyAlignment="1">
      <alignment horizontal="center" vertical="center"/>
    </xf>
    <xf numFmtId="165" fontId="29" fillId="11" borderId="21" xfId="0" applyNumberFormat="1" applyFont="1" applyFill="1" applyBorder="1" applyAlignment="1">
      <alignment horizontal="center" vertical="center"/>
    </xf>
    <xf numFmtId="1" fontId="35" fillId="11" borderId="22" xfId="0" applyNumberFormat="1" applyFont="1" applyFill="1" applyBorder="1" applyAlignment="1">
      <alignment horizontal="center" vertical="center"/>
    </xf>
    <xf numFmtId="165" fontId="35" fillId="11" borderId="22" xfId="0" applyNumberFormat="1" applyFont="1" applyFill="1" applyBorder="1" applyAlignment="1">
      <alignment horizontal="center" vertical="center"/>
    </xf>
    <xf numFmtId="16" fontId="35" fillId="11" borderId="22" xfId="0" applyNumberFormat="1" applyFont="1" applyFill="1" applyBorder="1" applyAlignment="1">
      <alignment horizontal="center" vertical="center"/>
    </xf>
    <xf numFmtId="0" fontId="35" fillId="11" borderId="22" xfId="0" applyFont="1" applyFill="1" applyBorder="1" applyAlignment="1">
      <alignment horizontal="left"/>
    </xf>
    <xf numFmtId="0" fontId="35" fillId="11" borderId="22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2" fontId="36" fillId="6" borderId="2" xfId="0" applyNumberFormat="1" applyFont="1" applyFill="1" applyBorder="1" applyAlignment="1">
      <alignment horizontal="center" vertical="center"/>
    </xf>
    <xf numFmtId="10" fontId="36" fillId="6" borderId="2" xfId="0" applyNumberFormat="1" applyFont="1" applyFill="1" applyBorder="1" applyAlignment="1">
      <alignment horizontal="center" vertical="center" wrapText="1"/>
    </xf>
    <xf numFmtId="16" fontId="36" fillId="6" borderId="2" xfId="0" applyNumberFormat="1" applyFont="1" applyFill="1" applyBorder="1" applyAlignment="1">
      <alignment horizontal="center" vertical="center"/>
    </xf>
    <xf numFmtId="16" fontId="36" fillId="16" borderId="21" xfId="0" applyNumberFormat="1" applyFont="1" applyFill="1" applyBorder="1" applyAlignment="1">
      <alignment horizontal="center" vertical="center"/>
    </xf>
    <xf numFmtId="0" fontId="35" fillId="12" borderId="21" xfId="0" applyFont="1" applyFill="1" applyBorder="1"/>
    <xf numFmtId="0" fontId="43" fillId="13" borderId="21" xfId="0" applyFont="1" applyFill="1" applyBorder="1" applyAlignment="1"/>
    <xf numFmtId="0" fontId="36" fillId="16" borderId="22" xfId="0" applyFont="1" applyFill="1" applyBorder="1" applyAlignment="1">
      <alignment horizontal="center" vertical="center"/>
    </xf>
    <xf numFmtId="2" fontId="36" fillId="16" borderId="22" xfId="0" applyNumberFormat="1" applyFont="1" applyFill="1" applyBorder="1" applyAlignment="1">
      <alignment horizontal="center" vertical="center"/>
    </xf>
    <xf numFmtId="43" fontId="36" fillId="17" borderId="22" xfId="0" applyNumberFormat="1" applyFont="1" applyFill="1" applyBorder="1" applyAlignment="1">
      <alignment horizontal="center" vertical="center"/>
    </xf>
    <xf numFmtId="165" fontId="35" fillId="12" borderId="23" xfId="0" applyNumberFormat="1" applyFont="1" applyFill="1" applyBorder="1" applyAlignment="1">
      <alignment horizontal="center" vertical="center"/>
    </xf>
    <xf numFmtId="0" fontId="35" fillId="11" borderId="20" xfId="0" applyFont="1" applyFill="1" applyBorder="1" applyAlignment="1">
      <alignment horizontal="center" vertical="center"/>
    </xf>
    <xf numFmtId="165" fontId="35" fillId="11" borderId="1" xfId="0" applyNumberFormat="1" applyFont="1" applyFill="1" applyBorder="1" applyAlignment="1">
      <alignment horizontal="center" vertical="center"/>
    </xf>
    <xf numFmtId="15" fontId="35" fillId="11" borderId="0" xfId="0" applyNumberFormat="1" applyFont="1" applyFill="1" applyBorder="1" applyAlignment="1">
      <alignment horizontal="center" vertical="center"/>
    </xf>
    <xf numFmtId="0" fontId="36" fillId="11" borderId="1" xfId="0" applyFont="1" applyFill="1" applyBorder="1"/>
    <xf numFmtId="43" fontId="35" fillId="11" borderId="1" xfId="0" applyNumberFormat="1" applyFont="1" applyFill="1" applyBorder="1" applyAlignment="1">
      <alignment horizontal="center" vertical="top"/>
    </xf>
    <xf numFmtId="0" fontId="35" fillId="11" borderId="1" xfId="0" applyFont="1" applyFill="1" applyBorder="1" applyAlignment="1">
      <alignment horizontal="center" vertical="top"/>
    </xf>
    <xf numFmtId="1" fontId="1" fillId="11" borderId="1" xfId="0" applyNumberFormat="1" applyFont="1" applyFill="1" applyBorder="1" applyAlignment="1">
      <alignment horizontal="center" vertical="center" wrapText="1"/>
    </xf>
    <xf numFmtId="167" fontId="1" fillId="11" borderId="1" xfId="0" applyNumberFormat="1" applyFont="1" applyFill="1" applyBorder="1" applyAlignment="1">
      <alignment horizontal="center" vertical="center"/>
    </xf>
    <xf numFmtId="167" fontId="1" fillId="11" borderId="1" xfId="0" applyNumberFormat="1" applyFont="1" applyFill="1" applyBorder="1" applyAlignment="1">
      <alignment horizontal="left"/>
    </xf>
    <xf numFmtId="0" fontId="1" fillId="25" borderId="1" xfId="0" applyFont="1" applyFill="1" applyBorder="1" applyAlignment="1">
      <alignment horizontal="center"/>
    </xf>
    <xf numFmtId="2" fontId="1" fillId="25" borderId="1" xfId="0" applyNumberFormat="1" applyFont="1" applyFill="1" applyBorder="1" applyAlignment="1">
      <alignment horizontal="center" vertical="center"/>
    </xf>
    <xf numFmtId="0" fontId="42" fillId="0" borderId="21" xfId="0" applyFont="1" applyBorder="1"/>
    <xf numFmtId="0" fontId="0" fillId="0" borderId="21" xfId="0" applyBorder="1"/>
    <xf numFmtId="16" fontId="37" fillId="6" borderId="2" xfId="0" applyNumberFormat="1" applyFont="1" applyFill="1" applyBorder="1" applyAlignment="1">
      <alignment horizontal="center" vertical="center"/>
    </xf>
    <xf numFmtId="0" fontId="35" fillId="11" borderId="21" xfId="0" applyFont="1" applyFill="1" applyBorder="1"/>
    <xf numFmtId="2" fontId="36" fillId="11" borderId="21" xfId="0" applyNumberFormat="1" applyFont="1" applyFill="1" applyBorder="1" applyAlignment="1">
      <alignment horizontal="center" vertical="center"/>
    </xf>
    <xf numFmtId="166" fontId="36" fillId="11" borderId="21" xfId="0" applyNumberFormat="1" applyFont="1" applyFill="1" applyBorder="1" applyAlignment="1">
      <alignment horizontal="center" vertical="center"/>
    </xf>
    <xf numFmtId="43" fontId="36" fillId="6" borderId="21" xfId="0" applyNumberFormat="1" applyFont="1" applyFill="1" applyBorder="1" applyAlignment="1">
      <alignment horizontal="center" vertical="center"/>
    </xf>
    <xf numFmtId="16" fontId="36" fillId="11" borderId="21" xfId="0" applyNumberFormat="1" applyFont="1" applyFill="1" applyBorder="1" applyAlignment="1">
      <alignment horizontal="center" vertical="center"/>
    </xf>
    <xf numFmtId="16" fontId="37" fillId="11" borderId="21" xfId="0" applyNumberFormat="1" applyFont="1" applyFill="1" applyBorder="1" applyAlignment="1">
      <alignment horizontal="center" vertical="center"/>
    </xf>
    <xf numFmtId="0" fontId="0" fillId="13" borderId="0" xfId="0" applyFont="1" applyFill="1" applyAlignment="1">
      <alignment horizontal="center"/>
    </xf>
    <xf numFmtId="0" fontId="4" fillId="4" borderId="10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11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11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11" fillId="0" borderId="15" xfId="0" applyFont="1" applyBorder="1"/>
    <xf numFmtId="0" fontId="11" fillId="0" borderId="17" xfId="0" applyFont="1" applyBorder="1"/>
    <xf numFmtId="0" fontId="11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4" fillId="2" borderId="0" xfId="0" applyFont="1" applyFill="1" applyBorder="1"/>
    <xf numFmtId="0" fontId="11" fillId="0" borderId="0" xfId="0" applyFont="1" applyBorder="1"/>
    <xf numFmtId="2" fontId="29" fillId="2" borderId="0" xfId="0" applyNumberFormat="1" applyFont="1" applyFill="1" applyBorder="1" applyAlignment="1">
      <alignment horizontal="left" wrapText="1"/>
    </xf>
  </cellXfs>
  <cellStyles count="2"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219</xdr:row>
      <xdr:rowOff>0</xdr:rowOff>
    </xdr:from>
    <xdr:to>
      <xdr:col>11</xdr:col>
      <xdr:colOff>123825</xdr:colOff>
      <xdr:row>233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218</xdr:row>
      <xdr:rowOff>89647</xdr:rowOff>
    </xdr:from>
    <xdr:to>
      <xdr:col>4</xdr:col>
      <xdr:colOff>605118</xdr:colOff>
      <xdr:row>223</xdr:row>
      <xdr:rowOff>72813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515</xdr:row>
      <xdr:rowOff>0</xdr:rowOff>
    </xdr:from>
    <xdr:to>
      <xdr:col>12</xdr:col>
      <xdr:colOff>331694</xdr:colOff>
      <xdr:row>519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512</xdr:row>
      <xdr:rowOff>156881</xdr:rowOff>
    </xdr:from>
    <xdr:to>
      <xdr:col>5</xdr:col>
      <xdr:colOff>313764</xdr:colOff>
      <xdr:row>518</xdr:row>
      <xdr:rowOff>11204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81052146"/>
          <a:ext cx="3966882" cy="7956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D27" sqref="D27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44575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2"/>
  <sheetViews>
    <sheetView zoomScale="85" zoomScaleNormal="85" workbookViewId="0">
      <pane ySplit="10" topLeftCell="A11" activePane="bottomLeft" state="frozen"/>
      <selection activeCell="B10" sqref="B10:M216"/>
      <selection pane="bottomLeft" activeCell="C16" sqref="C16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44575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52" t="s">
        <v>16</v>
      </c>
      <c r="B9" s="454" t="s">
        <v>17</v>
      </c>
      <c r="C9" s="454" t="s">
        <v>18</v>
      </c>
      <c r="D9" s="454" t="s">
        <v>19</v>
      </c>
      <c r="E9" s="26" t="s">
        <v>20</v>
      </c>
      <c r="F9" s="26" t="s">
        <v>21</v>
      </c>
      <c r="G9" s="449" t="s">
        <v>22</v>
      </c>
      <c r="H9" s="450"/>
      <c r="I9" s="451"/>
      <c r="J9" s="449" t="s">
        <v>23</v>
      </c>
      <c r="K9" s="450"/>
      <c r="L9" s="451"/>
      <c r="M9" s="26"/>
      <c r="N9" s="27"/>
      <c r="O9" s="27"/>
      <c r="P9" s="27"/>
    </row>
    <row r="10" spans="1:16" ht="59.25" customHeight="1">
      <c r="A10" s="453"/>
      <c r="B10" s="455"/>
      <c r="C10" s="455"/>
      <c r="D10" s="455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44588</v>
      </c>
      <c r="E11" s="35">
        <v>38591.449999999997</v>
      </c>
      <c r="F11" s="35">
        <v>38663.816666666666</v>
      </c>
      <c r="G11" s="36">
        <v>38429.633333333331</v>
      </c>
      <c r="H11" s="36">
        <v>38267.816666666666</v>
      </c>
      <c r="I11" s="36">
        <v>38033.633333333331</v>
      </c>
      <c r="J11" s="36">
        <v>38825.633333333331</v>
      </c>
      <c r="K11" s="36">
        <v>39059.816666666666</v>
      </c>
      <c r="L11" s="36">
        <v>39221.633333333331</v>
      </c>
      <c r="M11" s="37">
        <v>38898</v>
      </c>
      <c r="N11" s="37">
        <v>38502</v>
      </c>
      <c r="O11" s="38">
        <v>2396475</v>
      </c>
      <c r="P11" s="39">
        <v>-7.6734151368635983E-2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44588</v>
      </c>
      <c r="E12" s="40">
        <v>18287.25</v>
      </c>
      <c r="F12" s="40">
        <v>18262.600000000002</v>
      </c>
      <c r="G12" s="41">
        <v>18221.800000000003</v>
      </c>
      <c r="H12" s="41">
        <v>18156.350000000002</v>
      </c>
      <c r="I12" s="41">
        <v>18115.550000000003</v>
      </c>
      <c r="J12" s="41">
        <v>18328.050000000003</v>
      </c>
      <c r="K12" s="41">
        <v>18368.849999999999</v>
      </c>
      <c r="L12" s="41">
        <v>18434.300000000003</v>
      </c>
      <c r="M12" s="31">
        <v>18303.400000000001</v>
      </c>
      <c r="N12" s="31">
        <v>18197.150000000001</v>
      </c>
      <c r="O12" s="42">
        <v>11653050</v>
      </c>
      <c r="P12" s="43">
        <v>2.7003564928855653E-2</v>
      </c>
    </row>
    <row r="13" spans="1:16" ht="12.75" customHeight="1">
      <c r="A13" s="31">
        <v>3</v>
      </c>
      <c r="B13" s="32" t="s">
        <v>35</v>
      </c>
      <c r="C13" s="33" t="s">
        <v>834</v>
      </c>
      <c r="D13" s="34">
        <v>44586</v>
      </c>
      <c r="E13" s="40">
        <v>18645</v>
      </c>
      <c r="F13" s="40">
        <v>18673.100000000002</v>
      </c>
      <c r="G13" s="41">
        <v>18572.650000000005</v>
      </c>
      <c r="H13" s="41">
        <v>18500.300000000003</v>
      </c>
      <c r="I13" s="41">
        <v>18399.850000000006</v>
      </c>
      <c r="J13" s="41">
        <v>18745.450000000004</v>
      </c>
      <c r="K13" s="41">
        <v>18845.900000000001</v>
      </c>
      <c r="L13" s="41">
        <v>18918.250000000004</v>
      </c>
      <c r="M13" s="31">
        <v>18773.55</v>
      </c>
      <c r="N13" s="31">
        <v>18600.75</v>
      </c>
      <c r="O13" s="42">
        <v>3480</v>
      </c>
      <c r="P13" s="43">
        <v>1.1627906976744186E-2</v>
      </c>
    </row>
    <row r="14" spans="1:16" ht="12.75" customHeight="1">
      <c r="A14" s="31">
        <v>4</v>
      </c>
      <c r="B14" s="32" t="s">
        <v>38</v>
      </c>
      <c r="C14" s="33" t="s">
        <v>39</v>
      </c>
      <c r="D14" s="34">
        <v>44588</v>
      </c>
      <c r="E14" s="40">
        <v>1107.0999999999999</v>
      </c>
      <c r="F14" s="40">
        <v>1105.8666666666666</v>
      </c>
      <c r="G14" s="41">
        <v>1095.833333333333</v>
      </c>
      <c r="H14" s="41">
        <v>1084.5666666666664</v>
      </c>
      <c r="I14" s="41">
        <v>1074.5333333333328</v>
      </c>
      <c r="J14" s="41">
        <v>1117.1333333333332</v>
      </c>
      <c r="K14" s="41">
        <v>1127.1666666666665</v>
      </c>
      <c r="L14" s="41">
        <v>1138.4333333333334</v>
      </c>
      <c r="M14" s="31">
        <v>1115.9000000000001</v>
      </c>
      <c r="N14" s="31">
        <v>1094.5999999999999</v>
      </c>
      <c r="O14" s="42">
        <v>2009400</v>
      </c>
      <c r="P14" s="43">
        <v>-8.1228138359891178E-2</v>
      </c>
    </row>
    <row r="15" spans="1:16" ht="12.75" customHeight="1">
      <c r="A15" s="31">
        <v>5</v>
      </c>
      <c r="B15" s="32" t="s">
        <v>47</v>
      </c>
      <c r="C15" s="33" t="s">
        <v>239</v>
      </c>
      <c r="D15" s="34">
        <v>44588</v>
      </c>
      <c r="E15" s="40">
        <v>17884.7</v>
      </c>
      <c r="F15" s="40">
        <v>17961.366666666665</v>
      </c>
      <c r="G15" s="41">
        <v>17782.23333333333</v>
      </c>
      <c r="H15" s="41">
        <v>17679.766666666666</v>
      </c>
      <c r="I15" s="41">
        <v>17500.633333333331</v>
      </c>
      <c r="J15" s="41">
        <v>18063.833333333328</v>
      </c>
      <c r="K15" s="41">
        <v>18242.966666666667</v>
      </c>
      <c r="L15" s="41">
        <v>18345.433333333327</v>
      </c>
      <c r="M15" s="31">
        <v>18140.5</v>
      </c>
      <c r="N15" s="31">
        <v>17858.900000000001</v>
      </c>
      <c r="O15" s="42">
        <v>52750</v>
      </c>
      <c r="P15" s="43">
        <v>0.10994213571804314</v>
      </c>
    </row>
    <row r="16" spans="1:16" ht="12.75" customHeight="1">
      <c r="A16" s="31">
        <v>6</v>
      </c>
      <c r="B16" s="32" t="s">
        <v>44</v>
      </c>
      <c r="C16" s="33" t="s">
        <v>243</v>
      </c>
      <c r="D16" s="34">
        <v>44588</v>
      </c>
      <c r="E16" s="40">
        <v>133.80000000000001</v>
      </c>
      <c r="F16" s="40">
        <v>134.26666666666668</v>
      </c>
      <c r="G16" s="41">
        <v>132.03333333333336</v>
      </c>
      <c r="H16" s="41">
        <v>130.26666666666668</v>
      </c>
      <c r="I16" s="41">
        <v>128.03333333333336</v>
      </c>
      <c r="J16" s="41">
        <v>136.03333333333336</v>
      </c>
      <c r="K16" s="41">
        <v>138.26666666666665</v>
      </c>
      <c r="L16" s="41">
        <v>140.03333333333336</v>
      </c>
      <c r="M16" s="31">
        <v>136.5</v>
      </c>
      <c r="N16" s="31">
        <v>132.5</v>
      </c>
      <c r="O16" s="42">
        <v>15972000</v>
      </c>
      <c r="P16" s="43">
        <v>3.2423208191126277E-2</v>
      </c>
    </row>
    <row r="17" spans="1:16" ht="12.75" customHeight="1">
      <c r="A17" s="31">
        <v>7</v>
      </c>
      <c r="B17" s="32" t="s">
        <v>40</v>
      </c>
      <c r="C17" s="33" t="s">
        <v>41</v>
      </c>
      <c r="D17" s="34">
        <v>44588</v>
      </c>
      <c r="E17" s="40">
        <v>309.75</v>
      </c>
      <c r="F17" s="40">
        <v>307.86666666666662</v>
      </c>
      <c r="G17" s="41">
        <v>304.93333333333322</v>
      </c>
      <c r="H17" s="41">
        <v>300.11666666666662</v>
      </c>
      <c r="I17" s="41">
        <v>297.18333333333322</v>
      </c>
      <c r="J17" s="41">
        <v>312.68333333333322</v>
      </c>
      <c r="K17" s="41">
        <v>315.61666666666662</v>
      </c>
      <c r="L17" s="41">
        <v>320.43333333333322</v>
      </c>
      <c r="M17" s="31">
        <v>310.8</v>
      </c>
      <c r="N17" s="31">
        <v>303.05</v>
      </c>
      <c r="O17" s="42">
        <v>12937600</v>
      </c>
      <c r="P17" s="43">
        <v>4.1222012973425405E-2</v>
      </c>
    </row>
    <row r="18" spans="1:16" ht="12.75" customHeight="1">
      <c r="A18" s="31">
        <v>8</v>
      </c>
      <c r="B18" s="32" t="s">
        <v>42</v>
      </c>
      <c r="C18" s="33" t="s">
        <v>43</v>
      </c>
      <c r="D18" s="34">
        <v>44588</v>
      </c>
      <c r="E18" s="40">
        <v>2323.75</v>
      </c>
      <c r="F18" s="40">
        <v>2321.1333333333332</v>
      </c>
      <c r="G18" s="41">
        <v>2309.2166666666662</v>
      </c>
      <c r="H18" s="41">
        <v>2294.6833333333329</v>
      </c>
      <c r="I18" s="41">
        <v>2282.766666666666</v>
      </c>
      <c r="J18" s="41">
        <v>2335.6666666666665</v>
      </c>
      <c r="K18" s="41">
        <v>2347.5833333333335</v>
      </c>
      <c r="L18" s="41">
        <v>2362.1166666666668</v>
      </c>
      <c r="M18" s="31">
        <v>2333.0500000000002</v>
      </c>
      <c r="N18" s="31">
        <v>2306.6</v>
      </c>
      <c r="O18" s="42">
        <v>2963750</v>
      </c>
      <c r="P18" s="43">
        <v>5.7690676168660393E-3</v>
      </c>
    </row>
    <row r="19" spans="1:16" ht="12.75" customHeight="1">
      <c r="A19" s="31">
        <v>9</v>
      </c>
      <c r="B19" s="32" t="s">
        <v>44</v>
      </c>
      <c r="C19" s="33" t="s">
        <v>45</v>
      </c>
      <c r="D19" s="34">
        <v>44588</v>
      </c>
      <c r="E19" s="40">
        <v>1857.25</v>
      </c>
      <c r="F19" s="40">
        <v>1844.0833333333333</v>
      </c>
      <c r="G19" s="41">
        <v>1823.1666666666665</v>
      </c>
      <c r="H19" s="41">
        <v>1789.0833333333333</v>
      </c>
      <c r="I19" s="41">
        <v>1768.1666666666665</v>
      </c>
      <c r="J19" s="41">
        <v>1878.1666666666665</v>
      </c>
      <c r="K19" s="41">
        <v>1899.083333333333</v>
      </c>
      <c r="L19" s="41">
        <v>1933.1666666666665</v>
      </c>
      <c r="M19" s="31">
        <v>1865</v>
      </c>
      <c r="N19" s="31">
        <v>1810</v>
      </c>
      <c r="O19" s="42">
        <v>22358500</v>
      </c>
      <c r="P19" s="43">
        <v>2.1565805405158432E-2</v>
      </c>
    </row>
    <row r="20" spans="1:16" ht="12.75" customHeight="1">
      <c r="A20" s="31">
        <v>10</v>
      </c>
      <c r="B20" s="32" t="s">
        <v>44</v>
      </c>
      <c r="C20" s="33" t="s">
        <v>46</v>
      </c>
      <c r="D20" s="34">
        <v>44588</v>
      </c>
      <c r="E20" s="40">
        <v>774.35</v>
      </c>
      <c r="F20" s="40">
        <v>771.70000000000016</v>
      </c>
      <c r="G20" s="41">
        <v>764.45000000000027</v>
      </c>
      <c r="H20" s="41">
        <v>754.55000000000007</v>
      </c>
      <c r="I20" s="41">
        <v>747.30000000000018</v>
      </c>
      <c r="J20" s="41">
        <v>781.60000000000036</v>
      </c>
      <c r="K20" s="41">
        <v>788.85000000000014</v>
      </c>
      <c r="L20" s="41">
        <v>798.75000000000045</v>
      </c>
      <c r="M20" s="31">
        <v>778.95</v>
      </c>
      <c r="N20" s="31">
        <v>761.8</v>
      </c>
      <c r="O20" s="42">
        <v>88012500</v>
      </c>
      <c r="P20" s="43">
        <v>-2.380345150046757E-3</v>
      </c>
    </row>
    <row r="21" spans="1:16" ht="12.75" customHeight="1">
      <c r="A21" s="31">
        <v>11</v>
      </c>
      <c r="B21" s="32" t="s">
        <v>47</v>
      </c>
      <c r="C21" s="33" t="s">
        <v>48</v>
      </c>
      <c r="D21" s="34">
        <v>44588</v>
      </c>
      <c r="E21" s="40">
        <v>3706.75</v>
      </c>
      <c r="F21" s="40">
        <v>3697.0833333333335</v>
      </c>
      <c r="G21" s="41">
        <v>3671.916666666667</v>
      </c>
      <c r="H21" s="41">
        <v>3637.0833333333335</v>
      </c>
      <c r="I21" s="41">
        <v>3611.916666666667</v>
      </c>
      <c r="J21" s="41">
        <v>3731.916666666667</v>
      </c>
      <c r="K21" s="41">
        <v>3757.0833333333339</v>
      </c>
      <c r="L21" s="41">
        <v>3791.916666666667</v>
      </c>
      <c r="M21" s="31">
        <v>3722.25</v>
      </c>
      <c r="N21" s="31">
        <v>3662.25</v>
      </c>
      <c r="O21" s="42">
        <v>226400</v>
      </c>
      <c r="P21" s="43">
        <v>-7.8878177037686233E-3</v>
      </c>
    </row>
    <row r="22" spans="1:16" ht="12.75" customHeight="1">
      <c r="A22" s="31">
        <v>12</v>
      </c>
      <c r="B22" s="32" t="s">
        <v>49</v>
      </c>
      <c r="C22" s="33" t="s">
        <v>50</v>
      </c>
      <c r="D22" s="34">
        <v>44588</v>
      </c>
      <c r="E22" s="40">
        <v>644.04999999999995</v>
      </c>
      <c r="F22" s="40">
        <v>640.63333333333333</v>
      </c>
      <c r="G22" s="41">
        <v>634.4666666666667</v>
      </c>
      <c r="H22" s="41">
        <v>624.88333333333333</v>
      </c>
      <c r="I22" s="41">
        <v>618.7166666666667</v>
      </c>
      <c r="J22" s="41">
        <v>650.2166666666667</v>
      </c>
      <c r="K22" s="41">
        <v>656.38333333333344</v>
      </c>
      <c r="L22" s="41">
        <v>665.9666666666667</v>
      </c>
      <c r="M22" s="31">
        <v>646.79999999999995</v>
      </c>
      <c r="N22" s="31">
        <v>631.04999999999995</v>
      </c>
      <c r="O22" s="42">
        <v>9225000</v>
      </c>
      <c r="P22" s="43">
        <v>-1.1465923703386198E-2</v>
      </c>
    </row>
    <row r="23" spans="1:16" ht="12.75" customHeight="1">
      <c r="A23" s="31">
        <v>13</v>
      </c>
      <c r="B23" s="32" t="s">
        <v>42</v>
      </c>
      <c r="C23" s="33" t="s">
        <v>51</v>
      </c>
      <c r="D23" s="34">
        <v>44588</v>
      </c>
      <c r="E23" s="40">
        <v>397.25</v>
      </c>
      <c r="F23" s="40">
        <v>397.81666666666666</v>
      </c>
      <c r="G23" s="41">
        <v>394.7833333333333</v>
      </c>
      <c r="H23" s="41">
        <v>392.31666666666666</v>
      </c>
      <c r="I23" s="41">
        <v>389.2833333333333</v>
      </c>
      <c r="J23" s="41">
        <v>400.2833333333333</v>
      </c>
      <c r="K23" s="41">
        <v>403.31666666666672</v>
      </c>
      <c r="L23" s="41">
        <v>405.7833333333333</v>
      </c>
      <c r="M23" s="31">
        <v>400.85</v>
      </c>
      <c r="N23" s="31">
        <v>395.35</v>
      </c>
      <c r="O23" s="42">
        <v>12559500</v>
      </c>
      <c r="P23" s="43">
        <v>-4.2866941015089165E-2</v>
      </c>
    </row>
    <row r="24" spans="1:16" ht="12.75" customHeight="1">
      <c r="A24" s="31">
        <v>14</v>
      </c>
      <c r="B24" s="32" t="s">
        <v>47</v>
      </c>
      <c r="C24" s="33" t="s">
        <v>52</v>
      </c>
      <c r="D24" s="34">
        <v>44588</v>
      </c>
      <c r="E24" s="40">
        <v>809.3</v>
      </c>
      <c r="F24" s="40">
        <v>813.55000000000007</v>
      </c>
      <c r="G24" s="41">
        <v>803.50000000000011</v>
      </c>
      <c r="H24" s="41">
        <v>797.7</v>
      </c>
      <c r="I24" s="41">
        <v>787.65000000000009</v>
      </c>
      <c r="J24" s="41">
        <v>819.35000000000014</v>
      </c>
      <c r="K24" s="41">
        <v>829.40000000000009</v>
      </c>
      <c r="L24" s="41">
        <v>835.20000000000016</v>
      </c>
      <c r="M24" s="31">
        <v>823.6</v>
      </c>
      <c r="N24" s="31">
        <v>807.75</v>
      </c>
      <c r="O24" s="42">
        <v>1992200</v>
      </c>
      <c r="P24" s="43">
        <v>4.7478836952521163E-2</v>
      </c>
    </row>
    <row r="25" spans="1:16" ht="12.75" customHeight="1">
      <c r="A25" s="31">
        <v>15</v>
      </c>
      <c r="B25" s="32" t="s">
        <v>44</v>
      </c>
      <c r="C25" s="33" t="s">
        <v>53</v>
      </c>
      <c r="D25" s="34">
        <v>44588</v>
      </c>
      <c r="E25" s="40">
        <v>5005.2</v>
      </c>
      <c r="F25" s="40">
        <v>5018.1166666666659</v>
      </c>
      <c r="G25" s="41">
        <v>4963.0833333333321</v>
      </c>
      <c r="H25" s="41">
        <v>4920.9666666666662</v>
      </c>
      <c r="I25" s="41">
        <v>4865.9333333333325</v>
      </c>
      <c r="J25" s="41">
        <v>5060.2333333333318</v>
      </c>
      <c r="K25" s="41">
        <v>5115.2666666666664</v>
      </c>
      <c r="L25" s="41">
        <v>5157.3833333333314</v>
      </c>
      <c r="M25" s="31">
        <v>5073.1499999999996</v>
      </c>
      <c r="N25" s="31">
        <v>4976</v>
      </c>
      <c r="O25" s="42">
        <v>2397375</v>
      </c>
      <c r="P25" s="43">
        <v>2.8088984186545162E-2</v>
      </c>
    </row>
    <row r="26" spans="1:16" ht="12.75" customHeight="1">
      <c r="A26" s="31">
        <v>16</v>
      </c>
      <c r="B26" s="275" t="s">
        <v>49</v>
      </c>
      <c r="C26" s="33" t="s">
        <v>54</v>
      </c>
      <c r="D26" s="34">
        <v>44588</v>
      </c>
      <c r="E26" s="40">
        <v>235.8</v>
      </c>
      <c r="F26" s="40">
        <v>235.36666666666667</v>
      </c>
      <c r="G26" s="41">
        <v>233.43333333333334</v>
      </c>
      <c r="H26" s="41">
        <v>231.06666666666666</v>
      </c>
      <c r="I26" s="41">
        <v>229.13333333333333</v>
      </c>
      <c r="J26" s="41">
        <v>237.73333333333335</v>
      </c>
      <c r="K26" s="41">
        <v>239.66666666666669</v>
      </c>
      <c r="L26" s="41">
        <v>242.03333333333336</v>
      </c>
      <c r="M26" s="31">
        <v>237.3</v>
      </c>
      <c r="N26" s="31">
        <v>233</v>
      </c>
      <c r="O26" s="42">
        <v>10272500</v>
      </c>
      <c r="P26" s="43">
        <v>-1.3682189150264042E-2</v>
      </c>
    </row>
    <row r="27" spans="1:16" ht="12.75" customHeight="1">
      <c r="A27" s="31">
        <v>17</v>
      </c>
      <c r="B27" s="32" t="s">
        <v>49</v>
      </c>
      <c r="C27" s="33" t="s">
        <v>55</v>
      </c>
      <c r="D27" s="34">
        <v>44588</v>
      </c>
      <c r="E27" s="40">
        <v>138.15</v>
      </c>
      <c r="F27" s="40">
        <v>137.78333333333333</v>
      </c>
      <c r="G27" s="41">
        <v>136.56666666666666</v>
      </c>
      <c r="H27" s="41">
        <v>134.98333333333332</v>
      </c>
      <c r="I27" s="41">
        <v>133.76666666666665</v>
      </c>
      <c r="J27" s="41">
        <v>139.36666666666667</v>
      </c>
      <c r="K27" s="41">
        <v>140.58333333333331</v>
      </c>
      <c r="L27" s="41">
        <v>142.16666666666669</v>
      </c>
      <c r="M27" s="31">
        <v>139</v>
      </c>
      <c r="N27" s="31">
        <v>136.19999999999999</v>
      </c>
      <c r="O27" s="42">
        <v>31819500</v>
      </c>
      <c r="P27" s="43">
        <v>-8.442315162501618E-2</v>
      </c>
    </row>
    <row r="28" spans="1:16" ht="12.75" customHeight="1">
      <c r="A28" s="31">
        <v>18</v>
      </c>
      <c r="B28" s="276" t="s">
        <v>56</v>
      </c>
      <c r="C28" s="33" t="s">
        <v>57</v>
      </c>
      <c r="D28" s="34">
        <v>44588</v>
      </c>
      <c r="E28" s="40">
        <v>3469.55</v>
      </c>
      <c r="F28" s="40">
        <v>3498.3333333333335</v>
      </c>
      <c r="G28" s="41">
        <v>3432.8166666666671</v>
      </c>
      <c r="H28" s="41">
        <v>3396.0833333333335</v>
      </c>
      <c r="I28" s="41">
        <v>3330.5666666666671</v>
      </c>
      <c r="J28" s="41">
        <v>3535.0666666666671</v>
      </c>
      <c r="K28" s="41">
        <v>3600.5833333333335</v>
      </c>
      <c r="L28" s="41">
        <v>3637.3166666666671</v>
      </c>
      <c r="M28" s="31">
        <v>3563.85</v>
      </c>
      <c r="N28" s="31">
        <v>3461.6</v>
      </c>
      <c r="O28" s="42">
        <v>3568650</v>
      </c>
      <c r="P28" s="43">
        <v>2.2213628942167225E-2</v>
      </c>
    </row>
    <row r="29" spans="1:16" ht="12.75" customHeight="1">
      <c r="A29" s="31">
        <v>19</v>
      </c>
      <c r="B29" s="32" t="s">
        <v>44</v>
      </c>
      <c r="C29" s="33" t="s">
        <v>307</v>
      </c>
      <c r="D29" s="34">
        <v>44588</v>
      </c>
      <c r="E29" s="40">
        <v>2494.3000000000002</v>
      </c>
      <c r="F29" s="40">
        <v>2500.9166666666665</v>
      </c>
      <c r="G29" s="41">
        <v>2468.3833333333332</v>
      </c>
      <c r="H29" s="41">
        <v>2442.4666666666667</v>
      </c>
      <c r="I29" s="41">
        <v>2409.9333333333334</v>
      </c>
      <c r="J29" s="41">
        <v>2526.833333333333</v>
      </c>
      <c r="K29" s="41">
        <v>2559.3666666666668</v>
      </c>
      <c r="L29" s="41">
        <v>2585.2833333333328</v>
      </c>
      <c r="M29" s="31">
        <v>2533.4499999999998</v>
      </c>
      <c r="N29" s="31">
        <v>2475</v>
      </c>
      <c r="O29" s="42">
        <v>948200</v>
      </c>
      <c r="P29" s="43">
        <v>3.5124587211047734E-2</v>
      </c>
    </row>
    <row r="30" spans="1:16" ht="12.75" customHeight="1">
      <c r="A30" s="31">
        <v>20</v>
      </c>
      <c r="B30" s="32" t="s">
        <v>44</v>
      </c>
      <c r="C30" s="33" t="s">
        <v>308</v>
      </c>
      <c r="D30" s="34">
        <v>44588</v>
      </c>
      <c r="E30" s="40">
        <v>10370.85</v>
      </c>
      <c r="F30" s="40">
        <v>10296.283333333333</v>
      </c>
      <c r="G30" s="41">
        <v>9949.6666666666661</v>
      </c>
      <c r="H30" s="41">
        <v>9528.4833333333336</v>
      </c>
      <c r="I30" s="41">
        <v>9181.8666666666668</v>
      </c>
      <c r="J30" s="41">
        <v>10717.466666666665</v>
      </c>
      <c r="K30" s="41">
        <v>11064.083333333334</v>
      </c>
      <c r="L30" s="41">
        <v>11485.266666666665</v>
      </c>
      <c r="M30" s="31">
        <v>10642.9</v>
      </c>
      <c r="N30" s="31">
        <v>9875.1</v>
      </c>
      <c r="O30" s="42">
        <v>103650</v>
      </c>
      <c r="P30" s="43">
        <v>0.15262718932443703</v>
      </c>
    </row>
    <row r="31" spans="1:16" ht="12.75" customHeight="1">
      <c r="A31" s="31">
        <v>21</v>
      </c>
      <c r="B31" s="32" t="s">
        <v>58</v>
      </c>
      <c r="C31" s="33" t="s">
        <v>59</v>
      </c>
      <c r="D31" s="34">
        <v>44588</v>
      </c>
      <c r="E31" s="40">
        <v>1308.5</v>
      </c>
      <c r="F31" s="40">
        <v>1308.1333333333334</v>
      </c>
      <c r="G31" s="41">
        <v>1293.1166666666668</v>
      </c>
      <c r="H31" s="41">
        <v>1277.7333333333333</v>
      </c>
      <c r="I31" s="41">
        <v>1262.7166666666667</v>
      </c>
      <c r="J31" s="41">
        <v>1323.5166666666669</v>
      </c>
      <c r="K31" s="41">
        <v>1338.5333333333338</v>
      </c>
      <c r="L31" s="41">
        <v>1353.916666666667</v>
      </c>
      <c r="M31" s="31">
        <v>1323.15</v>
      </c>
      <c r="N31" s="31">
        <v>1292.75</v>
      </c>
      <c r="O31" s="42">
        <v>3293000</v>
      </c>
      <c r="P31" s="43">
        <v>-5.7527189467658842E-2</v>
      </c>
    </row>
    <row r="32" spans="1:16" ht="12.75" customHeight="1">
      <c r="A32" s="31">
        <v>22</v>
      </c>
      <c r="B32" s="32" t="s">
        <v>47</v>
      </c>
      <c r="C32" s="33" t="s">
        <v>60</v>
      </c>
      <c r="D32" s="34">
        <v>44588</v>
      </c>
      <c r="E32" s="40">
        <v>720.25</v>
      </c>
      <c r="F32" s="40">
        <v>722.2166666666667</v>
      </c>
      <c r="G32" s="41">
        <v>715.98333333333335</v>
      </c>
      <c r="H32" s="41">
        <v>711.7166666666667</v>
      </c>
      <c r="I32" s="41">
        <v>705.48333333333335</v>
      </c>
      <c r="J32" s="41">
        <v>726.48333333333335</v>
      </c>
      <c r="K32" s="41">
        <v>732.7166666666667</v>
      </c>
      <c r="L32" s="41">
        <v>736.98333333333335</v>
      </c>
      <c r="M32" s="31">
        <v>728.45</v>
      </c>
      <c r="N32" s="31">
        <v>717.95</v>
      </c>
      <c r="O32" s="42">
        <v>15218250</v>
      </c>
      <c r="P32" s="43">
        <v>3.3625080354052319E-3</v>
      </c>
    </row>
    <row r="33" spans="1:16" ht="12.75" customHeight="1">
      <c r="A33" s="31">
        <v>23</v>
      </c>
      <c r="B33" s="32" t="s">
        <v>58</v>
      </c>
      <c r="C33" s="33" t="s">
        <v>61</v>
      </c>
      <c r="D33" s="34">
        <v>44588</v>
      </c>
      <c r="E33" s="40">
        <v>742.6</v>
      </c>
      <c r="F33" s="40">
        <v>744.08333333333337</v>
      </c>
      <c r="G33" s="41">
        <v>738.16666666666674</v>
      </c>
      <c r="H33" s="41">
        <v>733.73333333333335</v>
      </c>
      <c r="I33" s="41">
        <v>727.81666666666672</v>
      </c>
      <c r="J33" s="41">
        <v>748.51666666666677</v>
      </c>
      <c r="K33" s="41">
        <v>754.43333333333351</v>
      </c>
      <c r="L33" s="41">
        <v>758.86666666666679</v>
      </c>
      <c r="M33" s="31">
        <v>750</v>
      </c>
      <c r="N33" s="31">
        <v>739.65</v>
      </c>
      <c r="O33" s="42">
        <v>43171200</v>
      </c>
      <c r="P33" s="43">
        <v>-7.0381717313902463E-3</v>
      </c>
    </row>
    <row r="34" spans="1:16" ht="12.75" customHeight="1">
      <c r="A34" s="31">
        <v>24</v>
      </c>
      <c r="B34" s="32" t="s">
        <v>49</v>
      </c>
      <c r="C34" s="33" t="s">
        <v>62</v>
      </c>
      <c r="D34" s="34">
        <v>44588</v>
      </c>
      <c r="E34" s="40">
        <v>3454.2</v>
      </c>
      <c r="F34" s="40">
        <v>3454.6833333333329</v>
      </c>
      <c r="G34" s="41">
        <v>3432.266666666666</v>
      </c>
      <c r="H34" s="41">
        <v>3410.333333333333</v>
      </c>
      <c r="I34" s="41">
        <v>3387.9166666666661</v>
      </c>
      <c r="J34" s="41">
        <v>3476.6166666666659</v>
      </c>
      <c r="K34" s="41">
        <v>3499.0333333333328</v>
      </c>
      <c r="L34" s="41">
        <v>3520.9666666666658</v>
      </c>
      <c r="M34" s="31">
        <v>3477.1</v>
      </c>
      <c r="N34" s="31">
        <v>3432.75</v>
      </c>
      <c r="O34" s="42">
        <v>3108500</v>
      </c>
      <c r="P34" s="43">
        <v>-1.7541087231352719E-2</v>
      </c>
    </row>
    <row r="35" spans="1:16" ht="12.75" customHeight="1">
      <c r="A35" s="31">
        <v>25</v>
      </c>
      <c r="B35" s="32" t="s">
        <v>63</v>
      </c>
      <c r="C35" s="33" t="s">
        <v>64</v>
      </c>
      <c r="D35" s="34">
        <v>44588</v>
      </c>
      <c r="E35" s="40">
        <v>18246.55</v>
      </c>
      <c r="F35" s="40">
        <v>18161.75</v>
      </c>
      <c r="G35" s="41">
        <v>18038.95</v>
      </c>
      <c r="H35" s="41">
        <v>17831.350000000002</v>
      </c>
      <c r="I35" s="41">
        <v>17708.550000000003</v>
      </c>
      <c r="J35" s="41">
        <v>18369.349999999999</v>
      </c>
      <c r="K35" s="41">
        <v>18492.150000000001</v>
      </c>
      <c r="L35" s="41">
        <v>18699.749999999996</v>
      </c>
      <c r="M35" s="31">
        <v>18284.55</v>
      </c>
      <c r="N35" s="31">
        <v>17954.150000000001</v>
      </c>
      <c r="O35" s="42">
        <v>584300</v>
      </c>
      <c r="P35" s="43">
        <v>-9.996611318197221E-3</v>
      </c>
    </row>
    <row r="36" spans="1:16" ht="12.75" customHeight="1">
      <c r="A36" s="31">
        <v>26</v>
      </c>
      <c r="B36" s="32" t="s">
        <v>63</v>
      </c>
      <c r="C36" s="33" t="s">
        <v>65</v>
      </c>
      <c r="D36" s="34">
        <v>44588</v>
      </c>
      <c r="E36" s="40">
        <v>7829.85</v>
      </c>
      <c r="F36" s="40">
        <v>7828.75</v>
      </c>
      <c r="G36" s="41">
        <v>7791.3</v>
      </c>
      <c r="H36" s="41">
        <v>7752.75</v>
      </c>
      <c r="I36" s="41">
        <v>7715.3</v>
      </c>
      <c r="J36" s="41">
        <v>7867.3</v>
      </c>
      <c r="K36" s="41">
        <v>7904.7500000000009</v>
      </c>
      <c r="L36" s="41">
        <v>7943.3</v>
      </c>
      <c r="M36" s="31">
        <v>7866.2</v>
      </c>
      <c r="N36" s="31">
        <v>7790.2</v>
      </c>
      <c r="O36" s="42">
        <v>3736750</v>
      </c>
      <c r="P36" s="43">
        <v>-1.3029098319580397E-3</v>
      </c>
    </row>
    <row r="37" spans="1:16" ht="12.75" customHeight="1">
      <c r="A37" s="31">
        <v>27</v>
      </c>
      <c r="B37" s="32" t="s">
        <v>49</v>
      </c>
      <c r="C37" s="33" t="s">
        <v>66</v>
      </c>
      <c r="D37" s="34">
        <v>44588</v>
      </c>
      <c r="E37" s="40">
        <v>2470.6999999999998</v>
      </c>
      <c r="F37" s="40">
        <v>2459.5333333333333</v>
      </c>
      <c r="G37" s="41">
        <v>2443.9166666666665</v>
      </c>
      <c r="H37" s="41">
        <v>2417.1333333333332</v>
      </c>
      <c r="I37" s="41">
        <v>2401.5166666666664</v>
      </c>
      <c r="J37" s="41">
        <v>2486.3166666666666</v>
      </c>
      <c r="K37" s="41">
        <v>2501.9333333333334</v>
      </c>
      <c r="L37" s="41">
        <v>2528.7166666666667</v>
      </c>
      <c r="M37" s="31">
        <v>2475.15</v>
      </c>
      <c r="N37" s="31">
        <v>2432.75</v>
      </c>
      <c r="O37" s="42">
        <v>1260400</v>
      </c>
      <c r="P37" s="43">
        <v>-1.7002027764779284E-2</v>
      </c>
    </row>
    <row r="38" spans="1:16" ht="12.75" customHeight="1">
      <c r="A38" s="31">
        <v>28</v>
      </c>
      <c r="B38" s="32" t="s">
        <v>44</v>
      </c>
      <c r="C38" s="33" t="s">
        <v>316</v>
      </c>
      <c r="D38" s="34">
        <v>44588</v>
      </c>
      <c r="E38" s="40">
        <v>446.65</v>
      </c>
      <c r="F38" s="40">
        <v>439.91666666666669</v>
      </c>
      <c r="G38" s="41">
        <v>429.68333333333339</v>
      </c>
      <c r="H38" s="41">
        <v>412.7166666666667</v>
      </c>
      <c r="I38" s="41">
        <v>402.48333333333341</v>
      </c>
      <c r="J38" s="41">
        <v>456.88333333333338</v>
      </c>
      <c r="K38" s="41">
        <v>467.11666666666662</v>
      </c>
      <c r="L38" s="41">
        <v>484.08333333333337</v>
      </c>
      <c r="M38" s="31">
        <v>450.15</v>
      </c>
      <c r="N38" s="31">
        <v>422.95</v>
      </c>
      <c r="O38" s="42">
        <v>6350400</v>
      </c>
      <c r="P38" s="43">
        <v>0.13757523645743766</v>
      </c>
    </row>
    <row r="39" spans="1:16" ht="12.75" customHeight="1">
      <c r="A39" s="31">
        <v>29</v>
      </c>
      <c r="B39" s="32" t="s">
        <v>58</v>
      </c>
      <c r="C39" s="33" t="s">
        <v>67</v>
      </c>
      <c r="D39" s="34">
        <v>44588</v>
      </c>
      <c r="E39" s="40">
        <v>295.64999999999998</v>
      </c>
      <c r="F39" s="40">
        <v>292.04999999999995</v>
      </c>
      <c r="G39" s="41">
        <v>285.89999999999992</v>
      </c>
      <c r="H39" s="41">
        <v>276.14999999999998</v>
      </c>
      <c r="I39" s="41">
        <v>269.99999999999994</v>
      </c>
      <c r="J39" s="41">
        <v>301.7999999999999</v>
      </c>
      <c r="K39" s="41">
        <v>307.95</v>
      </c>
      <c r="L39" s="41">
        <v>317.69999999999987</v>
      </c>
      <c r="M39" s="31">
        <v>298.2</v>
      </c>
      <c r="N39" s="31">
        <v>282.3</v>
      </c>
      <c r="O39" s="42">
        <v>28495800</v>
      </c>
      <c r="P39" s="43">
        <v>9.8078657140875353E-2</v>
      </c>
    </row>
    <row r="40" spans="1:16" ht="12.75" customHeight="1">
      <c r="A40" s="31">
        <v>30</v>
      </c>
      <c r="B40" s="32" t="s">
        <v>58</v>
      </c>
      <c r="C40" s="33" t="s">
        <v>68</v>
      </c>
      <c r="D40" s="34">
        <v>44588</v>
      </c>
      <c r="E40" s="40">
        <v>94</v>
      </c>
      <c r="F40" s="40">
        <v>93.683333333333337</v>
      </c>
      <c r="G40" s="41">
        <v>92.616666666666674</v>
      </c>
      <c r="H40" s="41">
        <v>91.233333333333334</v>
      </c>
      <c r="I40" s="41">
        <v>90.166666666666671</v>
      </c>
      <c r="J40" s="41">
        <v>95.066666666666677</v>
      </c>
      <c r="K40" s="41">
        <v>96.13333333333334</v>
      </c>
      <c r="L40" s="41">
        <v>97.51666666666668</v>
      </c>
      <c r="M40" s="31">
        <v>94.75</v>
      </c>
      <c r="N40" s="31">
        <v>92.3</v>
      </c>
      <c r="O40" s="42">
        <v>135614700</v>
      </c>
      <c r="P40" s="43">
        <v>-1.1175567309332878E-2</v>
      </c>
    </row>
    <row r="41" spans="1:16" ht="12.75" customHeight="1">
      <c r="A41" s="31">
        <v>31</v>
      </c>
      <c r="B41" s="32" t="s">
        <v>56</v>
      </c>
      <c r="C41" s="33" t="s">
        <v>69</v>
      </c>
      <c r="D41" s="34">
        <v>44588</v>
      </c>
      <c r="E41" s="40">
        <v>1983.15</v>
      </c>
      <c r="F41" s="40">
        <v>1979.55</v>
      </c>
      <c r="G41" s="41">
        <v>1964.6999999999998</v>
      </c>
      <c r="H41" s="41">
        <v>1946.2499999999998</v>
      </c>
      <c r="I41" s="41">
        <v>1931.3999999999996</v>
      </c>
      <c r="J41" s="41">
        <v>1998</v>
      </c>
      <c r="K41" s="41">
        <v>2012.85</v>
      </c>
      <c r="L41" s="41">
        <v>2031.3000000000002</v>
      </c>
      <c r="M41" s="31">
        <v>1994.4</v>
      </c>
      <c r="N41" s="31">
        <v>1961.1</v>
      </c>
      <c r="O41" s="42">
        <v>1455850</v>
      </c>
      <c r="P41" s="43">
        <v>-1.9992595335061088E-2</v>
      </c>
    </row>
    <row r="42" spans="1:16" ht="12.75" customHeight="1">
      <c r="A42" s="31">
        <v>32</v>
      </c>
      <c r="B42" s="32" t="s">
        <v>70</v>
      </c>
      <c r="C42" s="33" t="s">
        <v>71</v>
      </c>
      <c r="D42" s="34">
        <v>44588</v>
      </c>
      <c r="E42" s="40">
        <v>210.25</v>
      </c>
      <c r="F42" s="40">
        <v>210.4</v>
      </c>
      <c r="G42" s="41">
        <v>207.8</v>
      </c>
      <c r="H42" s="41">
        <v>205.35</v>
      </c>
      <c r="I42" s="41">
        <v>202.75</v>
      </c>
      <c r="J42" s="41">
        <v>212.85000000000002</v>
      </c>
      <c r="K42" s="41">
        <v>215.45</v>
      </c>
      <c r="L42" s="41">
        <v>217.90000000000003</v>
      </c>
      <c r="M42" s="31">
        <v>213</v>
      </c>
      <c r="N42" s="31">
        <v>207.95</v>
      </c>
      <c r="O42" s="42">
        <v>26809000</v>
      </c>
      <c r="P42" s="43">
        <v>9.5878649112764742E-3</v>
      </c>
    </row>
    <row r="43" spans="1:16" ht="12.75" customHeight="1">
      <c r="A43" s="31">
        <v>33</v>
      </c>
      <c r="B43" s="32" t="s">
        <v>56</v>
      </c>
      <c r="C43" s="33" t="s">
        <v>72</v>
      </c>
      <c r="D43" s="34">
        <v>44588</v>
      </c>
      <c r="E43" s="40">
        <v>782.8</v>
      </c>
      <c r="F43" s="40">
        <v>785.4666666666667</v>
      </c>
      <c r="G43" s="41">
        <v>776.93333333333339</v>
      </c>
      <c r="H43" s="41">
        <v>771.06666666666672</v>
      </c>
      <c r="I43" s="41">
        <v>762.53333333333342</v>
      </c>
      <c r="J43" s="41">
        <v>791.33333333333337</v>
      </c>
      <c r="K43" s="41">
        <v>799.86666666666667</v>
      </c>
      <c r="L43" s="41">
        <v>805.73333333333335</v>
      </c>
      <c r="M43" s="31">
        <v>794</v>
      </c>
      <c r="N43" s="31">
        <v>779.6</v>
      </c>
      <c r="O43" s="42">
        <v>5143600</v>
      </c>
      <c r="P43" s="43">
        <v>-1.6200294550810016E-2</v>
      </c>
    </row>
    <row r="44" spans="1:16" ht="12.75" customHeight="1">
      <c r="A44" s="31">
        <v>34</v>
      </c>
      <c r="B44" s="32" t="s">
        <v>49</v>
      </c>
      <c r="C44" s="33" t="s">
        <v>73</v>
      </c>
      <c r="D44" s="34">
        <v>44588</v>
      </c>
      <c r="E44" s="40">
        <v>769.25</v>
      </c>
      <c r="F44" s="40">
        <v>766.05000000000007</v>
      </c>
      <c r="G44" s="41">
        <v>759.70000000000016</v>
      </c>
      <c r="H44" s="41">
        <v>750.15000000000009</v>
      </c>
      <c r="I44" s="41">
        <v>743.80000000000018</v>
      </c>
      <c r="J44" s="41">
        <v>775.60000000000014</v>
      </c>
      <c r="K44" s="41">
        <v>781.95</v>
      </c>
      <c r="L44" s="41">
        <v>791.50000000000011</v>
      </c>
      <c r="M44" s="31">
        <v>772.4</v>
      </c>
      <c r="N44" s="31">
        <v>756.5</v>
      </c>
      <c r="O44" s="42">
        <v>6963000</v>
      </c>
      <c r="P44" s="43">
        <v>-2.1913190054782976E-2</v>
      </c>
    </row>
    <row r="45" spans="1:16" ht="12.75" customHeight="1">
      <c r="A45" s="31">
        <v>35</v>
      </c>
      <c r="B45" s="32" t="s">
        <v>74</v>
      </c>
      <c r="C45" s="33" t="s">
        <v>75</v>
      </c>
      <c r="D45" s="34">
        <v>44588</v>
      </c>
      <c r="E45" s="40">
        <v>732.15</v>
      </c>
      <c r="F45" s="40">
        <v>732.6</v>
      </c>
      <c r="G45" s="41">
        <v>728.45</v>
      </c>
      <c r="H45" s="41">
        <v>724.75</v>
      </c>
      <c r="I45" s="41">
        <v>720.6</v>
      </c>
      <c r="J45" s="41">
        <v>736.30000000000007</v>
      </c>
      <c r="K45" s="41">
        <v>740.44999999999993</v>
      </c>
      <c r="L45" s="41">
        <v>744.15000000000009</v>
      </c>
      <c r="M45" s="31">
        <v>736.75</v>
      </c>
      <c r="N45" s="31">
        <v>728.9</v>
      </c>
      <c r="O45" s="42">
        <v>61851650</v>
      </c>
      <c r="P45" s="43">
        <v>-1.071233209748982E-2</v>
      </c>
    </row>
    <row r="46" spans="1:16" ht="12.75" customHeight="1">
      <c r="A46" s="31">
        <v>36</v>
      </c>
      <c r="B46" s="32" t="s">
        <v>70</v>
      </c>
      <c r="C46" s="33" t="s">
        <v>76</v>
      </c>
      <c r="D46" s="34">
        <v>44588</v>
      </c>
      <c r="E46" s="40">
        <v>63</v>
      </c>
      <c r="F46" s="40">
        <v>62.883333333333326</v>
      </c>
      <c r="G46" s="41">
        <v>61.91666666666665</v>
      </c>
      <c r="H46" s="41">
        <v>60.833333333333321</v>
      </c>
      <c r="I46" s="41">
        <v>59.866666666666646</v>
      </c>
      <c r="J46" s="41">
        <v>63.966666666666654</v>
      </c>
      <c r="K46" s="41">
        <v>64.933333333333323</v>
      </c>
      <c r="L46" s="41">
        <v>66.016666666666652</v>
      </c>
      <c r="M46" s="31">
        <v>63.85</v>
      </c>
      <c r="N46" s="31">
        <v>61.8</v>
      </c>
      <c r="O46" s="42">
        <v>129601500</v>
      </c>
      <c r="P46" s="43">
        <v>1.1306841458418681E-2</v>
      </c>
    </row>
    <row r="47" spans="1:16" ht="12.75" customHeight="1">
      <c r="A47" s="31">
        <v>37</v>
      </c>
      <c r="B47" s="32" t="s">
        <v>47</v>
      </c>
      <c r="C47" s="33" t="s">
        <v>77</v>
      </c>
      <c r="D47" s="34">
        <v>44588</v>
      </c>
      <c r="E47" s="40">
        <v>371.7</v>
      </c>
      <c r="F47" s="40">
        <v>368.8</v>
      </c>
      <c r="G47" s="41">
        <v>361.90000000000003</v>
      </c>
      <c r="H47" s="41">
        <v>352.1</v>
      </c>
      <c r="I47" s="41">
        <v>345.20000000000005</v>
      </c>
      <c r="J47" s="41">
        <v>378.6</v>
      </c>
      <c r="K47" s="41">
        <v>385.5</v>
      </c>
      <c r="L47" s="41">
        <v>395.3</v>
      </c>
      <c r="M47" s="31">
        <v>375.7</v>
      </c>
      <c r="N47" s="31">
        <v>359</v>
      </c>
      <c r="O47" s="42">
        <v>21111700</v>
      </c>
      <c r="P47" s="43">
        <v>9.7835187178567151E-2</v>
      </c>
    </row>
    <row r="48" spans="1:16" ht="12.75" customHeight="1">
      <c r="A48" s="31">
        <v>38</v>
      </c>
      <c r="B48" s="32" t="s">
        <v>49</v>
      </c>
      <c r="C48" s="33" t="s">
        <v>78</v>
      </c>
      <c r="D48" s="34">
        <v>44588</v>
      </c>
      <c r="E48" s="40">
        <v>17466.75</v>
      </c>
      <c r="F48" s="40">
        <v>17435.849999999999</v>
      </c>
      <c r="G48" s="41">
        <v>17290.999999999996</v>
      </c>
      <c r="H48" s="41">
        <v>17115.249999999996</v>
      </c>
      <c r="I48" s="41">
        <v>16970.399999999994</v>
      </c>
      <c r="J48" s="41">
        <v>17611.599999999999</v>
      </c>
      <c r="K48" s="41">
        <v>17756.450000000004</v>
      </c>
      <c r="L48" s="41">
        <v>17932.2</v>
      </c>
      <c r="M48" s="31">
        <v>17580.7</v>
      </c>
      <c r="N48" s="31">
        <v>17260.099999999999</v>
      </c>
      <c r="O48" s="42">
        <v>153350</v>
      </c>
      <c r="P48" s="43">
        <v>-6.8005181347150258E-3</v>
      </c>
    </row>
    <row r="49" spans="1:16" ht="12.75" customHeight="1">
      <c r="A49" s="31">
        <v>39</v>
      </c>
      <c r="B49" s="32" t="s">
        <v>79</v>
      </c>
      <c r="C49" s="33" t="s">
        <v>80</v>
      </c>
      <c r="D49" s="34">
        <v>44588</v>
      </c>
      <c r="E49" s="40">
        <v>396.15</v>
      </c>
      <c r="F49" s="40">
        <v>394.7</v>
      </c>
      <c r="G49" s="41">
        <v>390.29999999999995</v>
      </c>
      <c r="H49" s="41">
        <v>384.45</v>
      </c>
      <c r="I49" s="41">
        <v>380.04999999999995</v>
      </c>
      <c r="J49" s="41">
        <v>400.54999999999995</v>
      </c>
      <c r="K49" s="41">
        <v>404.94999999999993</v>
      </c>
      <c r="L49" s="41">
        <v>410.79999999999995</v>
      </c>
      <c r="M49" s="31">
        <v>399.1</v>
      </c>
      <c r="N49" s="31">
        <v>388.85</v>
      </c>
      <c r="O49" s="42">
        <v>31044600</v>
      </c>
      <c r="P49" s="43">
        <v>3.6229271809661137E-2</v>
      </c>
    </row>
    <row r="50" spans="1:16" ht="12.75" customHeight="1">
      <c r="A50" s="31">
        <v>40</v>
      </c>
      <c r="B50" s="32" t="s">
        <v>56</v>
      </c>
      <c r="C50" s="33" t="s">
        <v>81</v>
      </c>
      <c r="D50" s="34">
        <v>44588</v>
      </c>
      <c r="E50" s="40">
        <v>3759.15</v>
      </c>
      <c r="F50" s="40">
        <v>3743.9500000000003</v>
      </c>
      <c r="G50" s="41">
        <v>3721.6000000000004</v>
      </c>
      <c r="H50" s="41">
        <v>3684.05</v>
      </c>
      <c r="I50" s="41">
        <v>3661.7000000000003</v>
      </c>
      <c r="J50" s="41">
        <v>3781.5000000000005</v>
      </c>
      <c r="K50" s="41">
        <v>3803.85</v>
      </c>
      <c r="L50" s="41">
        <v>3841.4000000000005</v>
      </c>
      <c r="M50" s="31">
        <v>3766.3</v>
      </c>
      <c r="N50" s="31">
        <v>3706.4</v>
      </c>
      <c r="O50" s="42">
        <v>1145000</v>
      </c>
      <c r="P50" s="43">
        <v>-1.6323024054982819E-2</v>
      </c>
    </row>
    <row r="51" spans="1:16" ht="12.75" customHeight="1">
      <c r="A51" s="31">
        <v>41</v>
      </c>
      <c r="B51" s="32" t="s">
        <v>87</v>
      </c>
      <c r="C51" s="33" t="s">
        <v>322</v>
      </c>
      <c r="D51" s="34">
        <v>44588</v>
      </c>
      <c r="E51" s="40">
        <v>572.29999999999995</v>
      </c>
      <c r="F51" s="40">
        <v>573.4</v>
      </c>
      <c r="G51" s="41">
        <v>561.79999999999995</v>
      </c>
      <c r="H51" s="41">
        <v>551.29999999999995</v>
      </c>
      <c r="I51" s="41">
        <v>539.69999999999993</v>
      </c>
      <c r="J51" s="41">
        <v>583.9</v>
      </c>
      <c r="K51" s="41">
        <v>595.50000000000011</v>
      </c>
      <c r="L51" s="41">
        <v>606</v>
      </c>
      <c r="M51" s="31">
        <v>585</v>
      </c>
      <c r="N51" s="31">
        <v>562.9</v>
      </c>
      <c r="O51" s="42">
        <v>5346900</v>
      </c>
      <c r="P51" s="43">
        <v>2.9021766324743559E-2</v>
      </c>
    </row>
    <row r="52" spans="1:16" ht="12.75" customHeight="1">
      <c r="A52" s="31">
        <v>42</v>
      </c>
      <c r="B52" s="32" t="s">
        <v>47</v>
      </c>
      <c r="C52" s="33" t="s">
        <v>82</v>
      </c>
      <c r="D52" s="34">
        <v>44588</v>
      </c>
      <c r="E52" s="40">
        <v>449.15</v>
      </c>
      <c r="F52" s="40">
        <v>449.18333333333334</v>
      </c>
      <c r="G52" s="41">
        <v>444.86666666666667</v>
      </c>
      <c r="H52" s="41">
        <v>440.58333333333331</v>
      </c>
      <c r="I52" s="41">
        <v>436.26666666666665</v>
      </c>
      <c r="J52" s="41">
        <v>453.4666666666667</v>
      </c>
      <c r="K52" s="41">
        <v>457.78333333333342</v>
      </c>
      <c r="L52" s="41">
        <v>462.06666666666672</v>
      </c>
      <c r="M52" s="31">
        <v>453.5</v>
      </c>
      <c r="N52" s="31">
        <v>444.9</v>
      </c>
      <c r="O52" s="42">
        <v>21522600</v>
      </c>
      <c r="P52" s="43">
        <v>1.5729637128173182E-2</v>
      </c>
    </row>
    <row r="53" spans="1:16" ht="12.75" customHeight="1">
      <c r="A53" s="31">
        <v>43</v>
      </c>
      <c r="B53" s="32" t="s">
        <v>58</v>
      </c>
      <c r="C53" s="33" t="s">
        <v>83</v>
      </c>
      <c r="D53" s="34">
        <v>44588</v>
      </c>
      <c r="E53" s="40">
        <v>226.15</v>
      </c>
      <c r="F53" s="40">
        <v>225.06666666666669</v>
      </c>
      <c r="G53" s="41">
        <v>222.03333333333339</v>
      </c>
      <c r="H53" s="41">
        <v>217.91666666666669</v>
      </c>
      <c r="I53" s="41">
        <v>214.88333333333338</v>
      </c>
      <c r="J53" s="41">
        <v>229.18333333333339</v>
      </c>
      <c r="K53" s="41">
        <v>232.2166666666667</v>
      </c>
      <c r="L53" s="41">
        <v>236.3333333333334</v>
      </c>
      <c r="M53" s="31">
        <v>228.1</v>
      </c>
      <c r="N53" s="31">
        <v>220.95</v>
      </c>
      <c r="O53" s="42">
        <v>49237200</v>
      </c>
      <c r="P53" s="43">
        <v>1.5254426010466541E-2</v>
      </c>
    </row>
    <row r="54" spans="1:16" ht="12.75" customHeight="1">
      <c r="A54" s="31">
        <v>44</v>
      </c>
      <c r="B54" s="32" t="s">
        <v>63</v>
      </c>
      <c r="C54" s="33" t="s">
        <v>330</v>
      </c>
      <c r="D54" s="34">
        <v>44588</v>
      </c>
      <c r="E54" s="40">
        <v>606.15</v>
      </c>
      <c r="F54" s="40">
        <v>608.0333333333333</v>
      </c>
      <c r="G54" s="41">
        <v>600.41666666666663</v>
      </c>
      <c r="H54" s="41">
        <v>594.68333333333328</v>
      </c>
      <c r="I54" s="41">
        <v>587.06666666666661</v>
      </c>
      <c r="J54" s="41">
        <v>613.76666666666665</v>
      </c>
      <c r="K54" s="41">
        <v>621.38333333333344</v>
      </c>
      <c r="L54" s="41">
        <v>627.11666666666667</v>
      </c>
      <c r="M54" s="31">
        <v>615.65</v>
      </c>
      <c r="N54" s="31">
        <v>602.29999999999995</v>
      </c>
      <c r="O54" s="42">
        <v>4053075</v>
      </c>
      <c r="P54" s="43">
        <v>1.8123928483957875E-2</v>
      </c>
    </row>
    <row r="55" spans="1:16" ht="12.75" customHeight="1">
      <c r="A55" s="31">
        <v>45</v>
      </c>
      <c r="B55" s="32" t="s">
        <v>44</v>
      </c>
      <c r="C55" s="33" t="s">
        <v>341</v>
      </c>
      <c r="D55" s="34">
        <v>44588</v>
      </c>
      <c r="E55" s="40">
        <v>453.5</v>
      </c>
      <c r="F55" s="40">
        <v>454.08333333333331</v>
      </c>
      <c r="G55" s="41">
        <v>450.41666666666663</v>
      </c>
      <c r="H55" s="41">
        <v>447.33333333333331</v>
      </c>
      <c r="I55" s="41">
        <v>443.66666666666663</v>
      </c>
      <c r="J55" s="41">
        <v>457.16666666666663</v>
      </c>
      <c r="K55" s="41">
        <v>460.83333333333326</v>
      </c>
      <c r="L55" s="41">
        <v>463.91666666666663</v>
      </c>
      <c r="M55" s="31">
        <v>457.75</v>
      </c>
      <c r="N55" s="31">
        <v>451</v>
      </c>
      <c r="O55" s="42">
        <v>4113000</v>
      </c>
      <c r="P55" s="43">
        <v>-3.0067209055535903E-2</v>
      </c>
    </row>
    <row r="56" spans="1:16" ht="12.75" customHeight="1">
      <c r="A56" s="31">
        <v>46</v>
      </c>
      <c r="B56" s="32" t="s">
        <v>63</v>
      </c>
      <c r="C56" s="33" t="s">
        <v>84</v>
      </c>
      <c r="D56" s="34">
        <v>44588</v>
      </c>
      <c r="E56" s="40">
        <v>591.04999999999995</v>
      </c>
      <c r="F56" s="40">
        <v>593.56666666666661</v>
      </c>
      <c r="G56" s="41">
        <v>584.23333333333323</v>
      </c>
      <c r="H56" s="41">
        <v>577.41666666666663</v>
      </c>
      <c r="I56" s="41">
        <v>568.08333333333326</v>
      </c>
      <c r="J56" s="41">
        <v>600.38333333333321</v>
      </c>
      <c r="K56" s="41">
        <v>609.7166666666667</v>
      </c>
      <c r="L56" s="41">
        <v>616.53333333333319</v>
      </c>
      <c r="M56" s="31">
        <v>602.9</v>
      </c>
      <c r="N56" s="31">
        <v>586.75</v>
      </c>
      <c r="O56" s="42">
        <v>7056250</v>
      </c>
      <c r="P56" s="43">
        <v>1.2737710800143524E-2</v>
      </c>
    </row>
    <row r="57" spans="1:16" ht="12.75" customHeight="1">
      <c r="A57" s="31">
        <v>47</v>
      </c>
      <c r="B57" s="32" t="s">
        <v>47</v>
      </c>
      <c r="C57" s="33" t="s">
        <v>85</v>
      </c>
      <c r="D57" s="34">
        <v>44588</v>
      </c>
      <c r="E57" s="40">
        <v>927.7</v>
      </c>
      <c r="F57" s="40">
        <v>923.44999999999993</v>
      </c>
      <c r="G57" s="41">
        <v>915.34999999999991</v>
      </c>
      <c r="H57" s="41">
        <v>903</v>
      </c>
      <c r="I57" s="41">
        <v>894.9</v>
      </c>
      <c r="J57" s="41">
        <v>935.79999999999984</v>
      </c>
      <c r="K57" s="41">
        <v>943.9</v>
      </c>
      <c r="L57" s="41">
        <v>956.24999999999977</v>
      </c>
      <c r="M57" s="31">
        <v>931.55</v>
      </c>
      <c r="N57" s="31">
        <v>911.1</v>
      </c>
      <c r="O57" s="42">
        <v>10654800</v>
      </c>
      <c r="P57" s="43">
        <v>-9.7513408093612868E-4</v>
      </c>
    </row>
    <row r="58" spans="1:16" ht="12.75" customHeight="1">
      <c r="A58" s="31">
        <v>48</v>
      </c>
      <c r="B58" s="32" t="s">
        <v>44</v>
      </c>
      <c r="C58" s="33" t="s">
        <v>86</v>
      </c>
      <c r="D58" s="34">
        <v>44588</v>
      </c>
      <c r="E58" s="40">
        <v>165.3</v>
      </c>
      <c r="F58" s="40">
        <v>164</v>
      </c>
      <c r="G58" s="41">
        <v>160.9</v>
      </c>
      <c r="H58" s="41">
        <v>156.5</v>
      </c>
      <c r="I58" s="41">
        <v>153.4</v>
      </c>
      <c r="J58" s="41">
        <v>168.4</v>
      </c>
      <c r="K58" s="41">
        <v>171.50000000000003</v>
      </c>
      <c r="L58" s="41">
        <v>175.9</v>
      </c>
      <c r="M58" s="31">
        <v>167.1</v>
      </c>
      <c r="N58" s="31">
        <v>159.6</v>
      </c>
      <c r="O58" s="42">
        <v>44784600</v>
      </c>
      <c r="P58" s="43">
        <v>4.9404586162779256E-2</v>
      </c>
    </row>
    <row r="59" spans="1:16" ht="12.75" customHeight="1">
      <c r="A59" s="31">
        <v>49</v>
      </c>
      <c r="B59" s="32" t="s">
        <v>87</v>
      </c>
      <c r="C59" s="33" t="s">
        <v>88</v>
      </c>
      <c r="D59" s="34">
        <v>44588</v>
      </c>
      <c r="E59" s="40">
        <v>5722.6</v>
      </c>
      <c r="F59" s="40">
        <v>5739.3499999999995</v>
      </c>
      <c r="G59" s="41">
        <v>5636.2499999999991</v>
      </c>
      <c r="H59" s="41">
        <v>5549.9</v>
      </c>
      <c r="I59" s="41">
        <v>5446.7999999999993</v>
      </c>
      <c r="J59" s="41">
        <v>5825.6999999999989</v>
      </c>
      <c r="K59" s="41">
        <v>5928.7999999999993</v>
      </c>
      <c r="L59" s="41">
        <v>6015.1499999999987</v>
      </c>
      <c r="M59" s="31">
        <v>5842.45</v>
      </c>
      <c r="N59" s="31">
        <v>5653</v>
      </c>
      <c r="O59" s="42">
        <v>732100</v>
      </c>
      <c r="P59" s="43">
        <v>1.1746821448313986E-2</v>
      </c>
    </row>
    <row r="60" spans="1:16" ht="12.75" customHeight="1">
      <c r="A60" s="31">
        <v>50</v>
      </c>
      <c r="B60" s="32" t="s">
        <v>56</v>
      </c>
      <c r="C60" s="33" t="s">
        <v>89</v>
      </c>
      <c r="D60" s="34">
        <v>44588</v>
      </c>
      <c r="E60" s="40">
        <v>1468.25</v>
      </c>
      <c r="F60" s="40">
        <v>1460.55</v>
      </c>
      <c r="G60" s="41">
        <v>1451.1499999999999</v>
      </c>
      <c r="H60" s="41">
        <v>1434.05</v>
      </c>
      <c r="I60" s="41">
        <v>1424.6499999999999</v>
      </c>
      <c r="J60" s="41">
        <v>1477.6499999999999</v>
      </c>
      <c r="K60" s="41">
        <v>1487.05</v>
      </c>
      <c r="L60" s="41">
        <v>1504.1499999999999</v>
      </c>
      <c r="M60" s="31">
        <v>1469.95</v>
      </c>
      <c r="N60" s="31">
        <v>1443.45</v>
      </c>
      <c r="O60" s="42">
        <v>3298750</v>
      </c>
      <c r="P60" s="43">
        <v>-4.120879120879121E-3</v>
      </c>
    </row>
    <row r="61" spans="1:16" ht="12.75" customHeight="1">
      <c r="A61" s="31">
        <v>51</v>
      </c>
      <c r="B61" s="32" t="s">
        <v>44</v>
      </c>
      <c r="C61" s="33" t="s">
        <v>90</v>
      </c>
      <c r="D61" s="34">
        <v>44588</v>
      </c>
      <c r="E61" s="40">
        <v>670.3</v>
      </c>
      <c r="F61" s="40">
        <v>664.7833333333333</v>
      </c>
      <c r="G61" s="41">
        <v>658.56666666666661</v>
      </c>
      <c r="H61" s="41">
        <v>646.83333333333326</v>
      </c>
      <c r="I61" s="41">
        <v>640.61666666666656</v>
      </c>
      <c r="J61" s="41">
        <v>676.51666666666665</v>
      </c>
      <c r="K61" s="41">
        <v>682.73333333333335</v>
      </c>
      <c r="L61" s="41">
        <v>694.4666666666667</v>
      </c>
      <c r="M61" s="31">
        <v>671</v>
      </c>
      <c r="N61" s="31">
        <v>653.04999999999995</v>
      </c>
      <c r="O61" s="42">
        <v>6352800</v>
      </c>
      <c r="P61" s="43">
        <v>-1.2577034335303735E-3</v>
      </c>
    </row>
    <row r="62" spans="1:16" ht="12.75" customHeight="1">
      <c r="A62" s="31">
        <v>52</v>
      </c>
      <c r="B62" s="32" t="s">
        <v>44</v>
      </c>
      <c r="C62" s="33" t="s">
        <v>91</v>
      </c>
      <c r="D62" s="34">
        <v>44588</v>
      </c>
      <c r="E62" s="40">
        <v>791.5</v>
      </c>
      <c r="F62" s="40">
        <v>788.04999999999984</v>
      </c>
      <c r="G62" s="41">
        <v>780.49999999999966</v>
      </c>
      <c r="H62" s="41">
        <v>769.49999999999977</v>
      </c>
      <c r="I62" s="41">
        <v>761.94999999999959</v>
      </c>
      <c r="J62" s="41">
        <v>799.04999999999973</v>
      </c>
      <c r="K62" s="41">
        <v>806.59999999999991</v>
      </c>
      <c r="L62" s="41">
        <v>817.5999999999998</v>
      </c>
      <c r="M62" s="31">
        <v>795.6</v>
      </c>
      <c r="N62" s="31">
        <v>777.05</v>
      </c>
      <c r="O62" s="42">
        <v>1573125</v>
      </c>
      <c r="P62" s="43">
        <v>4.6134663341645885E-2</v>
      </c>
    </row>
    <row r="63" spans="1:16" ht="12.75" customHeight="1">
      <c r="A63" s="31">
        <v>53</v>
      </c>
      <c r="B63" s="32" t="s">
        <v>70</v>
      </c>
      <c r="C63" s="33" t="s">
        <v>251</v>
      </c>
      <c r="D63" s="34">
        <v>44588</v>
      </c>
      <c r="E63" s="40">
        <v>449.85</v>
      </c>
      <c r="F63" s="40">
        <v>448.58333333333331</v>
      </c>
      <c r="G63" s="41">
        <v>445.91666666666663</v>
      </c>
      <c r="H63" s="41">
        <v>441.98333333333329</v>
      </c>
      <c r="I63" s="41">
        <v>439.31666666666661</v>
      </c>
      <c r="J63" s="41">
        <v>452.51666666666665</v>
      </c>
      <c r="K63" s="41">
        <v>455.18333333333328</v>
      </c>
      <c r="L63" s="41">
        <v>459.11666666666667</v>
      </c>
      <c r="M63" s="31">
        <v>451.25</v>
      </c>
      <c r="N63" s="31">
        <v>444.65</v>
      </c>
      <c r="O63" s="42">
        <v>2451900</v>
      </c>
      <c r="P63" s="43">
        <v>-4.4662795891022775E-3</v>
      </c>
    </row>
    <row r="64" spans="1:16" ht="12.75" customHeight="1">
      <c r="A64" s="31">
        <v>54</v>
      </c>
      <c r="B64" s="32" t="s">
        <v>58</v>
      </c>
      <c r="C64" s="33" t="s">
        <v>92</v>
      </c>
      <c r="D64" s="34">
        <v>44588</v>
      </c>
      <c r="E64" s="40">
        <v>149.85</v>
      </c>
      <c r="F64" s="40">
        <v>148.48333333333332</v>
      </c>
      <c r="G64" s="41">
        <v>146.06666666666663</v>
      </c>
      <c r="H64" s="41">
        <v>142.2833333333333</v>
      </c>
      <c r="I64" s="41">
        <v>139.86666666666662</v>
      </c>
      <c r="J64" s="41">
        <v>152.26666666666665</v>
      </c>
      <c r="K64" s="41">
        <v>154.68333333333334</v>
      </c>
      <c r="L64" s="41">
        <v>158.46666666666667</v>
      </c>
      <c r="M64" s="31">
        <v>150.9</v>
      </c>
      <c r="N64" s="31">
        <v>144.69999999999999</v>
      </c>
      <c r="O64" s="42">
        <v>13341600</v>
      </c>
      <c r="P64" s="43">
        <v>4.2231075697211157E-2</v>
      </c>
    </row>
    <row r="65" spans="1:16" ht="12.75" customHeight="1">
      <c r="A65" s="31">
        <v>55</v>
      </c>
      <c r="B65" s="32" t="s">
        <v>70</v>
      </c>
      <c r="C65" s="33" t="s">
        <v>93</v>
      </c>
      <c r="D65" s="34">
        <v>44588</v>
      </c>
      <c r="E65" s="40">
        <v>975.45</v>
      </c>
      <c r="F65" s="40">
        <v>972.16666666666663</v>
      </c>
      <c r="G65" s="41">
        <v>965.83333333333326</v>
      </c>
      <c r="H65" s="41">
        <v>956.21666666666658</v>
      </c>
      <c r="I65" s="41">
        <v>949.88333333333321</v>
      </c>
      <c r="J65" s="41">
        <v>981.7833333333333</v>
      </c>
      <c r="K65" s="41">
        <v>988.11666666666656</v>
      </c>
      <c r="L65" s="41">
        <v>997.73333333333335</v>
      </c>
      <c r="M65" s="31">
        <v>978.5</v>
      </c>
      <c r="N65" s="31">
        <v>962.55</v>
      </c>
      <c r="O65" s="42">
        <v>1083600</v>
      </c>
      <c r="P65" s="43">
        <v>2.847380410022779E-2</v>
      </c>
    </row>
    <row r="66" spans="1:16" ht="12.75" customHeight="1">
      <c r="A66" s="31">
        <v>56</v>
      </c>
      <c r="B66" s="32" t="s">
        <v>56</v>
      </c>
      <c r="C66" s="33" t="s">
        <v>94</v>
      </c>
      <c r="D66" s="34">
        <v>44588</v>
      </c>
      <c r="E66" s="40">
        <v>582.95000000000005</v>
      </c>
      <c r="F66" s="40">
        <v>582.4666666666667</v>
      </c>
      <c r="G66" s="41">
        <v>580.43333333333339</v>
      </c>
      <c r="H66" s="41">
        <v>577.91666666666674</v>
      </c>
      <c r="I66" s="41">
        <v>575.88333333333344</v>
      </c>
      <c r="J66" s="41">
        <v>584.98333333333335</v>
      </c>
      <c r="K66" s="41">
        <v>587.01666666666665</v>
      </c>
      <c r="L66" s="41">
        <v>589.5333333333333</v>
      </c>
      <c r="M66" s="31">
        <v>584.5</v>
      </c>
      <c r="N66" s="31">
        <v>579.95000000000005</v>
      </c>
      <c r="O66" s="42">
        <v>10285000</v>
      </c>
      <c r="P66" s="43">
        <v>1.5426385289398988E-2</v>
      </c>
    </row>
    <row r="67" spans="1:16" ht="12.75" customHeight="1">
      <c r="A67" s="31">
        <v>57</v>
      </c>
      <c r="B67" s="32" t="s">
        <v>42</v>
      </c>
      <c r="C67" s="33" t="s">
        <v>252</v>
      </c>
      <c r="D67" s="34">
        <v>44588</v>
      </c>
      <c r="E67" s="40">
        <v>2007.75</v>
      </c>
      <c r="F67" s="40">
        <v>2013.5166666666664</v>
      </c>
      <c r="G67" s="41">
        <v>1987.3333333333328</v>
      </c>
      <c r="H67" s="41">
        <v>1966.9166666666663</v>
      </c>
      <c r="I67" s="41">
        <v>1940.7333333333327</v>
      </c>
      <c r="J67" s="41">
        <v>2033.9333333333329</v>
      </c>
      <c r="K67" s="41">
        <v>2060.1166666666663</v>
      </c>
      <c r="L67" s="41">
        <v>2080.5333333333328</v>
      </c>
      <c r="M67" s="31">
        <v>2039.7</v>
      </c>
      <c r="N67" s="31">
        <v>1993.1</v>
      </c>
      <c r="O67" s="42">
        <v>473000</v>
      </c>
      <c r="P67" s="43">
        <v>-3.2719836400817999E-2</v>
      </c>
    </row>
    <row r="68" spans="1:16" ht="12.75" customHeight="1">
      <c r="A68" s="31">
        <v>58</v>
      </c>
      <c r="B68" s="32" t="s">
        <v>38</v>
      </c>
      <c r="C68" s="33" t="s">
        <v>95</v>
      </c>
      <c r="D68" s="34">
        <v>44588</v>
      </c>
      <c r="E68" s="40">
        <v>2659</v>
      </c>
      <c r="F68" s="40">
        <v>2647.2999999999997</v>
      </c>
      <c r="G68" s="41">
        <v>2624.6999999999994</v>
      </c>
      <c r="H68" s="41">
        <v>2590.3999999999996</v>
      </c>
      <c r="I68" s="41">
        <v>2567.7999999999993</v>
      </c>
      <c r="J68" s="41">
        <v>2681.5999999999995</v>
      </c>
      <c r="K68" s="41">
        <v>2704.2</v>
      </c>
      <c r="L68" s="41">
        <v>2738.4999999999995</v>
      </c>
      <c r="M68" s="31">
        <v>2669.9</v>
      </c>
      <c r="N68" s="31">
        <v>2613</v>
      </c>
      <c r="O68" s="42">
        <v>2066500</v>
      </c>
      <c r="P68" s="43">
        <v>-6.3979164307552933E-2</v>
      </c>
    </row>
    <row r="69" spans="1:16" ht="12.75" customHeight="1">
      <c r="A69" s="31">
        <v>59</v>
      </c>
      <c r="B69" s="32" t="s">
        <v>44</v>
      </c>
      <c r="C69" s="33" t="s">
        <v>349</v>
      </c>
      <c r="D69" s="34">
        <v>44588</v>
      </c>
      <c r="E69" s="40">
        <v>292.45</v>
      </c>
      <c r="F69" s="40">
        <v>291.43333333333334</v>
      </c>
      <c r="G69" s="41">
        <v>288.01666666666665</v>
      </c>
      <c r="H69" s="41">
        <v>283.58333333333331</v>
      </c>
      <c r="I69" s="41">
        <v>280.16666666666663</v>
      </c>
      <c r="J69" s="41">
        <v>295.86666666666667</v>
      </c>
      <c r="K69" s="41">
        <v>299.2833333333333</v>
      </c>
      <c r="L69" s="41">
        <v>303.7166666666667</v>
      </c>
      <c r="M69" s="31">
        <v>294.85000000000002</v>
      </c>
      <c r="N69" s="31">
        <v>287</v>
      </c>
      <c r="O69" s="42">
        <v>15764200</v>
      </c>
      <c r="P69" s="43">
        <v>-5.6572608396421198E-2</v>
      </c>
    </row>
    <row r="70" spans="1:16" ht="12.75" customHeight="1">
      <c r="A70" s="31">
        <v>60</v>
      </c>
      <c r="B70" s="32" t="s">
        <v>47</v>
      </c>
      <c r="C70" s="33" t="s">
        <v>96</v>
      </c>
      <c r="D70" s="34">
        <v>44588</v>
      </c>
      <c r="E70" s="40">
        <v>4599.1499999999996</v>
      </c>
      <c r="F70" s="40">
        <v>4569.5166666666664</v>
      </c>
      <c r="G70" s="41">
        <v>4499.0333333333328</v>
      </c>
      <c r="H70" s="41">
        <v>4398.9166666666661</v>
      </c>
      <c r="I70" s="41">
        <v>4328.4333333333325</v>
      </c>
      <c r="J70" s="41">
        <v>4669.6333333333332</v>
      </c>
      <c r="K70" s="41">
        <v>4740.1166666666668</v>
      </c>
      <c r="L70" s="41">
        <v>4840.2333333333336</v>
      </c>
      <c r="M70" s="31">
        <v>4640</v>
      </c>
      <c r="N70" s="31">
        <v>4469.3999999999996</v>
      </c>
      <c r="O70" s="42">
        <v>2954100</v>
      </c>
      <c r="P70" s="43">
        <v>6.7748382507367636E-4</v>
      </c>
    </row>
    <row r="71" spans="1:16" ht="12.75" customHeight="1">
      <c r="A71" s="31">
        <v>61</v>
      </c>
      <c r="B71" s="32" t="s">
        <v>44</v>
      </c>
      <c r="C71" s="33" t="s">
        <v>254</v>
      </c>
      <c r="D71" s="34">
        <v>44588</v>
      </c>
      <c r="E71" s="40">
        <v>5283.1</v>
      </c>
      <c r="F71" s="40">
        <v>5302.7666666666664</v>
      </c>
      <c r="G71" s="41">
        <v>5235.5333333333328</v>
      </c>
      <c r="H71" s="41">
        <v>5187.9666666666662</v>
      </c>
      <c r="I71" s="41">
        <v>5120.7333333333327</v>
      </c>
      <c r="J71" s="41">
        <v>5350.333333333333</v>
      </c>
      <c r="K71" s="41">
        <v>5417.5666666666666</v>
      </c>
      <c r="L71" s="41">
        <v>5465.1333333333332</v>
      </c>
      <c r="M71" s="31">
        <v>5370</v>
      </c>
      <c r="N71" s="31">
        <v>5255.2</v>
      </c>
      <c r="O71" s="42">
        <v>709500</v>
      </c>
      <c r="P71" s="43">
        <v>5.875769445998881E-2</v>
      </c>
    </row>
    <row r="72" spans="1:16" ht="12.75" customHeight="1">
      <c r="A72" s="31">
        <v>62</v>
      </c>
      <c r="B72" s="32" t="s">
        <v>97</v>
      </c>
      <c r="C72" s="33" t="s">
        <v>98</v>
      </c>
      <c r="D72" s="34">
        <v>44588</v>
      </c>
      <c r="E72" s="40">
        <v>412.4</v>
      </c>
      <c r="F72" s="40">
        <v>414.06666666666661</v>
      </c>
      <c r="G72" s="41">
        <v>409.18333333333322</v>
      </c>
      <c r="H72" s="41">
        <v>405.96666666666664</v>
      </c>
      <c r="I72" s="41">
        <v>401.08333333333326</v>
      </c>
      <c r="J72" s="41">
        <v>417.28333333333319</v>
      </c>
      <c r="K72" s="41">
        <v>422.16666666666663</v>
      </c>
      <c r="L72" s="41">
        <v>425.38333333333316</v>
      </c>
      <c r="M72" s="31">
        <v>418.95</v>
      </c>
      <c r="N72" s="31">
        <v>410.85</v>
      </c>
      <c r="O72" s="42">
        <v>30846750</v>
      </c>
      <c r="P72" s="43">
        <v>3.3386766900668843E-2</v>
      </c>
    </row>
    <row r="73" spans="1:16" ht="12.75" customHeight="1">
      <c r="A73" s="31">
        <v>63</v>
      </c>
      <c r="B73" s="32" t="s">
        <v>47</v>
      </c>
      <c r="C73" s="33" t="s">
        <v>99</v>
      </c>
      <c r="D73" s="34">
        <v>44588</v>
      </c>
      <c r="E73" s="40">
        <v>4743.8</v>
      </c>
      <c r="F73" s="40">
        <v>4741.7666666666664</v>
      </c>
      <c r="G73" s="41">
        <v>4704.5333333333328</v>
      </c>
      <c r="H73" s="41">
        <v>4665.2666666666664</v>
      </c>
      <c r="I73" s="41">
        <v>4628.0333333333328</v>
      </c>
      <c r="J73" s="41">
        <v>4781.0333333333328</v>
      </c>
      <c r="K73" s="41">
        <v>4818.2666666666664</v>
      </c>
      <c r="L73" s="41">
        <v>4857.5333333333328</v>
      </c>
      <c r="M73" s="31">
        <v>4779</v>
      </c>
      <c r="N73" s="31">
        <v>4702.5</v>
      </c>
      <c r="O73" s="42">
        <v>2486000</v>
      </c>
      <c r="P73" s="43">
        <v>-5.7988402319536095E-3</v>
      </c>
    </row>
    <row r="74" spans="1:16" ht="12.75" customHeight="1">
      <c r="A74" s="31">
        <v>64</v>
      </c>
      <c r="B74" s="32" t="s">
        <v>49</v>
      </c>
      <c r="C74" s="33" t="s">
        <v>100</v>
      </c>
      <c r="D74" s="34">
        <v>44588</v>
      </c>
      <c r="E74" s="40">
        <v>2840.35</v>
      </c>
      <c r="F74" s="40">
        <v>2830.35</v>
      </c>
      <c r="G74" s="41">
        <v>2813.3999999999996</v>
      </c>
      <c r="H74" s="41">
        <v>2786.45</v>
      </c>
      <c r="I74" s="41">
        <v>2769.4999999999995</v>
      </c>
      <c r="J74" s="41">
        <v>2857.2999999999997</v>
      </c>
      <c r="K74" s="41">
        <v>2874.2499999999995</v>
      </c>
      <c r="L74" s="41">
        <v>2901.2</v>
      </c>
      <c r="M74" s="31">
        <v>2847.3</v>
      </c>
      <c r="N74" s="31">
        <v>2803.4</v>
      </c>
      <c r="O74" s="42">
        <v>2276050</v>
      </c>
      <c r="P74" s="43">
        <v>2.3288749016522423E-2</v>
      </c>
    </row>
    <row r="75" spans="1:16" ht="12.75" customHeight="1">
      <c r="A75" s="31">
        <v>65</v>
      </c>
      <c r="B75" s="32" t="s">
        <v>49</v>
      </c>
      <c r="C75" s="318" t="s">
        <v>101</v>
      </c>
      <c r="D75" s="34">
        <v>44588</v>
      </c>
      <c r="E75" s="40">
        <v>1866.85</v>
      </c>
      <c r="F75" s="40">
        <v>1867.4833333333333</v>
      </c>
      <c r="G75" s="41">
        <v>1857.0666666666666</v>
      </c>
      <c r="H75" s="41">
        <v>1847.2833333333333</v>
      </c>
      <c r="I75" s="41">
        <v>1836.8666666666666</v>
      </c>
      <c r="J75" s="41">
        <v>1877.2666666666667</v>
      </c>
      <c r="K75" s="41">
        <v>1887.6833333333332</v>
      </c>
      <c r="L75" s="41">
        <v>1897.4666666666667</v>
      </c>
      <c r="M75" s="31">
        <v>1877.9</v>
      </c>
      <c r="N75" s="31">
        <v>1857.7</v>
      </c>
      <c r="O75" s="42">
        <v>6830450</v>
      </c>
      <c r="P75" s="43">
        <v>4.7928444856974096E-2</v>
      </c>
    </row>
    <row r="76" spans="1:16" ht="12.75" customHeight="1">
      <c r="A76" s="31">
        <v>66</v>
      </c>
      <c r="B76" s="32" t="s">
        <v>49</v>
      </c>
      <c r="C76" s="33" t="s">
        <v>102</v>
      </c>
      <c r="D76" s="34">
        <v>44588</v>
      </c>
      <c r="E76" s="40">
        <v>172.85</v>
      </c>
      <c r="F76" s="40">
        <v>172.5</v>
      </c>
      <c r="G76" s="41">
        <v>171.65</v>
      </c>
      <c r="H76" s="41">
        <v>170.45000000000002</v>
      </c>
      <c r="I76" s="41">
        <v>169.60000000000002</v>
      </c>
      <c r="J76" s="41">
        <v>173.7</v>
      </c>
      <c r="K76" s="41">
        <v>174.55</v>
      </c>
      <c r="L76" s="41">
        <v>175.74999999999997</v>
      </c>
      <c r="M76" s="31">
        <v>173.35</v>
      </c>
      <c r="N76" s="31">
        <v>171.3</v>
      </c>
      <c r="O76" s="42">
        <v>24354000</v>
      </c>
      <c r="P76" s="43">
        <v>-1.110948691711738E-2</v>
      </c>
    </row>
    <row r="77" spans="1:16" ht="12.75" customHeight="1">
      <c r="A77" s="31">
        <v>67</v>
      </c>
      <c r="B77" s="32" t="s">
        <v>58</v>
      </c>
      <c r="C77" s="33" t="s">
        <v>103</v>
      </c>
      <c r="D77" s="34">
        <v>44588</v>
      </c>
      <c r="E77" s="40">
        <v>101.05</v>
      </c>
      <c r="F77" s="40">
        <v>100.5</v>
      </c>
      <c r="G77" s="41">
        <v>98.65</v>
      </c>
      <c r="H77" s="41">
        <v>96.25</v>
      </c>
      <c r="I77" s="41">
        <v>94.4</v>
      </c>
      <c r="J77" s="41">
        <v>102.9</v>
      </c>
      <c r="K77" s="41">
        <v>104.75</v>
      </c>
      <c r="L77" s="41">
        <v>107.15</v>
      </c>
      <c r="M77" s="31">
        <v>102.35</v>
      </c>
      <c r="N77" s="31">
        <v>98.1</v>
      </c>
      <c r="O77" s="42">
        <v>101110000</v>
      </c>
      <c r="P77" s="43">
        <v>6.7236647667299976E-2</v>
      </c>
    </row>
    <row r="78" spans="1:16" ht="12.75" customHeight="1">
      <c r="A78" s="31">
        <v>68</v>
      </c>
      <c r="B78" s="32" t="s">
        <v>87</v>
      </c>
      <c r="C78" s="33" t="s">
        <v>364</v>
      </c>
      <c r="D78" s="34">
        <v>44588</v>
      </c>
      <c r="E78" s="40">
        <v>182.5</v>
      </c>
      <c r="F78" s="40">
        <v>183.11666666666667</v>
      </c>
      <c r="G78" s="41">
        <v>180.43333333333334</v>
      </c>
      <c r="H78" s="41">
        <v>178.36666666666667</v>
      </c>
      <c r="I78" s="41">
        <v>175.68333333333334</v>
      </c>
      <c r="J78" s="41">
        <v>185.18333333333334</v>
      </c>
      <c r="K78" s="41">
        <v>187.86666666666667</v>
      </c>
      <c r="L78" s="41">
        <v>189.93333333333334</v>
      </c>
      <c r="M78" s="31">
        <v>185.8</v>
      </c>
      <c r="N78" s="31">
        <v>181.05</v>
      </c>
      <c r="O78" s="42">
        <v>13395200</v>
      </c>
      <c r="P78" s="43">
        <v>2.323733862959285E-2</v>
      </c>
    </row>
    <row r="79" spans="1:16" ht="12.75" customHeight="1">
      <c r="A79" s="31">
        <v>69</v>
      </c>
      <c r="B79" s="32" t="s">
        <v>79</v>
      </c>
      <c r="C79" s="33" t="s">
        <v>104</v>
      </c>
      <c r="D79" s="34">
        <v>44588</v>
      </c>
      <c r="E79" s="40">
        <v>145.35</v>
      </c>
      <c r="F79" s="40">
        <v>144.71666666666667</v>
      </c>
      <c r="G79" s="41">
        <v>143.78333333333333</v>
      </c>
      <c r="H79" s="41">
        <v>142.21666666666667</v>
      </c>
      <c r="I79" s="41">
        <v>141.28333333333333</v>
      </c>
      <c r="J79" s="41">
        <v>146.28333333333333</v>
      </c>
      <c r="K79" s="41">
        <v>147.21666666666667</v>
      </c>
      <c r="L79" s="41">
        <v>148.78333333333333</v>
      </c>
      <c r="M79" s="31">
        <v>145.65</v>
      </c>
      <c r="N79" s="31">
        <v>143.15</v>
      </c>
      <c r="O79" s="42">
        <v>36337700</v>
      </c>
      <c r="P79" s="43">
        <v>-1.0629463544261751E-2</v>
      </c>
    </row>
    <row r="80" spans="1:16" ht="12.75" customHeight="1">
      <c r="A80" s="31">
        <v>70</v>
      </c>
      <c r="B80" s="32" t="s">
        <v>47</v>
      </c>
      <c r="C80" s="33" t="s">
        <v>105</v>
      </c>
      <c r="D80" s="34">
        <v>44588</v>
      </c>
      <c r="E80" s="40">
        <v>523.4</v>
      </c>
      <c r="F80" s="40">
        <v>523.4666666666667</v>
      </c>
      <c r="G80" s="41">
        <v>517.93333333333339</v>
      </c>
      <c r="H80" s="41">
        <v>512.4666666666667</v>
      </c>
      <c r="I80" s="41">
        <v>506.93333333333339</v>
      </c>
      <c r="J80" s="41">
        <v>528.93333333333339</v>
      </c>
      <c r="K80" s="41">
        <v>534.4666666666667</v>
      </c>
      <c r="L80" s="41">
        <v>539.93333333333339</v>
      </c>
      <c r="M80" s="31">
        <v>529</v>
      </c>
      <c r="N80" s="31">
        <v>518</v>
      </c>
      <c r="O80" s="42">
        <v>8763000</v>
      </c>
      <c r="P80" s="43">
        <v>6.2062590783045031E-3</v>
      </c>
    </row>
    <row r="81" spans="1:16" ht="12.75" customHeight="1">
      <c r="A81" s="31">
        <v>71</v>
      </c>
      <c r="B81" s="32" t="s">
        <v>106</v>
      </c>
      <c r="C81" s="33" t="s">
        <v>107</v>
      </c>
      <c r="D81" s="34">
        <v>44588</v>
      </c>
      <c r="E81" s="40">
        <v>44.75</v>
      </c>
      <c r="F81" s="40">
        <v>44.883333333333326</v>
      </c>
      <c r="G81" s="41">
        <v>44.41666666666665</v>
      </c>
      <c r="H81" s="41">
        <v>44.083333333333321</v>
      </c>
      <c r="I81" s="41">
        <v>43.616666666666646</v>
      </c>
      <c r="J81" s="41">
        <v>45.216666666666654</v>
      </c>
      <c r="K81" s="41">
        <v>45.683333333333323</v>
      </c>
      <c r="L81" s="41">
        <v>46.016666666666659</v>
      </c>
      <c r="M81" s="31">
        <v>45.35</v>
      </c>
      <c r="N81" s="31">
        <v>44.55</v>
      </c>
      <c r="O81" s="42">
        <v>67162500</v>
      </c>
      <c r="P81" s="43">
        <v>7.2583542939274159E-2</v>
      </c>
    </row>
    <row r="82" spans="1:16" ht="12.75" customHeight="1">
      <c r="A82" s="31">
        <v>72</v>
      </c>
      <c r="B82" s="32" t="s">
        <v>44</v>
      </c>
      <c r="C82" s="33" t="s">
        <v>381</v>
      </c>
      <c r="D82" s="34">
        <v>44588</v>
      </c>
      <c r="E82" s="40">
        <v>488.25</v>
      </c>
      <c r="F82" s="40">
        <v>480.4666666666667</v>
      </c>
      <c r="G82" s="41">
        <v>470.93333333333339</v>
      </c>
      <c r="H82" s="41">
        <v>453.61666666666667</v>
      </c>
      <c r="I82" s="41">
        <v>444.08333333333337</v>
      </c>
      <c r="J82" s="41">
        <v>497.78333333333342</v>
      </c>
      <c r="K82" s="41">
        <v>507.31666666666672</v>
      </c>
      <c r="L82" s="41">
        <v>524.63333333333344</v>
      </c>
      <c r="M82" s="31">
        <v>490</v>
      </c>
      <c r="N82" s="31">
        <v>463.15</v>
      </c>
      <c r="O82" s="42">
        <v>3471000</v>
      </c>
      <c r="P82" s="43">
        <v>0.24766355140186916</v>
      </c>
    </row>
    <row r="83" spans="1:16" ht="12.75" customHeight="1">
      <c r="A83" s="31">
        <v>73</v>
      </c>
      <c r="B83" s="32" t="s">
        <v>56</v>
      </c>
      <c r="C83" s="33" t="s">
        <v>108</v>
      </c>
      <c r="D83" s="34">
        <v>44588</v>
      </c>
      <c r="E83" s="40">
        <v>925.2</v>
      </c>
      <c r="F83" s="40">
        <v>924.88333333333333</v>
      </c>
      <c r="G83" s="41">
        <v>919.06666666666661</v>
      </c>
      <c r="H83" s="41">
        <v>912.93333333333328</v>
      </c>
      <c r="I83" s="41">
        <v>907.11666666666656</v>
      </c>
      <c r="J83" s="41">
        <v>931.01666666666665</v>
      </c>
      <c r="K83" s="41">
        <v>936.83333333333348</v>
      </c>
      <c r="L83" s="41">
        <v>942.9666666666667</v>
      </c>
      <c r="M83" s="31">
        <v>930.7</v>
      </c>
      <c r="N83" s="31">
        <v>918.75</v>
      </c>
      <c r="O83" s="42">
        <v>5361500</v>
      </c>
      <c r="P83" s="43">
        <v>-6.4856851663114981E-3</v>
      </c>
    </row>
    <row r="84" spans="1:16" ht="12.75" customHeight="1">
      <c r="A84" s="31">
        <v>74</v>
      </c>
      <c r="B84" s="32" t="s">
        <v>97</v>
      </c>
      <c r="C84" s="33" t="s">
        <v>109</v>
      </c>
      <c r="D84" s="34">
        <v>44588</v>
      </c>
      <c r="E84" s="40">
        <v>1933.85</v>
      </c>
      <c r="F84" s="40">
        <v>1937.3</v>
      </c>
      <c r="G84" s="41">
        <v>1913.1</v>
      </c>
      <c r="H84" s="41">
        <v>1892.35</v>
      </c>
      <c r="I84" s="41">
        <v>1868.1499999999999</v>
      </c>
      <c r="J84" s="41">
        <v>1958.05</v>
      </c>
      <c r="K84" s="41">
        <v>1982.2500000000002</v>
      </c>
      <c r="L84" s="41">
        <v>2003</v>
      </c>
      <c r="M84" s="31">
        <v>1961.5</v>
      </c>
      <c r="N84" s="31">
        <v>1916.55</v>
      </c>
      <c r="O84" s="42">
        <v>3510650</v>
      </c>
      <c r="P84" s="43">
        <v>3.2399885310140493E-2</v>
      </c>
    </row>
    <row r="85" spans="1:16" ht="12.75" customHeight="1">
      <c r="A85" s="31">
        <v>75</v>
      </c>
      <c r="B85" s="32" t="s">
        <v>47</v>
      </c>
      <c r="C85" s="33" t="s">
        <v>110</v>
      </c>
      <c r="D85" s="34">
        <v>44588</v>
      </c>
      <c r="E85" s="40">
        <v>344.1</v>
      </c>
      <c r="F85" s="40">
        <v>342.13333333333338</v>
      </c>
      <c r="G85" s="41">
        <v>335.36666666666679</v>
      </c>
      <c r="H85" s="41">
        <v>326.63333333333338</v>
      </c>
      <c r="I85" s="41">
        <v>319.86666666666679</v>
      </c>
      <c r="J85" s="41">
        <v>350.86666666666679</v>
      </c>
      <c r="K85" s="41">
        <v>357.63333333333333</v>
      </c>
      <c r="L85" s="41">
        <v>366.36666666666679</v>
      </c>
      <c r="M85" s="31">
        <v>348.9</v>
      </c>
      <c r="N85" s="31">
        <v>333.4</v>
      </c>
      <c r="O85" s="42">
        <v>15132650</v>
      </c>
      <c r="P85" s="43">
        <v>2.6495636631269057E-2</v>
      </c>
    </row>
    <row r="86" spans="1:16" ht="12.75" customHeight="1">
      <c r="A86" s="31">
        <v>76</v>
      </c>
      <c r="B86" s="32" t="s">
        <v>42</v>
      </c>
      <c r="C86" s="277" t="s">
        <v>111</v>
      </c>
      <c r="D86" s="34">
        <v>44588</v>
      </c>
      <c r="E86" s="40">
        <v>1858.9</v>
      </c>
      <c r="F86" s="40">
        <v>1865.1333333333332</v>
      </c>
      <c r="G86" s="41">
        <v>1845.2666666666664</v>
      </c>
      <c r="H86" s="41">
        <v>1831.6333333333332</v>
      </c>
      <c r="I86" s="41">
        <v>1811.7666666666664</v>
      </c>
      <c r="J86" s="41">
        <v>1878.7666666666664</v>
      </c>
      <c r="K86" s="41">
        <v>1898.6333333333332</v>
      </c>
      <c r="L86" s="41">
        <v>1912.2666666666664</v>
      </c>
      <c r="M86" s="31">
        <v>1885</v>
      </c>
      <c r="N86" s="31">
        <v>1851.5</v>
      </c>
      <c r="O86" s="42">
        <v>10570650</v>
      </c>
      <c r="P86" s="43">
        <v>-8.2003743649166592E-3</v>
      </c>
    </row>
    <row r="87" spans="1:16" ht="12.75" customHeight="1">
      <c r="A87" s="31">
        <v>77</v>
      </c>
      <c r="B87" s="32" t="s">
        <v>79</v>
      </c>
      <c r="C87" s="33" t="s">
        <v>261</v>
      </c>
      <c r="D87" s="34">
        <v>44588</v>
      </c>
      <c r="E87" s="40">
        <v>321.55</v>
      </c>
      <c r="F87" s="40">
        <v>322.61666666666667</v>
      </c>
      <c r="G87" s="41">
        <v>317.08333333333337</v>
      </c>
      <c r="H87" s="41">
        <v>312.61666666666667</v>
      </c>
      <c r="I87" s="41">
        <v>307.08333333333337</v>
      </c>
      <c r="J87" s="41">
        <v>327.08333333333337</v>
      </c>
      <c r="K87" s="41">
        <v>332.61666666666667</v>
      </c>
      <c r="L87" s="41">
        <v>337.08333333333337</v>
      </c>
      <c r="M87" s="31">
        <v>328.15</v>
      </c>
      <c r="N87" s="31">
        <v>318.14999999999998</v>
      </c>
      <c r="O87" s="42">
        <v>2323900</v>
      </c>
      <c r="P87" s="43">
        <v>0.11138211382113822</v>
      </c>
    </row>
    <row r="88" spans="1:16" ht="12.75" customHeight="1">
      <c r="A88" s="31">
        <v>78</v>
      </c>
      <c r="B88" s="32" t="s">
        <v>79</v>
      </c>
      <c r="C88" s="33" t="s">
        <v>112</v>
      </c>
      <c r="D88" s="34">
        <v>44588</v>
      </c>
      <c r="E88" s="40">
        <v>717.7</v>
      </c>
      <c r="F88" s="40">
        <v>715.70000000000016</v>
      </c>
      <c r="G88" s="41">
        <v>710.20000000000027</v>
      </c>
      <c r="H88" s="41">
        <v>702.70000000000016</v>
      </c>
      <c r="I88" s="41">
        <v>697.20000000000027</v>
      </c>
      <c r="J88" s="41">
        <v>723.20000000000027</v>
      </c>
      <c r="K88" s="41">
        <v>728.7</v>
      </c>
      <c r="L88" s="41">
        <v>736.20000000000027</v>
      </c>
      <c r="M88" s="31">
        <v>721.2</v>
      </c>
      <c r="N88" s="31">
        <v>708.2</v>
      </c>
      <c r="O88" s="42">
        <v>2210000</v>
      </c>
      <c r="P88" s="43">
        <v>-3.9436619718309857E-3</v>
      </c>
    </row>
    <row r="89" spans="1:16" ht="12.75" customHeight="1">
      <c r="A89" s="31">
        <v>79</v>
      </c>
      <c r="B89" s="32" t="s">
        <v>44</v>
      </c>
      <c r="C89" s="33" t="s">
        <v>262</v>
      </c>
      <c r="D89" s="34">
        <v>44588</v>
      </c>
      <c r="E89" s="40">
        <v>1321.15</v>
      </c>
      <c r="F89" s="40">
        <v>1317.3500000000001</v>
      </c>
      <c r="G89" s="41">
        <v>1306.9500000000003</v>
      </c>
      <c r="H89" s="41">
        <v>1292.7500000000002</v>
      </c>
      <c r="I89" s="41">
        <v>1282.3500000000004</v>
      </c>
      <c r="J89" s="41">
        <v>1331.5500000000002</v>
      </c>
      <c r="K89" s="41">
        <v>1341.9500000000003</v>
      </c>
      <c r="L89" s="41">
        <v>1356.15</v>
      </c>
      <c r="M89" s="31">
        <v>1327.75</v>
      </c>
      <c r="N89" s="31">
        <v>1303.1500000000001</v>
      </c>
      <c r="O89" s="42">
        <v>2937400</v>
      </c>
      <c r="P89" s="43">
        <v>-1.1982744847419716E-2</v>
      </c>
    </row>
    <row r="90" spans="1:16" ht="12.75" customHeight="1">
      <c r="A90" s="31">
        <v>80</v>
      </c>
      <c r="B90" s="32" t="s">
        <v>70</v>
      </c>
      <c r="C90" s="33" t="s">
        <v>113</v>
      </c>
      <c r="D90" s="34">
        <v>44588</v>
      </c>
      <c r="E90" s="40">
        <v>1330.9</v>
      </c>
      <c r="F90" s="40">
        <v>1340.8166666666666</v>
      </c>
      <c r="G90" s="41">
        <v>1313.5833333333333</v>
      </c>
      <c r="H90" s="41">
        <v>1296.2666666666667</v>
      </c>
      <c r="I90" s="41">
        <v>1269.0333333333333</v>
      </c>
      <c r="J90" s="41">
        <v>1358.1333333333332</v>
      </c>
      <c r="K90" s="41">
        <v>1385.3666666666668</v>
      </c>
      <c r="L90" s="41">
        <v>1402.6833333333332</v>
      </c>
      <c r="M90" s="31">
        <v>1368.05</v>
      </c>
      <c r="N90" s="31">
        <v>1323.5</v>
      </c>
      <c r="O90" s="42">
        <v>3941500</v>
      </c>
      <c r="P90" s="43">
        <v>5.6419190565532032E-2</v>
      </c>
    </row>
    <row r="91" spans="1:16" ht="12.75" customHeight="1">
      <c r="A91" s="31">
        <v>81</v>
      </c>
      <c r="B91" s="32" t="s">
        <v>87</v>
      </c>
      <c r="C91" s="33" t="s">
        <v>114</v>
      </c>
      <c r="D91" s="34">
        <v>44588</v>
      </c>
      <c r="E91" s="40">
        <v>1324.95</v>
      </c>
      <c r="F91" s="40">
        <v>1332.6166666666668</v>
      </c>
      <c r="G91" s="41">
        <v>1309.3333333333335</v>
      </c>
      <c r="H91" s="41">
        <v>1293.7166666666667</v>
      </c>
      <c r="I91" s="41">
        <v>1270.4333333333334</v>
      </c>
      <c r="J91" s="41">
        <v>1348.2333333333336</v>
      </c>
      <c r="K91" s="41">
        <v>1371.5166666666669</v>
      </c>
      <c r="L91" s="41">
        <v>1387.1333333333337</v>
      </c>
      <c r="M91" s="31">
        <v>1355.9</v>
      </c>
      <c r="N91" s="31">
        <v>1317</v>
      </c>
      <c r="O91" s="42">
        <v>19773600</v>
      </c>
      <c r="P91" s="43">
        <v>-2.5191524604872662E-2</v>
      </c>
    </row>
    <row r="92" spans="1:16" ht="12.75" customHeight="1">
      <c r="A92" s="31">
        <v>82</v>
      </c>
      <c r="B92" s="32" t="s">
        <v>63</v>
      </c>
      <c r="C92" s="33" t="s">
        <v>115</v>
      </c>
      <c r="D92" s="34">
        <v>44588</v>
      </c>
      <c r="E92" s="40">
        <v>2758.65</v>
      </c>
      <c r="F92" s="40">
        <v>2750.9333333333329</v>
      </c>
      <c r="G92" s="41">
        <v>2735.9166666666661</v>
      </c>
      <c r="H92" s="41">
        <v>2713.1833333333329</v>
      </c>
      <c r="I92" s="41">
        <v>2698.1666666666661</v>
      </c>
      <c r="J92" s="41">
        <v>2773.6666666666661</v>
      </c>
      <c r="K92" s="41">
        <v>2788.6833333333334</v>
      </c>
      <c r="L92" s="41">
        <v>2811.4166666666661</v>
      </c>
      <c r="M92" s="31">
        <v>2765.95</v>
      </c>
      <c r="N92" s="31">
        <v>2728.2</v>
      </c>
      <c r="O92" s="42">
        <v>13175700</v>
      </c>
      <c r="P92" s="43">
        <v>-4.9842542875914728E-3</v>
      </c>
    </row>
    <row r="93" spans="1:16" ht="12.75" customHeight="1">
      <c r="A93" s="31">
        <v>83</v>
      </c>
      <c r="B93" s="32" t="s">
        <v>63</v>
      </c>
      <c r="C93" s="33" t="s">
        <v>116</v>
      </c>
      <c r="D93" s="34">
        <v>44588</v>
      </c>
      <c r="E93" s="40">
        <v>2477.1999999999998</v>
      </c>
      <c r="F93" s="40">
        <v>2485.5666666666666</v>
      </c>
      <c r="G93" s="41">
        <v>2462.1333333333332</v>
      </c>
      <c r="H93" s="41">
        <v>2447.0666666666666</v>
      </c>
      <c r="I93" s="41">
        <v>2423.6333333333332</v>
      </c>
      <c r="J93" s="41">
        <v>2500.6333333333332</v>
      </c>
      <c r="K93" s="41">
        <v>2524.0666666666666</v>
      </c>
      <c r="L93" s="41">
        <v>2539.1333333333332</v>
      </c>
      <c r="M93" s="31">
        <v>2509</v>
      </c>
      <c r="N93" s="31">
        <v>2470.5</v>
      </c>
      <c r="O93" s="42">
        <v>3317600</v>
      </c>
      <c r="P93" s="43">
        <v>9.6780083997808752E-3</v>
      </c>
    </row>
    <row r="94" spans="1:16" ht="12.75" customHeight="1">
      <c r="A94" s="31">
        <v>84</v>
      </c>
      <c r="B94" s="32" t="s">
        <v>58</v>
      </c>
      <c r="C94" s="33" t="s">
        <v>117</v>
      </c>
      <c r="D94" s="34">
        <v>44588</v>
      </c>
      <c r="E94" s="40">
        <v>1535.1</v>
      </c>
      <c r="F94" s="40">
        <v>1541.2333333333333</v>
      </c>
      <c r="G94" s="41">
        <v>1521.4166666666667</v>
      </c>
      <c r="H94" s="41">
        <v>1507.7333333333333</v>
      </c>
      <c r="I94" s="41">
        <v>1487.9166666666667</v>
      </c>
      <c r="J94" s="41">
        <v>1554.9166666666667</v>
      </c>
      <c r="K94" s="41">
        <v>1574.7333333333333</v>
      </c>
      <c r="L94" s="41">
        <v>1588.4166666666667</v>
      </c>
      <c r="M94" s="31">
        <v>1561.05</v>
      </c>
      <c r="N94" s="31">
        <v>1527.55</v>
      </c>
      <c r="O94" s="42">
        <v>39014250</v>
      </c>
      <c r="P94" s="43">
        <v>0.16638713496448304</v>
      </c>
    </row>
    <row r="95" spans="1:16" ht="12.75" customHeight="1">
      <c r="A95" s="31">
        <v>85</v>
      </c>
      <c r="B95" s="32" t="s">
        <v>63</v>
      </c>
      <c r="C95" s="33" t="s">
        <v>118</v>
      </c>
      <c r="D95" s="34">
        <v>44588</v>
      </c>
      <c r="E95" s="40">
        <v>672.4</v>
      </c>
      <c r="F95" s="40">
        <v>673.4666666666667</v>
      </c>
      <c r="G95" s="41">
        <v>669.33333333333337</v>
      </c>
      <c r="H95" s="41">
        <v>666.26666666666665</v>
      </c>
      <c r="I95" s="41">
        <v>662.13333333333333</v>
      </c>
      <c r="J95" s="41">
        <v>676.53333333333342</v>
      </c>
      <c r="K95" s="41">
        <v>680.66666666666663</v>
      </c>
      <c r="L95" s="41">
        <v>683.73333333333346</v>
      </c>
      <c r="M95" s="31">
        <v>677.6</v>
      </c>
      <c r="N95" s="31">
        <v>670.4</v>
      </c>
      <c r="O95" s="42">
        <v>20053000</v>
      </c>
      <c r="P95" s="43">
        <v>-7.5130662020905922E-3</v>
      </c>
    </row>
    <row r="96" spans="1:16" ht="12.75" customHeight="1">
      <c r="A96" s="31">
        <v>86</v>
      </c>
      <c r="B96" s="32" t="s">
        <v>49</v>
      </c>
      <c r="C96" s="33" t="s">
        <v>119</v>
      </c>
      <c r="D96" s="34">
        <v>44588</v>
      </c>
      <c r="E96" s="40">
        <v>2596.5500000000002</v>
      </c>
      <c r="F96" s="40">
        <v>2588.7166666666667</v>
      </c>
      <c r="G96" s="41">
        <v>2578.0333333333333</v>
      </c>
      <c r="H96" s="41">
        <v>2559.5166666666664</v>
      </c>
      <c r="I96" s="41">
        <v>2548.833333333333</v>
      </c>
      <c r="J96" s="41">
        <v>2607.2333333333336</v>
      </c>
      <c r="K96" s="41">
        <v>2617.916666666667</v>
      </c>
      <c r="L96" s="41">
        <v>2636.4333333333338</v>
      </c>
      <c r="M96" s="31">
        <v>2599.4</v>
      </c>
      <c r="N96" s="31">
        <v>2570.1999999999998</v>
      </c>
      <c r="O96" s="42">
        <v>4329600</v>
      </c>
      <c r="P96" s="43">
        <v>1.1069076642847136E-2</v>
      </c>
    </row>
    <row r="97" spans="1:16" ht="12.75" customHeight="1">
      <c r="A97" s="31">
        <v>87</v>
      </c>
      <c r="B97" s="32" t="s">
        <v>120</v>
      </c>
      <c r="C97" s="33" t="s">
        <v>121</v>
      </c>
      <c r="D97" s="34">
        <v>44588</v>
      </c>
      <c r="E97" s="40">
        <v>507.75</v>
      </c>
      <c r="F97" s="40">
        <v>505.95</v>
      </c>
      <c r="G97" s="41">
        <v>502.04999999999995</v>
      </c>
      <c r="H97" s="41">
        <v>496.34999999999997</v>
      </c>
      <c r="I97" s="41">
        <v>492.44999999999993</v>
      </c>
      <c r="J97" s="41">
        <v>511.65</v>
      </c>
      <c r="K97" s="41">
        <v>515.54999999999995</v>
      </c>
      <c r="L97" s="41">
        <v>521.25</v>
      </c>
      <c r="M97" s="31">
        <v>509.85</v>
      </c>
      <c r="N97" s="31">
        <v>500.25</v>
      </c>
      <c r="O97" s="42">
        <v>33904425</v>
      </c>
      <c r="P97" s="43">
        <v>5.5204255746261165E-2</v>
      </c>
    </row>
    <row r="98" spans="1:16" ht="12.75" customHeight="1">
      <c r="A98" s="31">
        <v>88</v>
      </c>
      <c r="B98" s="32" t="s">
        <v>120</v>
      </c>
      <c r="C98" s="33" t="s">
        <v>391</v>
      </c>
      <c r="D98" s="34">
        <v>44588</v>
      </c>
      <c r="E98" s="40">
        <v>136.69999999999999</v>
      </c>
      <c r="F98" s="40">
        <v>137.53333333333333</v>
      </c>
      <c r="G98" s="41">
        <v>133.91666666666666</v>
      </c>
      <c r="H98" s="41">
        <v>131.13333333333333</v>
      </c>
      <c r="I98" s="41">
        <v>127.51666666666665</v>
      </c>
      <c r="J98" s="41">
        <v>140.31666666666666</v>
      </c>
      <c r="K98" s="41">
        <v>143.93333333333334</v>
      </c>
      <c r="L98" s="41">
        <v>146.71666666666667</v>
      </c>
      <c r="M98" s="31">
        <v>141.15</v>
      </c>
      <c r="N98" s="31">
        <v>134.75</v>
      </c>
      <c r="O98" s="42">
        <v>14585600</v>
      </c>
      <c r="P98" s="43">
        <v>0.19352568613652357</v>
      </c>
    </row>
    <row r="99" spans="1:16" ht="12.75" customHeight="1">
      <c r="A99" s="31">
        <v>89</v>
      </c>
      <c r="B99" s="32" t="s">
        <v>79</v>
      </c>
      <c r="C99" s="33" t="s">
        <v>122</v>
      </c>
      <c r="D99" s="34">
        <v>44588</v>
      </c>
      <c r="E99" s="40">
        <v>323.2</v>
      </c>
      <c r="F99" s="40">
        <v>322.35000000000002</v>
      </c>
      <c r="G99" s="41">
        <v>319.95000000000005</v>
      </c>
      <c r="H99" s="41">
        <v>316.70000000000005</v>
      </c>
      <c r="I99" s="41">
        <v>314.30000000000007</v>
      </c>
      <c r="J99" s="41">
        <v>325.60000000000002</v>
      </c>
      <c r="K99" s="41">
        <v>328</v>
      </c>
      <c r="L99" s="41">
        <v>331.25</v>
      </c>
      <c r="M99" s="31">
        <v>324.75</v>
      </c>
      <c r="N99" s="31">
        <v>319.10000000000002</v>
      </c>
      <c r="O99" s="42">
        <v>12268800</v>
      </c>
      <c r="P99" s="43">
        <v>2.8519692168401993E-2</v>
      </c>
    </row>
    <row r="100" spans="1:16" ht="12.75" customHeight="1">
      <c r="A100" s="31">
        <v>90</v>
      </c>
      <c r="B100" s="32" t="s">
        <v>56</v>
      </c>
      <c r="C100" s="33" t="s">
        <v>123</v>
      </c>
      <c r="D100" s="34">
        <v>44588</v>
      </c>
      <c r="E100" s="40">
        <v>2422.75</v>
      </c>
      <c r="F100" s="40">
        <v>2420.2333333333331</v>
      </c>
      <c r="G100" s="41">
        <v>2412.8166666666662</v>
      </c>
      <c r="H100" s="41">
        <v>2402.8833333333332</v>
      </c>
      <c r="I100" s="41">
        <v>2395.4666666666662</v>
      </c>
      <c r="J100" s="41">
        <v>2430.1666666666661</v>
      </c>
      <c r="K100" s="41">
        <v>2437.583333333333</v>
      </c>
      <c r="L100" s="41">
        <v>2447.516666666666</v>
      </c>
      <c r="M100" s="31">
        <v>2427.65</v>
      </c>
      <c r="N100" s="31">
        <v>2410.3000000000002</v>
      </c>
      <c r="O100" s="42">
        <v>8747400</v>
      </c>
      <c r="P100" s="43">
        <v>-1.1325105113251051E-2</v>
      </c>
    </row>
    <row r="101" spans="1:16" ht="12.75" customHeight="1">
      <c r="A101" s="31">
        <v>91</v>
      </c>
      <c r="B101" s="32" t="s">
        <v>44</v>
      </c>
      <c r="C101" s="33" t="s">
        <v>392</v>
      </c>
      <c r="D101" s="34">
        <v>44588</v>
      </c>
      <c r="E101" s="40">
        <v>44266.1</v>
      </c>
      <c r="F101" s="40">
        <v>44057.033333333333</v>
      </c>
      <c r="G101" s="41">
        <v>43734.066666666666</v>
      </c>
      <c r="H101" s="41">
        <v>43202.033333333333</v>
      </c>
      <c r="I101" s="41">
        <v>42879.066666666666</v>
      </c>
      <c r="J101" s="41">
        <v>44589.066666666666</v>
      </c>
      <c r="K101" s="41">
        <v>44912.033333333326</v>
      </c>
      <c r="L101" s="41">
        <v>45444.066666666666</v>
      </c>
      <c r="M101" s="31">
        <v>44380</v>
      </c>
      <c r="N101" s="31">
        <v>43525</v>
      </c>
      <c r="O101" s="42">
        <v>6855</v>
      </c>
      <c r="P101" s="43">
        <v>-3.9915966386554619E-2</v>
      </c>
    </row>
    <row r="102" spans="1:16" ht="12.75" customHeight="1">
      <c r="A102" s="31">
        <v>92</v>
      </c>
      <c r="B102" s="32" t="s">
        <v>63</v>
      </c>
      <c r="C102" s="33" t="s">
        <v>124</v>
      </c>
      <c r="D102" s="34">
        <v>44588</v>
      </c>
      <c r="E102" s="40">
        <v>221.2</v>
      </c>
      <c r="F102" s="40">
        <v>221.86666666666665</v>
      </c>
      <c r="G102" s="41">
        <v>219.8833333333333</v>
      </c>
      <c r="H102" s="41">
        <v>218.56666666666666</v>
      </c>
      <c r="I102" s="41">
        <v>216.58333333333331</v>
      </c>
      <c r="J102" s="41">
        <v>223.18333333333328</v>
      </c>
      <c r="K102" s="41">
        <v>225.16666666666663</v>
      </c>
      <c r="L102" s="41">
        <v>226.48333333333326</v>
      </c>
      <c r="M102" s="31">
        <v>223.85</v>
      </c>
      <c r="N102" s="31">
        <v>220.55</v>
      </c>
      <c r="O102" s="42">
        <v>39165400</v>
      </c>
      <c r="P102" s="43">
        <v>-1.6579746244259359E-2</v>
      </c>
    </row>
    <row r="103" spans="1:16" ht="12.75" customHeight="1">
      <c r="A103" s="31">
        <v>93</v>
      </c>
      <c r="B103" s="32" t="s">
        <v>58</v>
      </c>
      <c r="C103" s="33" t="s">
        <v>125</v>
      </c>
      <c r="D103" s="34">
        <v>44588</v>
      </c>
      <c r="E103" s="40">
        <v>825.65</v>
      </c>
      <c r="F103" s="40">
        <v>824.18333333333339</v>
      </c>
      <c r="G103" s="41">
        <v>819.71666666666681</v>
      </c>
      <c r="H103" s="41">
        <v>813.78333333333342</v>
      </c>
      <c r="I103" s="41">
        <v>809.31666666666683</v>
      </c>
      <c r="J103" s="41">
        <v>830.11666666666679</v>
      </c>
      <c r="K103" s="41">
        <v>834.58333333333348</v>
      </c>
      <c r="L103" s="41">
        <v>840.51666666666677</v>
      </c>
      <c r="M103" s="31">
        <v>828.65</v>
      </c>
      <c r="N103" s="31">
        <v>818.25</v>
      </c>
      <c r="O103" s="42">
        <v>68334750</v>
      </c>
      <c r="P103" s="43">
        <v>-1.2459016393442624E-2</v>
      </c>
    </row>
    <row r="104" spans="1:16" ht="12.75" customHeight="1">
      <c r="A104" s="31">
        <v>94</v>
      </c>
      <c r="B104" s="32" t="s">
        <v>63</v>
      </c>
      <c r="C104" s="33" t="s">
        <v>126</v>
      </c>
      <c r="D104" s="34">
        <v>44588</v>
      </c>
      <c r="E104" s="40">
        <v>1415.95</v>
      </c>
      <c r="F104" s="40">
        <v>1425.95</v>
      </c>
      <c r="G104" s="41">
        <v>1404.9</v>
      </c>
      <c r="H104" s="41">
        <v>1393.8500000000001</v>
      </c>
      <c r="I104" s="41">
        <v>1372.8000000000002</v>
      </c>
      <c r="J104" s="41">
        <v>1437</v>
      </c>
      <c r="K104" s="41">
        <v>1458.0499999999997</v>
      </c>
      <c r="L104" s="41">
        <v>1469.1</v>
      </c>
      <c r="M104" s="31">
        <v>1447</v>
      </c>
      <c r="N104" s="31">
        <v>1414.9</v>
      </c>
      <c r="O104" s="42">
        <v>3073600</v>
      </c>
      <c r="P104" s="43">
        <v>2.349278233795641E-2</v>
      </c>
    </row>
    <row r="105" spans="1:16" ht="12.75" customHeight="1">
      <c r="A105" s="31">
        <v>95</v>
      </c>
      <c r="B105" s="32" t="s">
        <v>63</v>
      </c>
      <c r="C105" s="33" t="s">
        <v>127</v>
      </c>
      <c r="D105" s="34">
        <v>44588</v>
      </c>
      <c r="E105" s="40">
        <v>592.04999999999995</v>
      </c>
      <c r="F105" s="40">
        <v>592.65</v>
      </c>
      <c r="G105" s="41">
        <v>586.79999999999995</v>
      </c>
      <c r="H105" s="41">
        <v>581.54999999999995</v>
      </c>
      <c r="I105" s="41">
        <v>575.69999999999993</v>
      </c>
      <c r="J105" s="41">
        <v>597.9</v>
      </c>
      <c r="K105" s="41">
        <v>603.75000000000011</v>
      </c>
      <c r="L105" s="41">
        <v>609</v>
      </c>
      <c r="M105" s="31">
        <v>598.5</v>
      </c>
      <c r="N105" s="31">
        <v>587.4</v>
      </c>
      <c r="O105" s="42">
        <v>5577000</v>
      </c>
      <c r="P105" s="43">
        <v>3.102657493592338E-3</v>
      </c>
    </row>
    <row r="106" spans="1:16" ht="12.75" customHeight="1">
      <c r="A106" s="31">
        <v>96</v>
      </c>
      <c r="B106" s="32" t="s">
        <v>74</v>
      </c>
      <c r="C106" s="33" t="s">
        <v>128</v>
      </c>
      <c r="D106" s="34">
        <v>44588</v>
      </c>
      <c r="E106" s="40">
        <v>12.9</v>
      </c>
      <c r="F106" s="40">
        <v>12.916666666666666</v>
      </c>
      <c r="G106" s="41">
        <v>12.583333333333332</v>
      </c>
      <c r="H106" s="41">
        <v>12.266666666666666</v>
      </c>
      <c r="I106" s="41">
        <v>11.933333333333332</v>
      </c>
      <c r="J106" s="41">
        <v>13.233333333333333</v>
      </c>
      <c r="K106" s="41">
        <v>13.566666666666665</v>
      </c>
      <c r="L106" s="41">
        <v>13.883333333333333</v>
      </c>
      <c r="M106" s="31">
        <v>13.25</v>
      </c>
      <c r="N106" s="31">
        <v>12.6</v>
      </c>
      <c r="O106" s="42">
        <v>782250000</v>
      </c>
      <c r="P106" s="43">
        <v>-1.9736842105263157E-2</v>
      </c>
    </row>
    <row r="107" spans="1:16" ht="12.75" customHeight="1">
      <c r="A107" s="31">
        <v>97</v>
      </c>
      <c r="B107" s="32" t="s">
        <v>63</v>
      </c>
      <c r="C107" s="33" t="s">
        <v>396</v>
      </c>
      <c r="D107" s="34">
        <v>44588</v>
      </c>
      <c r="E107" s="40">
        <v>64.7</v>
      </c>
      <c r="F107" s="40">
        <v>64.05</v>
      </c>
      <c r="G107" s="41">
        <v>63.149999999999991</v>
      </c>
      <c r="H107" s="41">
        <v>61.599999999999994</v>
      </c>
      <c r="I107" s="41">
        <v>60.699999999999989</v>
      </c>
      <c r="J107" s="41">
        <v>65.599999999999994</v>
      </c>
      <c r="K107" s="41">
        <v>66.5</v>
      </c>
      <c r="L107" s="41">
        <v>68.05</v>
      </c>
      <c r="M107" s="31">
        <v>64.95</v>
      </c>
      <c r="N107" s="31">
        <v>62.5</v>
      </c>
      <c r="O107" s="42">
        <v>64560000</v>
      </c>
      <c r="P107" s="43">
        <v>2.2813688212927757E-2</v>
      </c>
    </row>
    <row r="108" spans="1:16" ht="12.75" customHeight="1">
      <c r="A108" s="31">
        <v>98</v>
      </c>
      <c r="B108" s="32" t="s">
        <v>58</v>
      </c>
      <c r="C108" s="33" t="s">
        <v>129</v>
      </c>
      <c r="D108" s="34">
        <v>44588</v>
      </c>
      <c r="E108" s="40">
        <v>50</v>
      </c>
      <c r="F108" s="40">
        <v>49.733333333333327</v>
      </c>
      <c r="G108" s="41">
        <v>49.266666666666652</v>
      </c>
      <c r="H108" s="41">
        <v>48.533333333333324</v>
      </c>
      <c r="I108" s="41">
        <v>48.066666666666649</v>
      </c>
      <c r="J108" s="41">
        <v>50.466666666666654</v>
      </c>
      <c r="K108" s="41">
        <v>50.933333333333337</v>
      </c>
      <c r="L108" s="41">
        <v>51.666666666666657</v>
      </c>
      <c r="M108" s="31">
        <v>50.2</v>
      </c>
      <c r="N108" s="31">
        <v>49</v>
      </c>
      <c r="O108" s="42">
        <v>163536300</v>
      </c>
      <c r="P108" s="43">
        <v>5.7341798074953924E-3</v>
      </c>
    </row>
    <row r="109" spans="1:16" ht="12.75" customHeight="1">
      <c r="A109" s="31">
        <v>99</v>
      </c>
      <c r="B109" s="32" t="s">
        <v>44</v>
      </c>
      <c r="C109" s="33" t="s">
        <v>407</v>
      </c>
      <c r="D109" s="34">
        <v>44588</v>
      </c>
      <c r="E109" s="40">
        <v>267.25</v>
      </c>
      <c r="F109" s="40">
        <v>266.84999999999997</v>
      </c>
      <c r="G109" s="41">
        <v>260.69999999999993</v>
      </c>
      <c r="H109" s="41">
        <v>254.14999999999998</v>
      </c>
      <c r="I109" s="41">
        <v>247.99999999999994</v>
      </c>
      <c r="J109" s="41">
        <v>273.39999999999992</v>
      </c>
      <c r="K109" s="41">
        <v>279.5499999999999</v>
      </c>
      <c r="L109" s="41">
        <v>286.09999999999991</v>
      </c>
      <c r="M109" s="31">
        <v>273</v>
      </c>
      <c r="N109" s="31">
        <v>260.3</v>
      </c>
      <c r="O109" s="42">
        <v>44302500</v>
      </c>
      <c r="P109" s="43">
        <v>7.0399565099211747E-2</v>
      </c>
    </row>
    <row r="110" spans="1:16" ht="12.75" customHeight="1">
      <c r="A110" s="31">
        <v>100</v>
      </c>
      <c r="B110" s="32" t="s">
        <v>79</v>
      </c>
      <c r="C110" s="33" t="s">
        <v>130</v>
      </c>
      <c r="D110" s="34">
        <v>44588</v>
      </c>
      <c r="E110" s="40">
        <v>465.65</v>
      </c>
      <c r="F110" s="40">
        <v>463.89999999999992</v>
      </c>
      <c r="G110" s="41">
        <v>461.39999999999986</v>
      </c>
      <c r="H110" s="41">
        <v>457.14999999999992</v>
      </c>
      <c r="I110" s="41">
        <v>454.64999999999986</v>
      </c>
      <c r="J110" s="41">
        <v>468.14999999999986</v>
      </c>
      <c r="K110" s="41">
        <v>470.65</v>
      </c>
      <c r="L110" s="41">
        <v>474.89999999999986</v>
      </c>
      <c r="M110" s="31">
        <v>466.4</v>
      </c>
      <c r="N110" s="31">
        <v>459.65</v>
      </c>
      <c r="O110" s="42">
        <v>15536125</v>
      </c>
      <c r="P110" s="43">
        <v>1.2001791312136139E-2</v>
      </c>
    </row>
    <row r="111" spans="1:16" ht="12.75" customHeight="1">
      <c r="A111" s="31">
        <v>101</v>
      </c>
      <c r="B111" s="32" t="s">
        <v>106</v>
      </c>
      <c r="C111" s="33" t="s">
        <v>131</v>
      </c>
      <c r="D111" s="34">
        <v>44588</v>
      </c>
      <c r="E111" s="40">
        <v>211.4</v>
      </c>
      <c r="F111" s="40">
        <v>210.13333333333333</v>
      </c>
      <c r="G111" s="41">
        <v>208.26666666666665</v>
      </c>
      <c r="H111" s="41">
        <v>205.13333333333333</v>
      </c>
      <c r="I111" s="41">
        <v>203.26666666666665</v>
      </c>
      <c r="J111" s="41">
        <v>213.26666666666665</v>
      </c>
      <c r="K111" s="41">
        <v>215.13333333333333</v>
      </c>
      <c r="L111" s="41">
        <v>218.26666666666665</v>
      </c>
      <c r="M111" s="31">
        <v>212</v>
      </c>
      <c r="N111" s="31">
        <v>207</v>
      </c>
      <c r="O111" s="42">
        <v>13023236</v>
      </c>
      <c r="P111" s="43">
        <v>-2.4992472146943692E-2</v>
      </c>
    </row>
    <row r="112" spans="1:16" ht="12.75" customHeight="1">
      <c r="A112" s="31">
        <v>102</v>
      </c>
      <c r="B112" s="32" t="s">
        <v>42</v>
      </c>
      <c r="C112" s="33" t="s">
        <v>404</v>
      </c>
      <c r="D112" s="34">
        <v>44588</v>
      </c>
      <c r="E112" s="40">
        <v>246.2</v>
      </c>
      <c r="F112" s="40">
        <v>248.71666666666667</v>
      </c>
      <c r="G112" s="41">
        <v>241.63333333333333</v>
      </c>
      <c r="H112" s="41">
        <v>237.06666666666666</v>
      </c>
      <c r="I112" s="41">
        <v>229.98333333333332</v>
      </c>
      <c r="J112" s="41">
        <v>253.28333333333333</v>
      </c>
      <c r="K112" s="41">
        <v>260.36666666666667</v>
      </c>
      <c r="L112" s="41">
        <v>264.93333333333334</v>
      </c>
      <c r="M112" s="31">
        <v>255.8</v>
      </c>
      <c r="N112" s="31">
        <v>244.15</v>
      </c>
      <c r="O112" s="42">
        <v>16097900</v>
      </c>
      <c r="P112" s="43">
        <v>4.7058823529411761E-3</v>
      </c>
    </row>
    <row r="113" spans="1:16" ht="12.75" customHeight="1">
      <c r="A113" s="31">
        <v>103</v>
      </c>
      <c r="B113" s="32" t="s">
        <v>44</v>
      </c>
      <c r="C113" s="33" t="s">
        <v>265</v>
      </c>
      <c r="D113" s="34">
        <v>44588</v>
      </c>
      <c r="E113" s="40">
        <v>6744.1</v>
      </c>
      <c r="F113" s="40">
        <v>6786.333333333333</v>
      </c>
      <c r="G113" s="41">
        <v>6672.7666666666664</v>
      </c>
      <c r="H113" s="41">
        <v>6601.4333333333334</v>
      </c>
      <c r="I113" s="41">
        <v>6487.8666666666668</v>
      </c>
      <c r="J113" s="41">
        <v>6857.6666666666661</v>
      </c>
      <c r="K113" s="41">
        <v>6971.2333333333336</v>
      </c>
      <c r="L113" s="41">
        <v>7042.5666666666657</v>
      </c>
      <c r="M113" s="31">
        <v>6899.9</v>
      </c>
      <c r="N113" s="31">
        <v>6715</v>
      </c>
      <c r="O113" s="42">
        <v>247350</v>
      </c>
      <c r="P113" s="43">
        <v>4.8648648648648651E-2</v>
      </c>
    </row>
    <row r="114" spans="1:16" ht="12.75" customHeight="1">
      <c r="A114" s="31">
        <v>104</v>
      </c>
      <c r="B114" s="32" t="s">
        <v>44</v>
      </c>
      <c r="C114" s="33" t="s">
        <v>132</v>
      </c>
      <c r="D114" s="34">
        <v>44588</v>
      </c>
      <c r="E114" s="40">
        <v>2146.6</v>
      </c>
      <c r="F114" s="40">
        <v>2135.1</v>
      </c>
      <c r="G114" s="41">
        <v>2105.3999999999996</v>
      </c>
      <c r="H114" s="41">
        <v>2064.1999999999998</v>
      </c>
      <c r="I114" s="41">
        <v>2034.4999999999995</v>
      </c>
      <c r="J114" s="41">
        <v>2176.2999999999997</v>
      </c>
      <c r="K114" s="41">
        <v>2205.9999999999995</v>
      </c>
      <c r="L114" s="41">
        <v>2247.1999999999998</v>
      </c>
      <c r="M114" s="31">
        <v>2164.8000000000002</v>
      </c>
      <c r="N114" s="31">
        <v>2093.9</v>
      </c>
      <c r="O114" s="42">
        <v>2827750</v>
      </c>
      <c r="P114" s="43">
        <v>1.8600531443755536E-3</v>
      </c>
    </row>
    <row r="115" spans="1:16" ht="12.75" customHeight="1">
      <c r="A115" s="31">
        <v>105</v>
      </c>
      <c r="B115" s="32" t="s">
        <v>58</v>
      </c>
      <c r="C115" s="33" t="s">
        <v>133</v>
      </c>
      <c r="D115" s="34">
        <v>44588</v>
      </c>
      <c r="E115" s="40">
        <v>930.7</v>
      </c>
      <c r="F115" s="40">
        <v>936.48333333333323</v>
      </c>
      <c r="G115" s="41">
        <v>922.51666666666642</v>
      </c>
      <c r="H115" s="41">
        <v>914.33333333333314</v>
      </c>
      <c r="I115" s="41">
        <v>900.36666666666633</v>
      </c>
      <c r="J115" s="41">
        <v>944.66666666666652</v>
      </c>
      <c r="K115" s="41">
        <v>958.63333333333344</v>
      </c>
      <c r="L115" s="41">
        <v>966.81666666666661</v>
      </c>
      <c r="M115" s="31">
        <v>950.45</v>
      </c>
      <c r="N115" s="31">
        <v>928.3</v>
      </c>
      <c r="O115" s="42">
        <v>28998000</v>
      </c>
      <c r="P115" s="43">
        <v>1.0379754774373608E-2</v>
      </c>
    </row>
    <row r="116" spans="1:16" ht="12.75" customHeight="1">
      <c r="A116" s="31">
        <v>106</v>
      </c>
      <c r="B116" s="32" t="s">
        <v>74</v>
      </c>
      <c r="C116" s="33" t="s">
        <v>134</v>
      </c>
      <c r="D116" s="34">
        <v>44588</v>
      </c>
      <c r="E116" s="40">
        <v>276.25</v>
      </c>
      <c r="F116" s="40">
        <v>276.2166666666667</v>
      </c>
      <c r="G116" s="41">
        <v>274.08333333333337</v>
      </c>
      <c r="H116" s="41">
        <v>271.91666666666669</v>
      </c>
      <c r="I116" s="41">
        <v>269.78333333333336</v>
      </c>
      <c r="J116" s="41">
        <v>278.38333333333338</v>
      </c>
      <c r="K116" s="41">
        <v>280.51666666666671</v>
      </c>
      <c r="L116" s="41">
        <v>282.68333333333339</v>
      </c>
      <c r="M116" s="31">
        <v>278.35000000000002</v>
      </c>
      <c r="N116" s="31">
        <v>274.05</v>
      </c>
      <c r="O116" s="42">
        <v>13134800</v>
      </c>
      <c r="P116" s="43">
        <v>-3.0183998346082281E-2</v>
      </c>
    </row>
    <row r="117" spans="1:16" ht="12.75" customHeight="1">
      <c r="A117" s="31">
        <v>107</v>
      </c>
      <c r="B117" s="32" t="s">
        <v>87</v>
      </c>
      <c r="C117" s="33" t="s">
        <v>135</v>
      </c>
      <c r="D117" s="34">
        <v>44588</v>
      </c>
      <c r="E117" s="40">
        <v>1897</v>
      </c>
      <c r="F117" s="40">
        <v>1898.3</v>
      </c>
      <c r="G117" s="41">
        <v>1866.6</v>
      </c>
      <c r="H117" s="41">
        <v>1836.2</v>
      </c>
      <c r="I117" s="41">
        <v>1804.5</v>
      </c>
      <c r="J117" s="41">
        <v>1928.6999999999998</v>
      </c>
      <c r="K117" s="41">
        <v>1960.4</v>
      </c>
      <c r="L117" s="41">
        <v>1990.7999999999997</v>
      </c>
      <c r="M117" s="31">
        <v>1930</v>
      </c>
      <c r="N117" s="31">
        <v>1867.9</v>
      </c>
      <c r="O117" s="42">
        <v>33447900</v>
      </c>
      <c r="P117" s="43">
        <v>-0.13037407962061651</v>
      </c>
    </row>
    <row r="118" spans="1:16" ht="12.75" customHeight="1">
      <c r="A118" s="31">
        <v>108</v>
      </c>
      <c r="B118" s="32" t="s">
        <v>79</v>
      </c>
      <c r="C118" s="33" t="s">
        <v>136</v>
      </c>
      <c r="D118" s="34">
        <v>44588</v>
      </c>
      <c r="E118" s="40">
        <v>121.5</v>
      </c>
      <c r="F118" s="40">
        <v>120.86666666666667</v>
      </c>
      <c r="G118" s="41">
        <v>119.98333333333335</v>
      </c>
      <c r="H118" s="41">
        <v>118.46666666666667</v>
      </c>
      <c r="I118" s="41">
        <v>117.58333333333334</v>
      </c>
      <c r="J118" s="41">
        <v>122.38333333333335</v>
      </c>
      <c r="K118" s="41">
        <v>123.26666666666668</v>
      </c>
      <c r="L118" s="41">
        <v>124.78333333333336</v>
      </c>
      <c r="M118" s="31">
        <v>121.75</v>
      </c>
      <c r="N118" s="31">
        <v>119.35</v>
      </c>
      <c r="O118" s="42">
        <v>49348000</v>
      </c>
      <c r="P118" s="43">
        <v>9.0377458798511431E-3</v>
      </c>
    </row>
    <row r="119" spans="1:16" ht="12.75" customHeight="1">
      <c r="A119" s="31">
        <v>109</v>
      </c>
      <c r="B119" s="32" t="s">
        <v>47</v>
      </c>
      <c r="C119" s="33" t="s">
        <v>266</v>
      </c>
      <c r="D119" s="34">
        <v>44588</v>
      </c>
      <c r="E119" s="40">
        <v>1060.8</v>
      </c>
      <c r="F119" s="40">
        <v>1052.9666666666667</v>
      </c>
      <c r="G119" s="41">
        <v>1038.9833333333333</v>
      </c>
      <c r="H119" s="41">
        <v>1017.1666666666667</v>
      </c>
      <c r="I119" s="41">
        <v>1003.1833333333334</v>
      </c>
      <c r="J119" s="41">
        <v>1074.7833333333333</v>
      </c>
      <c r="K119" s="41">
        <v>1088.7666666666669</v>
      </c>
      <c r="L119" s="41">
        <v>1110.5833333333333</v>
      </c>
      <c r="M119" s="31">
        <v>1066.95</v>
      </c>
      <c r="N119" s="31">
        <v>1031.1500000000001</v>
      </c>
      <c r="O119" s="42">
        <v>1866150</v>
      </c>
      <c r="P119" s="43">
        <v>-4.4029506685108348E-2</v>
      </c>
    </row>
    <row r="120" spans="1:16" ht="12.75" customHeight="1">
      <c r="A120" s="31">
        <v>110</v>
      </c>
      <c r="B120" s="32" t="s">
        <v>44</v>
      </c>
      <c r="C120" s="33" t="s">
        <v>137</v>
      </c>
      <c r="D120" s="34">
        <v>44588</v>
      </c>
      <c r="E120" s="40">
        <v>871.1</v>
      </c>
      <c r="F120" s="40">
        <v>868</v>
      </c>
      <c r="G120" s="41">
        <v>858.45</v>
      </c>
      <c r="H120" s="41">
        <v>845.80000000000007</v>
      </c>
      <c r="I120" s="41">
        <v>836.25000000000011</v>
      </c>
      <c r="J120" s="41">
        <v>880.65</v>
      </c>
      <c r="K120" s="41">
        <v>890.19999999999993</v>
      </c>
      <c r="L120" s="41">
        <v>902.84999999999991</v>
      </c>
      <c r="M120" s="31">
        <v>877.55</v>
      </c>
      <c r="N120" s="31">
        <v>855.35</v>
      </c>
      <c r="O120" s="42">
        <v>9327500</v>
      </c>
      <c r="P120" s="43">
        <v>-1.7791928083153853E-3</v>
      </c>
    </row>
    <row r="121" spans="1:16" ht="12.75" customHeight="1">
      <c r="A121" s="31">
        <v>111</v>
      </c>
      <c r="B121" s="32" t="s">
        <v>56</v>
      </c>
      <c r="C121" s="33" t="s">
        <v>138</v>
      </c>
      <c r="D121" s="34">
        <v>44588</v>
      </c>
      <c r="E121" s="40">
        <v>224.45</v>
      </c>
      <c r="F121" s="40">
        <v>224.65</v>
      </c>
      <c r="G121" s="41">
        <v>223.05</v>
      </c>
      <c r="H121" s="41">
        <v>221.65</v>
      </c>
      <c r="I121" s="41">
        <v>220.05</v>
      </c>
      <c r="J121" s="41">
        <v>226.05</v>
      </c>
      <c r="K121" s="41">
        <v>227.64999999999998</v>
      </c>
      <c r="L121" s="41">
        <v>229.05</v>
      </c>
      <c r="M121" s="31">
        <v>226.25</v>
      </c>
      <c r="N121" s="31">
        <v>223.25</v>
      </c>
      <c r="O121" s="42">
        <v>226195200</v>
      </c>
      <c r="P121" s="43">
        <v>1.8574289954897186E-2</v>
      </c>
    </row>
    <row r="122" spans="1:16" ht="12.75" customHeight="1">
      <c r="A122" s="31">
        <v>112</v>
      </c>
      <c r="B122" s="32" t="s">
        <v>120</v>
      </c>
      <c r="C122" s="33" t="s">
        <v>139</v>
      </c>
      <c r="D122" s="34">
        <v>44588</v>
      </c>
      <c r="E122" s="40">
        <v>414.85</v>
      </c>
      <c r="F122" s="40">
        <v>407.83333333333331</v>
      </c>
      <c r="G122" s="41">
        <v>399.56666666666661</v>
      </c>
      <c r="H122" s="41">
        <v>384.2833333333333</v>
      </c>
      <c r="I122" s="41">
        <v>376.01666666666659</v>
      </c>
      <c r="J122" s="41">
        <v>423.11666666666662</v>
      </c>
      <c r="K122" s="41">
        <v>431.38333333333338</v>
      </c>
      <c r="L122" s="41">
        <v>446.66666666666663</v>
      </c>
      <c r="M122" s="31">
        <v>416.1</v>
      </c>
      <c r="N122" s="31">
        <v>392.55</v>
      </c>
      <c r="O122" s="42">
        <v>36310000</v>
      </c>
      <c r="P122" s="43">
        <v>5.0636574074074077E-2</v>
      </c>
    </row>
    <row r="123" spans="1:16" ht="12.75" customHeight="1">
      <c r="A123" s="31">
        <v>113</v>
      </c>
      <c r="B123" s="32" t="s">
        <v>42</v>
      </c>
      <c r="C123" s="33" t="s">
        <v>416</v>
      </c>
      <c r="D123" s="34">
        <v>44588</v>
      </c>
      <c r="E123" s="40">
        <v>3490.55</v>
      </c>
      <c r="F123" s="40">
        <v>3502.7166666666672</v>
      </c>
      <c r="G123" s="41">
        <v>3463.7833333333342</v>
      </c>
      <c r="H123" s="41">
        <v>3437.0166666666669</v>
      </c>
      <c r="I123" s="41">
        <v>3398.0833333333339</v>
      </c>
      <c r="J123" s="41">
        <v>3529.4833333333345</v>
      </c>
      <c r="K123" s="41">
        <v>3568.416666666667</v>
      </c>
      <c r="L123" s="41">
        <v>3595.1833333333348</v>
      </c>
      <c r="M123" s="31">
        <v>3541.65</v>
      </c>
      <c r="N123" s="31">
        <v>3475.95</v>
      </c>
      <c r="O123" s="42">
        <v>318325</v>
      </c>
      <c r="P123" s="43">
        <v>-1.6465422612513721E-3</v>
      </c>
    </row>
    <row r="124" spans="1:16" ht="12.75" customHeight="1">
      <c r="A124" s="31">
        <v>114</v>
      </c>
      <c r="B124" s="32" t="s">
        <v>120</v>
      </c>
      <c r="C124" s="33" t="s">
        <v>140</v>
      </c>
      <c r="D124" s="34">
        <v>44588</v>
      </c>
      <c r="E124" s="40">
        <v>690.6</v>
      </c>
      <c r="F124" s="40">
        <v>681.25</v>
      </c>
      <c r="G124" s="41">
        <v>668.15</v>
      </c>
      <c r="H124" s="41">
        <v>645.69999999999993</v>
      </c>
      <c r="I124" s="41">
        <v>632.59999999999991</v>
      </c>
      <c r="J124" s="41">
        <v>703.7</v>
      </c>
      <c r="K124" s="41">
        <v>716.8</v>
      </c>
      <c r="L124" s="41">
        <v>739.25000000000011</v>
      </c>
      <c r="M124" s="31">
        <v>694.35</v>
      </c>
      <c r="N124" s="31">
        <v>658.8</v>
      </c>
      <c r="O124" s="42">
        <v>42126750</v>
      </c>
      <c r="P124" s="43">
        <v>-5.8619261524737966E-3</v>
      </c>
    </row>
    <row r="125" spans="1:16" ht="12.75" customHeight="1">
      <c r="A125" s="31">
        <v>115</v>
      </c>
      <c r="B125" s="32" t="s">
        <v>44</v>
      </c>
      <c r="C125" s="33" t="s">
        <v>141</v>
      </c>
      <c r="D125" s="34">
        <v>44588</v>
      </c>
      <c r="E125" s="40">
        <v>3934.7</v>
      </c>
      <c r="F125" s="40">
        <v>3928.6</v>
      </c>
      <c r="G125" s="41">
        <v>3897.2</v>
      </c>
      <c r="H125" s="41">
        <v>3859.7</v>
      </c>
      <c r="I125" s="41">
        <v>3828.2999999999997</v>
      </c>
      <c r="J125" s="41">
        <v>3966.1</v>
      </c>
      <c r="K125" s="41">
        <v>3997.5000000000005</v>
      </c>
      <c r="L125" s="41">
        <v>4035</v>
      </c>
      <c r="M125" s="31">
        <v>3960</v>
      </c>
      <c r="N125" s="31">
        <v>3891.1</v>
      </c>
      <c r="O125" s="42">
        <v>2071125</v>
      </c>
      <c r="P125" s="43">
        <v>6.9279854147675478E-3</v>
      </c>
    </row>
    <row r="126" spans="1:16" ht="12.75" customHeight="1">
      <c r="A126" s="31">
        <v>116</v>
      </c>
      <c r="B126" s="32" t="s">
        <v>58</v>
      </c>
      <c r="C126" s="33" t="s">
        <v>142</v>
      </c>
      <c r="D126" s="34">
        <v>44588</v>
      </c>
      <c r="E126" s="40">
        <v>1933.95</v>
      </c>
      <c r="F126" s="40">
        <v>1946.25</v>
      </c>
      <c r="G126" s="41">
        <v>1918.35</v>
      </c>
      <c r="H126" s="41">
        <v>1902.75</v>
      </c>
      <c r="I126" s="41">
        <v>1874.85</v>
      </c>
      <c r="J126" s="41">
        <v>1961.85</v>
      </c>
      <c r="K126" s="41">
        <v>1989.75</v>
      </c>
      <c r="L126" s="41">
        <v>2005.35</v>
      </c>
      <c r="M126" s="31">
        <v>1974.15</v>
      </c>
      <c r="N126" s="31">
        <v>1930.65</v>
      </c>
      <c r="O126" s="42">
        <v>13448400</v>
      </c>
      <c r="P126" s="43">
        <v>-1.0390298463530935E-2</v>
      </c>
    </row>
    <row r="127" spans="1:16" ht="12.75" customHeight="1">
      <c r="A127" s="31">
        <v>117</v>
      </c>
      <c r="B127" s="32" t="s">
        <v>63</v>
      </c>
      <c r="C127" s="33" t="s">
        <v>143</v>
      </c>
      <c r="D127" s="34">
        <v>44588</v>
      </c>
      <c r="E127" s="40">
        <v>80.5</v>
      </c>
      <c r="F127" s="40">
        <v>80.733333333333334</v>
      </c>
      <c r="G127" s="41">
        <v>79.966666666666669</v>
      </c>
      <c r="H127" s="41">
        <v>79.433333333333337</v>
      </c>
      <c r="I127" s="41">
        <v>78.666666666666671</v>
      </c>
      <c r="J127" s="41">
        <v>81.266666666666666</v>
      </c>
      <c r="K127" s="41">
        <v>82.033333333333346</v>
      </c>
      <c r="L127" s="41">
        <v>82.566666666666663</v>
      </c>
      <c r="M127" s="31">
        <v>81.5</v>
      </c>
      <c r="N127" s="31">
        <v>80.2</v>
      </c>
      <c r="O127" s="42">
        <v>70481752</v>
      </c>
      <c r="P127" s="43">
        <v>1.8702437766026054E-2</v>
      </c>
    </row>
    <row r="128" spans="1:16" ht="12.75" customHeight="1">
      <c r="A128" s="31">
        <v>118</v>
      </c>
      <c r="B128" s="32" t="s">
        <v>44</v>
      </c>
      <c r="C128" s="33" t="s">
        <v>144</v>
      </c>
      <c r="D128" s="34">
        <v>44588</v>
      </c>
      <c r="E128" s="40">
        <v>3717.05</v>
      </c>
      <c r="F128" s="40">
        <v>3721.3166666666671</v>
      </c>
      <c r="G128" s="41">
        <v>3667.733333333334</v>
      </c>
      <c r="H128" s="41">
        <v>3618.416666666667</v>
      </c>
      <c r="I128" s="41">
        <v>3564.8333333333339</v>
      </c>
      <c r="J128" s="41">
        <v>3770.6333333333341</v>
      </c>
      <c r="K128" s="41">
        <v>3824.2166666666672</v>
      </c>
      <c r="L128" s="41">
        <v>3873.5333333333342</v>
      </c>
      <c r="M128" s="31">
        <v>3774.9</v>
      </c>
      <c r="N128" s="31">
        <v>3672</v>
      </c>
      <c r="O128" s="42">
        <v>507125</v>
      </c>
      <c r="P128" s="43">
        <v>4.6697626418988648E-2</v>
      </c>
    </row>
    <row r="129" spans="1:16" ht="12.75" customHeight="1">
      <c r="A129" s="31">
        <v>119</v>
      </c>
      <c r="B129" s="32" t="s">
        <v>47</v>
      </c>
      <c r="C129" s="33" t="s">
        <v>268</v>
      </c>
      <c r="D129" s="34">
        <v>44588</v>
      </c>
      <c r="E129" s="40">
        <v>523.95000000000005</v>
      </c>
      <c r="F129" s="40">
        <v>524.6</v>
      </c>
      <c r="G129" s="41">
        <v>518.65000000000009</v>
      </c>
      <c r="H129" s="41">
        <v>513.35</v>
      </c>
      <c r="I129" s="41">
        <v>507.40000000000009</v>
      </c>
      <c r="J129" s="41">
        <v>529.90000000000009</v>
      </c>
      <c r="K129" s="41">
        <v>535.85000000000014</v>
      </c>
      <c r="L129" s="41">
        <v>541.15000000000009</v>
      </c>
      <c r="M129" s="31">
        <v>530.54999999999995</v>
      </c>
      <c r="N129" s="31">
        <v>519.29999999999995</v>
      </c>
      <c r="O129" s="42">
        <v>5046300</v>
      </c>
      <c r="P129" s="43">
        <v>-7.6106194690265484E-3</v>
      </c>
    </row>
    <row r="130" spans="1:16" ht="12.75" customHeight="1">
      <c r="A130" s="31">
        <v>120</v>
      </c>
      <c r="B130" s="32" t="s">
        <v>63</v>
      </c>
      <c r="C130" s="33" t="s">
        <v>145</v>
      </c>
      <c r="D130" s="34">
        <v>44588</v>
      </c>
      <c r="E130" s="40">
        <v>381.65</v>
      </c>
      <c r="F130" s="40">
        <v>382.25</v>
      </c>
      <c r="G130" s="41">
        <v>379.65</v>
      </c>
      <c r="H130" s="41">
        <v>377.65</v>
      </c>
      <c r="I130" s="41">
        <v>375.04999999999995</v>
      </c>
      <c r="J130" s="41">
        <v>384.25</v>
      </c>
      <c r="K130" s="41">
        <v>386.85</v>
      </c>
      <c r="L130" s="41">
        <v>388.85</v>
      </c>
      <c r="M130" s="31">
        <v>384.85</v>
      </c>
      <c r="N130" s="31">
        <v>380.25</v>
      </c>
      <c r="O130" s="42">
        <v>16648000</v>
      </c>
      <c r="P130" s="43">
        <v>2.7147087857847977E-2</v>
      </c>
    </row>
    <row r="131" spans="1:16" ht="12.75" customHeight="1">
      <c r="A131" s="31">
        <v>121</v>
      </c>
      <c r="B131" s="32" t="s">
        <v>70</v>
      </c>
      <c r="C131" s="33" t="s">
        <v>146</v>
      </c>
      <c r="D131" s="34">
        <v>44588</v>
      </c>
      <c r="E131" s="40">
        <v>2025.05</v>
      </c>
      <c r="F131" s="40">
        <v>2011.7666666666664</v>
      </c>
      <c r="G131" s="41">
        <v>1991.8833333333328</v>
      </c>
      <c r="H131" s="41">
        <v>1958.7166666666662</v>
      </c>
      <c r="I131" s="41">
        <v>1938.8333333333326</v>
      </c>
      <c r="J131" s="41">
        <v>2044.9333333333329</v>
      </c>
      <c r="K131" s="41">
        <v>2064.8166666666666</v>
      </c>
      <c r="L131" s="41">
        <v>2097.9833333333331</v>
      </c>
      <c r="M131" s="31">
        <v>2031.65</v>
      </c>
      <c r="N131" s="31">
        <v>1978.6</v>
      </c>
      <c r="O131" s="42">
        <v>13555625</v>
      </c>
      <c r="P131" s="43">
        <v>4.707972462802576E-2</v>
      </c>
    </row>
    <row r="132" spans="1:16" ht="12.75" customHeight="1">
      <c r="A132" s="31">
        <v>122</v>
      </c>
      <c r="B132" s="32" t="s">
        <v>87</v>
      </c>
      <c r="C132" s="33" t="s">
        <v>147</v>
      </c>
      <c r="D132" s="34">
        <v>44588</v>
      </c>
      <c r="E132" s="40">
        <v>7165.35</v>
      </c>
      <c r="F132" s="40">
        <v>7174.05</v>
      </c>
      <c r="G132" s="41">
        <v>7088.3</v>
      </c>
      <c r="H132" s="41">
        <v>7011.25</v>
      </c>
      <c r="I132" s="41">
        <v>6925.5</v>
      </c>
      <c r="J132" s="41">
        <v>7251.1</v>
      </c>
      <c r="K132" s="41">
        <v>7336.85</v>
      </c>
      <c r="L132" s="41">
        <v>7413.9000000000005</v>
      </c>
      <c r="M132" s="31">
        <v>7259.8</v>
      </c>
      <c r="N132" s="31">
        <v>7097</v>
      </c>
      <c r="O132" s="42">
        <v>978300</v>
      </c>
      <c r="P132" s="43">
        <v>2.5955639452571969E-2</v>
      </c>
    </row>
    <row r="133" spans="1:16" ht="12.75" customHeight="1">
      <c r="A133" s="31">
        <v>123</v>
      </c>
      <c r="B133" s="32" t="s">
        <v>87</v>
      </c>
      <c r="C133" s="33" t="s">
        <v>148</v>
      </c>
      <c r="D133" s="34">
        <v>44588</v>
      </c>
      <c r="E133" s="40">
        <v>5679.4</v>
      </c>
      <c r="F133" s="40">
        <v>5676.7166666666672</v>
      </c>
      <c r="G133" s="41">
        <v>5627.6833333333343</v>
      </c>
      <c r="H133" s="41">
        <v>5575.9666666666672</v>
      </c>
      <c r="I133" s="41">
        <v>5526.9333333333343</v>
      </c>
      <c r="J133" s="41">
        <v>5728.4333333333343</v>
      </c>
      <c r="K133" s="41">
        <v>5777.4666666666672</v>
      </c>
      <c r="L133" s="41">
        <v>5829.1833333333343</v>
      </c>
      <c r="M133" s="31">
        <v>5725.75</v>
      </c>
      <c r="N133" s="31">
        <v>5625</v>
      </c>
      <c r="O133" s="42">
        <v>853000</v>
      </c>
      <c r="P133" s="43">
        <v>-6.5222455159562077E-3</v>
      </c>
    </row>
    <row r="134" spans="1:16" ht="12.75" customHeight="1">
      <c r="A134" s="31">
        <v>124</v>
      </c>
      <c r="B134" s="32" t="s">
        <v>47</v>
      </c>
      <c r="C134" s="33" t="s">
        <v>149</v>
      </c>
      <c r="D134" s="34">
        <v>44588</v>
      </c>
      <c r="E134" s="40">
        <v>962.55</v>
      </c>
      <c r="F134" s="40">
        <v>963.69999999999993</v>
      </c>
      <c r="G134" s="41">
        <v>952.39999999999986</v>
      </c>
      <c r="H134" s="41">
        <v>942.24999999999989</v>
      </c>
      <c r="I134" s="41">
        <v>930.94999999999982</v>
      </c>
      <c r="J134" s="41">
        <v>973.84999999999991</v>
      </c>
      <c r="K134" s="41">
        <v>985.14999999999986</v>
      </c>
      <c r="L134" s="41">
        <v>995.3</v>
      </c>
      <c r="M134" s="31">
        <v>975</v>
      </c>
      <c r="N134" s="31">
        <v>953.55</v>
      </c>
      <c r="O134" s="42">
        <v>6947050</v>
      </c>
      <c r="P134" s="43">
        <v>1.654228855721393E-2</v>
      </c>
    </row>
    <row r="135" spans="1:16" ht="12.75" customHeight="1">
      <c r="A135" s="31">
        <v>125</v>
      </c>
      <c r="B135" s="32" t="s">
        <v>49</v>
      </c>
      <c r="C135" s="33" t="s">
        <v>150</v>
      </c>
      <c r="D135" s="34">
        <v>44588</v>
      </c>
      <c r="E135" s="40">
        <v>897.9</v>
      </c>
      <c r="F135" s="40">
        <v>893.48333333333323</v>
      </c>
      <c r="G135" s="41">
        <v>875.96666666666647</v>
      </c>
      <c r="H135" s="41">
        <v>854.03333333333319</v>
      </c>
      <c r="I135" s="41">
        <v>836.51666666666642</v>
      </c>
      <c r="J135" s="41">
        <v>915.41666666666652</v>
      </c>
      <c r="K135" s="41">
        <v>932.93333333333317</v>
      </c>
      <c r="L135" s="41">
        <v>954.86666666666656</v>
      </c>
      <c r="M135" s="31">
        <v>911</v>
      </c>
      <c r="N135" s="31">
        <v>871.55</v>
      </c>
      <c r="O135" s="42">
        <v>13676600</v>
      </c>
      <c r="P135" s="43">
        <v>1.7021498100046849E-2</v>
      </c>
    </row>
    <row r="136" spans="1:16" ht="12.75" customHeight="1">
      <c r="A136" s="31">
        <v>126</v>
      </c>
      <c r="B136" s="32" t="s">
        <v>63</v>
      </c>
      <c r="C136" s="33" t="s">
        <v>151</v>
      </c>
      <c r="D136" s="34">
        <v>44588</v>
      </c>
      <c r="E136" s="40">
        <v>167.65</v>
      </c>
      <c r="F136" s="40">
        <v>167.53333333333333</v>
      </c>
      <c r="G136" s="41">
        <v>165.91666666666666</v>
      </c>
      <c r="H136" s="41">
        <v>164.18333333333334</v>
      </c>
      <c r="I136" s="41">
        <v>162.56666666666666</v>
      </c>
      <c r="J136" s="41">
        <v>169.26666666666665</v>
      </c>
      <c r="K136" s="41">
        <v>170.88333333333333</v>
      </c>
      <c r="L136" s="41">
        <v>172.61666666666665</v>
      </c>
      <c r="M136" s="31">
        <v>169.15</v>
      </c>
      <c r="N136" s="31">
        <v>165.8</v>
      </c>
      <c r="O136" s="42">
        <v>31496000</v>
      </c>
      <c r="P136" s="43">
        <v>1.6131113692089302E-2</v>
      </c>
    </row>
    <row r="137" spans="1:16" ht="12.75" customHeight="1">
      <c r="A137" s="31">
        <v>127</v>
      </c>
      <c r="B137" s="32" t="s">
        <v>63</v>
      </c>
      <c r="C137" s="33" t="s">
        <v>152</v>
      </c>
      <c r="D137" s="34">
        <v>44588</v>
      </c>
      <c r="E137" s="40">
        <v>169.85</v>
      </c>
      <c r="F137" s="40">
        <v>169.56666666666663</v>
      </c>
      <c r="G137" s="41">
        <v>168.18333333333328</v>
      </c>
      <c r="H137" s="41">
        <v>166.51666666666665</v>
      </c>
      <c r="I137" s="41">
        <v>165.1333333333333</v>
      </c>
      <c r="J137" s="41">
        <v>171.23333333333326</v>
      </c>
      <c r="K137" s="41">
        <v>172.61666666666665</v>
      </c>
      <c r="L137" s="41">
        <v>174.28333333333325</v>
      </c>
      <c r="M137" s="31">
        <v>170.95</v>
      </c>
      <c r="N137" s="31">
        <v>167.9</v>
      </c>
      <c r="O137" s="42">
        <v>20841000</v>
      </c>
      <c r="P137" s="43">
        <v>1.6683740670276601E-2</v>
      </c>
    </row>
    <row r="138" spans="1:16" ht="12.75" customHeight="1">
      <c r="A138" s="31">
        <v>128</v>
      </c>
      <c r="B138" s="32" t="s">
        <v>56</v>
      </c>
      <c r="C138" s="33" t="s">
        <v>153</v>
      </c>
      <c r="D138" s="34">
        <v>44588</v>
      </c>
      <c r="E138" s="40">
        <v>502.9</v>
      </c>
      <c r="F138" s="40">
        <v>502.8</v>
      </c>
      <c r="G138" s="41">
        <v>500.3</v>
      </c>
      <c r="H138" s="41">
        <v>497.7</v>
      </c>
      <c r="I138" s="41">
        <v>495.2</v>
      </c>
      <c r="J138" s="41">
        <v>505.40000000000003</v>
      </c>
      <c r="K138" s="41">
        <v>507.90000000000003</v>
      </c>
      <c r="L138" s="41">
        <v>510.50000000000006</v>
      </c>
      <c r="M138" s="31">
        <v>505.3</v>
      </c>
      <c r="N138" s="31">
        <v>500.2</v>
      </c>
      <c r="O138" s="42">
        <v>9389000</v>
      </c>
      <c r="P138" s="43">
        <v>5.2106678619453159E-2</v>
      </c>
    </row>
    <row r="139" spans="1:16" ht="12.75" customHeight="1">
      <c r="A139" s="31">
        <v>129</v>
      </c>
      <c r="B139" s="32" t="s">
        <v>49</v>
      </c>
      <c r="C139" s="33" t="s">
        <v>154</v>
      </c>
      <c r="D139" s="34">
        <v>44588</v>
      </c>
      <c r="E139" s="40">
        <v>8084.55</v>
      </c>
      <c r="F139" s="40">
        <v>8098.4833333333327</v>
      </c>
      <c r="G139" s="41">
        <v>7931.1666666666661</v>
      </c>
      <c r="H139" s="41">
        <v>7777.7833333333338</v>
      </c>
      <c r="I139" s="41">
        <v>7610.4666666666672</v>
      </c>
      <c r="J139" s="41">
        <v>8251.866666666665</v>
      </c>
      <c r="K139" s="41">
        <v>8419.1833333333325</v>
      </c>
      <c r="L139" s="41">
        <v>8572.5666666666639</v>
      </c>
      <c r="M139" s="31">
        <v>8265.7999999999993</v>
      </c>
      <c r="N139" s="31">
        <v>7945.1</v>
      </c>
      <c r="O139" s="42">
        <v>2326300</v>
      </c>
      <c r="P139" s="43">
        <v>-2.6082223896843341E-2</v>
      </c>
    </row>
    <row r="140" spans="1:16" ht="12.75" customHeight="1">
      <c r="A140" s="31">
        <v>130</v>
      </c>
      <c r="B140" s="32" t="s">
        <v>56</v>
      </c>
      <c r="C140" s="33" t="s">
        <v>155</v>
      </c>
      <c r="D140" s="34">
        <v>44588</v>
      </c>
      <c r="E140" s="40">
        <v>943.4</v>
      </c>
      <c r="F140" s="40">
        <v>935.7166666666667</v>
      </c>
      <c r="G140" s="41">
        <v>919.03333333333342</v>
      </c>
      <c r="H140" s="41">
        <v>894.66666666666674</v>
      </c>
      <c r="I140" s="41">
        <v>877.98333333333346</v>
      </c>
      <c r="J140" s="41">
        <v>960.08333333333337</v>
      </c>
      <c r="K140" s="41">
        <v>976.76666666666677</v>
      </c>
      <c r="L140" s="41">
        <v>1001.1333333333333</v>
      </c>
      <c r="M140" s="31">
        <v>952.4</v>
      </c>
      <c r="N140" s="31">
        <v>911.35</v>
      </c>
      <c r="O140" s="42">
        <v>16032500</v>
      </c>
      <c r="P140" s="43">
        <v>-6.3526495196777194E-3</v>
      </c>
    </row>
    <row r="141" spans="1:16" ht="12.75" customHeight="1">
      <c r="A141" s="31">
        <v>131</v>
      </c>
      <c r="B141" s="32" t="s">
        <v>44</v>
      </c>
      <c r="C141" s="33" t="s">
        <v>457</v>
      </c>
      <c r="D141" s="34">
        <v>44588</v>
      </c>
      <c r="E141" s="40">
        <v>1618.4</v>
      </c>
      <c r="F141" s="40">
        <v>1613.0333333333335</v>
      </c>
      <c r="G141" s="41">
        <v>1593.0666666666671</v>
      </c>
      <c r="H141" s="41">
        <v>1567.7333333333336</v>
      </c>
      <c r="I141" s="41">
        <v>1547.7666666666671</v>
      </c>
      <c r="J141" s="41">
        <v>1638.366666666667</v>
      </c>
      <c r="K141" s="41">
        <v>1658.3333333333337</v>
      </c>
      <c r="L141" s="41">
        <v>1683.666666666667</v>
      </c>
      <c r="M141" s="31">
        <v>1633</v>
      </c>
      <c r="N141" s="31">
        <v>1587.7</v>
      </c>
      <c r="O141" s="42">
        <v>2104550</v>
      </c>
      <c r="P141" s="43">
        <v>-1.3286829430327188E-3</v>
      </c>
    </row>
    <row r="142" spans="1:16" ht="12.75" customHeight="1">
      <c r="A142" s="31">
        <v>132</v>
      </c>
      <c r="B142" s="32" t="s">
        <v>47</v>
      </c>
      <c r="C142" s="33" t="s">
        <v>156</v>
      </c>
      <c r="D142" s="34">
        <v>44588</v>
      </c>
      <c r="E142" s="40">
        <v>3113.35</v>
      </c>
      <c r="F142" s="40">
        <v>3119.2166666666667</v>
      </c>
      <c r="G142" s="41">
        <v>3088.7333333333336</v>
      </c>
      <c r="H142" s="41">
        <v>3064.1166666666668</v>
      </c>
      <c r="I142" s="41">
        <v>3033.6333333333337</v>
      </c>
      <c r="J142" s="41">
        <v>3143.8333333333335</v>
      </c>
      <c r="K142" s="41">
        <v>3174.3166666666662</v>
      </c>
      <c r="L142" s="41">
        <v>3198.9333333333334</v>
      </c>
      <c r="M142" s="31">
        <v>3149.7</v>
      </c>
      <c r="N142" s="31">
        <v>3094.6</v>
      </c>
      <c r="O142" s="42">
        <v>583800</v>
      </c>
      <c r="P142" s="43">
        <v>7.1979434447300775E-2</v>
      </c>
    </row>
    <row r="143" spans="1:16" ht="12.75" customHeight="1">
      <c r="A143" s="31">
        <v>133</v>
      </c>
      <c r="B143" s="32" t="s">
        <v>63</v>
      </c>
      <c r="C143" s="33" t="s">
        <v>157</v>
      </c>
      <c r="D143" s="34">
        <v>44588</v>
      </c>
      <c r="E143" s="40">
        <v>1055.8</v>
      </c>
      <c r="F143" s="40">
        <v>1054.55</v>
      </c>
      <c r="G143" s="41">
        <v>1047.4499999999998</v>
      </c>
      <c r="H143" s="41">
        <v>1039.0999999999999</v>
      </c>
      <c r="I143" s="41">
        <v>1031.9999999999998</v>
      </c>
      <c r="J143" s="41">
        <v>1062.8999999999999</v>
      </c>
      <c r="K143" s="41">
        <v>1069.9999999999998</v>
      </c>
      <c r="L143" s="41">
        <v>1078.3499999999999</v>
      </c>
      <c r="M143" s="31">
        <v>1061.6500000000001</v>
      </c>
      <c r="N143" s="31">
        <v>1046.2</v>
      </c>
      <c r="O143" s="42">
        <v>1911000</v>
      </c>
      <c r="P143" s="43">
        <v>3.7037037037037035E-2</v>
      </c>
    </row>
    <row r="144" spans="1:16" ht="12.75" customHeight="1">
      <c r="A144" s="31">
        <v>134</v>
      </c>
      <c r="B144" s="32" t="s">
        <v>79</v>
      </c>
      <c r="C144" s="33" t="s">
        <v>158</v>
      </c>
      <c r="D144" s="34">
        <v>44588</v>
      </c>
      <c r="E144" s="40">
        <v>889.2</v>
      </c>
      <c r="F144" s="40">
        <v>885.95000000000016</v>
      </c>
      <c r="G144" s="41">
        <v>879.20000000000027</v>
      </c>
      <c r="H144" s="41">
        <v>869.20000000000016</v>
      </c>
      <c r="I144" s="41">
        <v>862.45000000000027</v>
      </c>
      <c r="J144" s="41">
        <v>895.95000000000027</v>
      </c>
      <c r="K144" s="41">
        <v>902.7</v>
      </c>
      <c r="L144" s="41">
        <v>912.70000000000027</v>
      </c>
      <c r="M144" s="31">
        <v>892.7</v>
      </c>
      <c r="N144" s="31">
        <v>875.95</v>
      </c>
      <c r="O144" s="42">
        <v>5009400</v>
      </c>
      <c r="P144" s="43">
        <v>1.0530137981118372E-2</v>
      </c>
    </row>
    <row r="145" spans="1:16" ht="12.75" customHeight="1">
      <c r="A145" s="31">
        <v>135</v>
      </c>
      <c r="B145" s="32" t="s">
        <v>87</v>
      </c>
      <c r="C145" s="33" t="s">
        <v>159</v>
      </c>
      <c r="D145" s="34">
        <v>44588</v>
      </c>
      <c r="E145" s="40">
        <v>4765.7</v>
      </c>
      <c r="F145" s="40">
        <v>4711.6666666666661</v>
      </c>
      <c r="G145" s="41">
        <v>4642.4333333333325</v>
      </c>
      <c r="H145" s="41">
        <v>4519.1666666666661</v>
      </c>
      <c r="I145" s="41">
        <v>4449.9333333333325</v>
      </c>
      <c r="J145" s="41">
        <v>4834.9333333333325</v>
      </c>
      <c r="K145" s="41">
        <v>4904.1666666666661</v>
      </c>
      <c r="L145" s="41">
        <v>5027.4333333333325</v>
      </c>
      <c r="M145" s="31">
        <v>4780.8999999999996</v>
      </c>
      <c r="N145" s="31">
        <v>4588.3999999999996</v>
      </c>
      <c r="O145" s="42">
        <v>2803600</v>
      </c>
      <c r="P145" s="43">
        <v>1.4473874656245478E-2</v>
      </c>
    </row>
    <row r="146" spans="1:16" ht="12.75" customHeight="1">
      <c r="A146" s="31">
        <v>136</v>
      </c>
      <c r="B146" s="32" t="s">
        <v>49</v>
      </c>
      <c r="C146" s="33" t="s">
        <v>160</v>
      </c>
      <c r="D146" s="34">
        <v>44588</v>
      </c>
      <c r="E146" s="40">
        <v>235.2</v>
      </c>
      <c r="F146" s="40">
        <v>238.30000000000004</v>
      </c>
      <c r="G146" s="41">
        <v>229.20000000000007</v>
      </c>
      <c r="H146" s="41">
        <v>223.20000000000005</v>
      </c>
      <c r="I146" s="41">
        <v>214.10000000000008</v>
      </c>
      <c r="J146" s="41">
        <v>244.30000000000007</v>
      </c>
      <c r="K146" s="41">
        <v>253.40000000000003</v>
      </c>
      <c r="L146" s="41">
        <v>259.40000000000009</v>
      </c>
      <c r="M146" s="31">
        <v>247.4</v>
      </c>
      <c r="N146" s="31">
        <v>232.3</v>
      </c>
      <c r="O146" s="42">
        <v>14056000</v>
      </c>
      <c r="P146" s="43">
        <v>-0.17957099080694586</v>
      </c>
    </row>
    <row r="147" spans="1:16" ht="12.75" customHeight="1">
      <c r="A147" s="31">
        <v>137</v>
      </c>
      <c r="B147" s="32" t="s">
        <v>87</v>
      </c>
      <c r="C147" s="33" t="s">
        <v>161</v>
      </c>
      <c r="D147" s="34">
        <v>44588</v>
      </c>
      <c r="E147" s="40">
        <v>3311.35</v>
      </c>
      <c r="F147" s="40">
        <v>3286.8666666666668</v>
      </c>
      <c r="G147" s="41">
        <v>3255.7333333333336</v>
      </c>
      <c r="H147" s="41">
        <v>3200.1166666666668</v>
      </c>
      <c r="I147" s="41">
        <v>3168.9833333333336</v>
      </c>
      <c r="J147" s="41">
        <v>3342.4833333333336</v>
      </c>
      <c r="K147" s="41">
        <v>3373.6166666666668</v>
      </c>
      <c r="L147" s="41">
        <v>3429.2333333333336</v>
      </c>
      <c r="M147" s="31">
        <v>3318</v>
      </c>
      <c r="N147" s="31">
        <v>3231.25</v>
      </c>
      <c r="O147" s="42">
        <v>2114350</v>
      </c>
      <c r="P147" s="43">
        <v>-1.1454753722794959E-2</v>
      </c>
    </row>
    <row r="148" spans="1:16" ht="12.75" customHeight="1">
      <c r="A148" s="31">
        <v>138</v>
      </c>
      <c r="B148" s="32" t="s">
        <v>49</v>
      </c>
      <c r="C148" s="33" t="s">
        <v>162</v>
      </c>
      <c r="D148" s="34">
        <v>44588</v>
      </c>
      <c r="E148" s="40">
        <v>76047.399999999994</v>
      </c>
      <c r="F148" s="40">
        <v>75878.666666666672</v>
      </c>
      <c r="G148" s="41">
        <v>75277.333333333343</v>
      </c>
      <c r="H148" s="41">
        <v>74507.266666666677</v>
      </c>
      <c r="I148" s="41">
        <v>73905.933333333349</v>
      </c>
      <c r="J148" s="41">
        <v>76648.733333333337</v>
      </c>
      <c r="K148" s="41">
        <v>77250.06666666668</v>
      </c>
      <c r="L148" s="41">
        <v>78020.133333333331</v>
      </c>
      <c r="M148" s="31">
        <v>76480</v>
      </c>
      <c r="N148" s="31">
        <v>75108.600000000006</v>
      </c>
      <c r="O148" s="42">
        <v>56800</v>
      </c>
      <c r="P148" s="43">
        <v>2.4708789269325803E-3</v>
      </c>
    </row>
    <row r="149" spans="1:16" ht="12.75" customHeight="1">
      <c r="A149" s="31">
        <v>139</v>
      </c>
      <c r="B149" s="32" t="s">
        <v>63</v>
      </c>
      <c r="C149" s="33" t="s">
        <v>163</v>
      </c>
      <c r="D149" s="34">
        <v>44588</v>
      </c>
      <c r="E149" s="40">
        <v>1505.05</v>
      </c>
      <c r="F149" s="40">
        <v>1507.1166666666666</v>
      </c>
      <c r="G149" s="41">
        <v>1491.1333333333332</v>
      </c>
      <c r="H149" s="41">
        <v>1477.2166666666667</v>
      </c>
      <c r="I149" s="41">
        <v>1461.2333333333333</v>
      </c>
      <c r="J149" s="41">
        <v>1521.0333333333331</v>
      </c>
      <c r="K149" s="41">
        <v>1537.0166666666662</v>
      </c>
      <c r="L149" s="41">
        <v>1550.9333333333329</v>
      </c>
      <c r="M149" s="31">
        <v>1523.1</v>
      </c>
      <c r="N149" s="31">
        <v>1493.2</v>
      </c>
      <c r="O149" s="42">
        <v>3866250</v>
      </c>
      <c r="P149" s="43">
        <v>2.2006344171292627E-2</v>
      </c>
    </row>
    <row r="150" spans="1:16" ht="12.75" customHeight="1">
      <c r="A150" s="31">
        <v>140</v>
      </c>
      <c r="B150" s="32" t="s">
        <v>44</v>
      </c>
      <c r="C150" s="33" t="s">
        <v>164</v>
      </c>
      <c r="D150" s="34">
        <v>44588</v>
      </c>
      <c r="E150" s="40">
        <v>368.35</v>
      </c>
      <c r="F150" s="40">
        <v>370.38333333333338</v>
      </c>
      <c r="G150" s="41">
        <v>364.86666666666679</v>
      </c>
      <c r="H150" s="41">
        <v>361.38333333333338</v>
      </c>
      <c r="I150" s="41">
        <v>355.86666666666679</v>
      </c>
      <c r="J150" s="41">
        <v>373.86666666666679</v>
      </c>
      <c r="K150" s="41">
        <v>379.38333333333333</v>
      </c>
      <c r="L150" s="41">
        <v>382.86666666666679</v>
      </c>
      <c r="M150" s="31">
        <v>375.9</v>
      </c>
      <c r="N150" s="31">
        <v>366.9</v>
      </c>
      <c r="O150" s="42">
        <v>3486400</v>
      </c>
      <c r="P150" s="43">
        <v>7.2342519685039366E-2</v>
      </c>
    </row>
    <row r="151" spans="1:16" ht="12.75" customHeight="1">
      <c r="A151" s="31">
        <v>141</v>
      </c>
      <c r="B151" s="32" t="s">
        <v>120</v>
      </c>
      <c r="C151" s="33" t="s">
        <v>165</v>
      </c>
      <c r="D151" s="34">
        <v>44588</v>
      </c>
      <c r="E151" s="40">
        <v>114.15</v>
      </c>
      <c r="F151" s="40">
        <v>113.89999999999999</v>
      </c>
      <c r="G151" s="41">
        <v>112.54999999999998</v>
      </c>
      <c r="H151" s="41">
        <v>110.94999999999999</v>
      </c>
      <c r="I151" s="41">
        <v>109.59999999999998</v>
      </c>
      <c r="J151" s="41">
        <v>115.49999999999999</v>
      </c>
      <c r="K151" s="41">
        <v>116.84999999999998</v>
      </c>
      <c r="L151" s="41">
        <v>118.44999999999999</v>
      </c>
      <c r="M151" s="31">
        <v>115.25</v>
      </c>
      <c r="N151" s="31">
        <v>112.3</v>
      </c>
      <c r="O151" s="42">
        <v>110049500</v>
      </c>
      <c r="P151" s="43">
        <v>4.6137685843568199E-2</v>
      </c>
    </row>
    <row r="152" spans="1:16" ht="12.75" customHeight="1">
      <c r="A152" s="31">
        <v>142</v>
      </c>
      <c r="B152" s="32" t="s">
        <v>44</v>
      </c>
      <c r="C152" s="33" t="s">
        <v>166</v>
      </c>
      <c r="D152" s="34">
        <v>44588</v>
      </c>
      <c r="E152" s="40">
        <v>5601.3</v>
      </c>
      <c r="F152" s="40">
        <v>5633.7333333333336</v>
      </c>
      <c r="G152" s="41">
        <v>5527.5666666666675</v>
      </c>
      <c r="H152" s="41">
        <v>5453.8333333333339</v>
      </c>
      <c r="I152" s="41">
        <v>5347.6666666666679</v>
      </c>
      <c r="J152" s="41">
        <v>5707.4666666666672</v>
      </c>
      <c r="K152" s="41">
        <v>5813.6333333333332</v>
      </c>
      <c r="L152" s="41">
        <v>5887.3666666666668</v>
      </c>
      <c r="M152" s="31">
        <v>5739.9</v>
      </c>
      <c r="N152" s="31">
        <v>5560</v>
      </c>
      <c r="O152" s="42">
        <v>1242000</v>
      </c>
      <c r="P152" s="43">
        <v>2.5916365513680949E-2</v>
      </c>
    </row>
    <row r="153" spans="1:16" ht="12.75" customHeight="1">
      <c r="A153" s="31">
        <v>143</v>
      </c>
      <c r="B153" s="32" t="s">
        <v>38</v>
      </c>
      <c r="C153" s="33" t="s">
        <v>167</v>
      </c>
      <c r="D153" s="34">
        <v>44588</v>
      </c>
      <c r="E153" s="40">
        <v>4181.25</v>
      </c>
      <c r="F153" s="40">
        <v>4191.25</v>
      </c>
      <c r="G153" s="41">
        <v>4143.5</v>
      </c>
      <c r="H153" s="41">
        <v>4105.75</v>
      </c>
      <c r="I153" s="41">
        <v>4058</v>
      </c>
      <c r="J153" s="41">
        <v>4229</v>
      </c>
      <c r="K153" s="41">
        <v>4276.75</v>
      </c>
      <c r="L153" s="41">
        <v>4314.5</v>
      </c>
      <c r="M153" s="31">
        <v>4239</v>
      </c>
      <c r="N153" s="31">
        <v>4153.5</v>
      </c>
      <c r="O153" s="42">
        <v>478125</v>
      </c>
      <c r="P153" s="43">
        <v>-1.483541956420955E-2</v>
      </c>
    </row>
    <row r="154" spans="1:16" ht="12.75" customHeight="1">
      <c r="A154" s="31">
        <v>144</v>
      </c>
      <c r="B154" s="32" t="s">
        <v>44</v>
      </c>
      <c r="C154" s="33" t="s">
        <v>458</v>
      </c>
      <c r="D154" s="34">
        <v>44588</v>
      </c>
      <c r="E154" s="40">
        <v>51.9</v>
      </c>
      <c r="F154" s="40">
        <v>51.783333333333339</v>
      </c>
      <c r="G154" s="41">
        <v>51.316666666666677</v>
      </c>
      <c r="H154" s="41">
        <v>50.733333333333341</v>
      </c>
      <c r="I154" s="41">
        <v>50.26666666666668</v>
      </c>
      <c r="J154" s="41">
        <v>52.366666666666674</v>
      </c>
      <c r="K154" s="41">
        <v>52.833333333333329</v>
      </c>
      <c r="L154" s="41">
        <v>53.416666666666671</v>
      </c>
      <c r="M154" s="31">
        <v>52.25</v>
      </c>
      <c r="N154" s="31">
        <v>51.2</v>
      </c>
      <c r="O154" s="42">
        <v>38100000</v>
      </c>
      <c r="P154" s="43">
        <v>-3.4526051475204018E-3</v>
      </c>
    </row>
    <row r="155" spans="1:16" ht="12.75" customHeight="1">
      <c r="A155" s="31">
        <v>145</v>
      </c>
      <c r="B155" s="275" t="s">
        <v>56</v>
      </c>
      <c r="C155" s="33" t="s">
        <v>168</v>
      </c>
      <c r="D155" s="34">
        <v>44588</v>
      </c>
      <c r="E155" s="40">
        <v>19782</v>
      </c>
      <c r="F155" s="40">
        <v>19742.283333333333</v>
      </c>
      <c r="G155" s="41">
        <v>19644.866666666665</v>
      </c>
      <c r="H155" s="41">
        <v>19507.733333333334</v>
      </c>
      <c r="I155" s="41">
        <v>19410.316666666666</v>
      </c>
      <c r="J155" s="41">
        <v>19879.416666666664</v>
      </c>
      <c r="K155" s="41">
        <v>19976.833333333336</v>
      </c>
      <c r="L155" s="41">
        <v>20113.966666666664</v>
      </c>
      <c r="M155" s="31">
        <v>19839.7</v>
      </c>
      <c r="N155" s="31">
        <v>19605.150000000001</v>
      </c>
      <c r="O155" s="42">
        <v>304825</v>
      </c>
      <c r="P155" s="43">
        <v>7.386736703873933E-4</v>
      </c>
    </row>
    <row r="156" spans="1:16" ht="12.75" customHeight="1">
      <c r="A156" s="31">
        <v>146</v>
      </c>
      <c r="B156" s="32" t="s">
        <v>120</v>
      </c>
      <c r="C156" s="33" t="s">
        <v>169</v>
      </c>
      <c r="D156" s="34">
        <v>44588</v>
      </c>
      <c r="E156" s="40">
        <v>146.69999999999999</v>
      </c>
      <c r="F156" s="40">
        <v>144.6</v>
      </c>
      <c r="G156" s="41">
        <v>142.04999999999998</v>
      </c>
      <c r="H156" s="41">
        <v>137.39999999999998</v>
      </c>
      <c r="I156" s="41">
        <v>134.84999999999997</v>
      </c>
      <c r="J156" s="41">
        <v>149.25</v>
      </c>
      <c r="K156" s="41">
        <v>151.80000000000001</v>
      </c>
      <c r="L156" s="41">
        <v>156.45000000000002</v>
      </c>
      <c r="M156" s="31">
        <v>147.15</v>
      </c>
      <c r="N156" s="31">
        <v>139.94999999999999</v>
      </c>
      <c r="O156" s="42">
        <v>83160400</v>
      </c>
      <c r="P156" s="43">
        <v>4.3463640184951663E-2</v>
      </c>
    </row>
    <row r="157" spans="1:16" ht="12.75" customHeight="1">
      <c r="A157" s="31">
        <v>147</v>
      </c>
      <c r="B157" s="32" t="s">
        <v>170</v>
      </c>
      <c r="C157" s="33" t="s">
        <v>171</v>
      </c>
      <c r="D157" s="34">
        <v>44588</v>
      </c>
      <c r="E157" s="40">
        <v>135.15</v>
      </c>
      <c r="F157" s="40">
        <v>135.01666666666665</v>
      </c>
      <c r="G157" s="41">
        <v>133.7833333333333</v>
      </c>
      <c r="H157" s="41">
        <v>132.41666666666666</v>
      </c>
      <c r="I157" s="41">
        <v>131.18333333333331</v>
      </c>
      <c r="J157" s="41">
        <v>136.3833333333333</v>
      </c>
      <c r="K157" s="41">
        <v>137.61666666666665</v>
      </c>
      <c r="L157" s="41">
        <v>138.98333333333329</v>
      </c>
      <c r="M157" s="31">
        <v>136.25</v>
      </c>
      <c r="N157" s="31">
        <v>133.65</v>
      </c>
      <c r="O157" s="42">
        <v>55369800</v>
      </c>
      <c r="P157" s="43">
        <v>4.3170103092783504E-2</v>
      </c>
    </row>
    <row r="158" spans="1:16" ht="12.75" customHeight="1">
      <c r="A158" s="31">
        <v>148</v>
      </c>
      <c r="B158" s="32" t="s">
        <v>97</v>
      </c>
      <c r="C158" s="33" t="s">
        <v>270</v>
      </c>
      <c r="D158" s="34">
        <v>44588</v>
      </c>
      <c r="E158" s="40">
        <v>949.7</v>
      </c>
      <c r="F158" s="40">
        <v>956.63333333333333</v>
      </c>
      <c r="G158" s="41">
        <v>940.26666666666665</v>
      </c>
      <c r="H158" s="41">
        <v>930.83333333333337</v>
      </c>
      <c r="I158" s="41">
        <v>914.4666666666667</v>
      </c>
      <c r="J158" s="41">
        <v>966.06666666666661</v>
      </c>
      <c r="K158" s="41">
        <v>982.43333333333317</v>
      </c>
      <c r="L158" s="41">
        <v>991.86666666666656</v>
      </c>
      <c r="M158" s="31">
        <v>973</v>
      </c>
      <c r="N158" s="31">
        <v>947.2</v>
      </c>
      <c r="O158" s="42">
        <v>3007900</v>
      </c>
      <c r="P158" s="43">
        <v>1.6079451406951998E-2</v>
      </c>
    </row>
    <row r="159" spans="1:16" ht="12.75" customHeight="1">
      <c r="A159" s="31">
        <v>149</v>
      </c>
      <c r="B159" s="32" t="s">
        <v>87</v>
      </c>
      <c r="C159" s="33" t="s">
        <v>468</v>
      </c>
      <c r="D159" s="34">
        <v>44588</v>
      </c>
      <c r="E159" s="40">
        <v>4163.3500000000004</v>
      </c>
      <c r="F159" s="40">
        <v>4169.45</v>
      </c>
      <c r="G159" s="41">
        <v>4103.95</v>
      </c>
      <c r="H159" s="41">
        <v>4044.55</v>
      </c>
      <c r="I159" s="41">
        <v>3979.05</v>
      </c>
      <c r="J159" s="41">
        <v>4228.8499999999995</v>
      </c>
      <c r="K159" s="41">
        <v>4294.3499999999995</v>
      </c>
      <c r="L159" s="41">
        <v>4353.7499999999991</v>
      </c>
      <c r="M159" s="31">
        <v>4234.95</v>
      </c>
      <c r="N159" s="31">
        <v>4110.05</v>
      </c>
      <c r="O159" s="42">
        <v>617500</v>
      </c>
      <c r="P159" s="43">
        <v>-1.7306544658842252E-2</v>
      </c>
    </row>
    <row r="160" spans="1:16" ht="12.75" customHeight="1">
      <c r="A160" s="31">
        <v>150</v>
      </c>
      <c r="B160" s="32" t="s">
        <v>79</v>
      </c>
      <c r="C160" s="33" t="s">
        <v>172</v>
      </c>
      <c r="D160" s="34">
        <v>44588</v>
      </c>
      <c r="E160" s="40">
        <v>163.4</v>
      </c>
      <c r="F160" s="40">
        <v>163.65</v>
      </c>
      <c r="G160" s="41">
        <v>162.70000000000002</v>
      </c>
      <c r="H160" s="41">
        <v>162</v>
      </c>
      <c r="I160" s="41">
        <v>161.05000000000001</v>
      </c>
      <c r="J160" s="41">
        <v>164.35000000000002</v>
      </c>
      <c r="K160" s="41">
        <v>165.3</v>
      </c>
      <c r="L160" s="41">
        <v>166.00000000000003</v>
      </c>
      <c r="M160" s="31">
        <v>164.6</v>
      </c>
      <c r="N160" s="31">
        <v>162.94999999999999</v>
      </c>
      <c r="O160" s="42">
        <v>52206000</v>
      </c>
      <c r="P160" s="43">
        <v>7.2797504085574212E-3</v>
      </c>
    </row>
    <row r="161" spans="1:16" ht="12.75" customHeight="1">
      <c r="A161" s="31">
        <v>151</v>
      </c>
      <c r="B161" s="32" t="s">
        <v>40</v>
      </c>
      <c r="C161" s="33" t="s">
        <v>173</v>
      </c>
      <c r="D161" s="34">
        <v>44588</v>
      </c>
      <c r="E161" s="40">
        <v>44462.45</v>
      </c>
      <c r="F161" s="40">
        <v>44604.15</v>
      </c>
      <c r="G161" s="41">
        <v>43958.3</v>
      </c>
      <c r="H161" s="41">
        <v>43454.15</v>
      </c>
      <c r="I161" s="41">
        <v>42808.3</v>
      </c>
      <c r="J161" s="41">
        <v>45108.3</v>
      </c>
      <c r="K161" s="41">
        <v>45754.149999999994</v>
      </c>
      <c r="L161" s="41">
        <v>46258.3</v>
      </c>
      <c r="M161" s="31">
        <v>45250</v>
      </c>
      <c r="N161" s="31">
        <v>44100</v>
      </c>
      <c r="O161" s="42">
        <v>84780</v>
      </c>
      <c r="P161" s="43">
        <v>1.1453113815318539E-2</v>
      </c>
    </row>
    <row r="162" spans="1:16" ht="12.75" customHeight="1">
      <c r="A162" s="31">
        <v>152</v>
      </c>
      <c r="B162" s="32" t="s">
        <v>47</v>
      </c>
      <c r="C162" s="33" t="s">
        <v>174</v>
      </c>
      <c r="D162" s="34">
        <v>44588</v>
      </c>
      <c r="E162" s="40">
        <v>2647.9</v>
      </c>
      <c r="F162" s="40">
        <v>2649.7833333333333</v>
      </c>
      <c r="G162" s="41">
        <v>2630.5666666666666</v>
      </c>
      <c r="H162" s="41">
        <v>2613.2333333333331</v>
      </c>
      <c r="I162" s="41">
        <v>2594.0166666666664</v>
      </c>
      <c r="J162" s="41">
        <v>2667.1166666666668</v>
      </c>
      <c r="K162" s="41">
        <v>2686.333333333333</v>
      </c>
      <c r="L162" s="41">
        <v>2703.666666666667</v>
      </c>
      <c r="M162" s="31">
        <v>2669</v>
      </c>
      <c r="N162" s="31">
        <v>2632.45</v>
      </c>
      <c r="O162" s="42">
        <v>3402575</v>
      </c>
      <c r="P162" s="43">
        <v>-1.7859977774249882E-2</v>
      </c>
    </row>
    <row r="163" spans="1:16" ht="12.75" customHeight="1">
      <c r="A163" s="31">
        <v>153</v>
      </c>
      <c r="B163" s="32" t="s">
        <v>87</v>
      </c>
      <c r="C163" s="33" t="s">
        <v>473</v>
      </c>
      <c r="D163" s="34">
        <v>44588</v>
      </c>
      <c r="E163" s="40">
        <v>4533.3500000000004</v>
      </c>
      <c r="F163" s="40">
        <v>4506.9333333333334</v>
      </c>
      <c r="G163" s="41">
        <v>4463.8666666666668</v>
      </c>
      <c r="H163" s="41">
        <v>4394.3833333333332</v>
      </c>
      <c r="I163" s="41">
        <v>4351.3166666666666</v>
      </c>
      <c r="J163" s="41">
        <v>4576.416666666667</v>
      </c>
      <c r="K163" s="41">
        <v>4619.4833333333345</v>
      </c>
      <c r="L163" s="41">
        <v>4688.9666666666672</v>
      </c>
      <c r="M163" s="31">
        <v>4550</v>
      </c>
      <c r="N163" s="31">
        <v>4437.45</v>
      </c>
      <c r="O163" s="42">
        <v>640650</v>
      </c>
      <c r="P163" s="43">
        <v>-1.1693171188026192E-3</v>
      </c>
    </row>
    <row r="164" spans="1:16" ht="12.75" customHeight="1">
      <c r="A164" s="31">
        <v>154</v>
      </c>
      <c r="B164" s="32" t="s">
        <v>79</v>
      </c>
      <c r="C164" s="33" t="s">
        <v>175</v>
      </c>
      <c r="D164" s="34">
        <v>44588</v>
      </c>
      <c r="E164" s="40">
        <v>226.85</v>
      </c>
      <c r="F164" s="40">
        <v>226.79999999999998</v>
      </c>
      <c r="G164" s="41">
        <v>225.79999999999995</v>
      </c>
      <c r="H164" s="41">
        <v>224.74999999999997</v>
      </c>
      <c r="I164" s="41">
        <v>223.74999999999994</v>
      </c>
      <c r="J164" s="41">
        <v>227.84999999999997</v>
      </c>
      <c r="K164" s="41">
        <v>228.85000000000002</v>
      </c>
      <c r="L164" s="41">
        <v>229.89999999999998</v>
      </c>
      <c r="M164" s="31">
        <v>227.8</v>
      </c>
      <c r="N164" s="31">
        <v>225.75</v>
      </c>
      <c r="O164" s="42">
        <v>18216000</v>
      </c>
      <c r="P164" s="43">
        <v>-4.9164208456243851E-3</v>
      </c>
    </row>
    <row r="165" spans="1:16" ht="12.75" customHeight="1">
      <c r="A165" s="31">
        <v>155</v>
      </c>
      <c r="B165" s="32" t="s">
        <v>63</v>
      </c>
      <c r="C165" s="33" t="s">
        <v>176</v>
      </c>
      <c r="D165" s="34">
        <v>44588</v>
      </c>
      <c r="E165" s="40">
        <v>127.85</v>
      </c>
      <c r="F165" s="40">
        <v>127.58333333333331</v>
      </c>
      <c r="G165" s="41">
        <v>126.46666666666664</v>
      </c>
      <c r="H165" s="41">
        <v>125.08333333333333</v>
      </c>
      <c r="I165" s="41">
        <v>123.96666666666665</v>
      </c>
      <c r="J165" s="41">
        <v>128.96666666666664</v>
      </c>
      <c r="K165" s="41">
        <v>130.08333333333331</v>
      </c>
      <c r="L165" s="41">
        <v>131.46666666666661</v>
      </c>
      <c r="M165" s="31">
        <v>128.69999999999999</v>
      </c>
      <c r="N165" s="31">
        <v>126.2</v>
      </c>
      <c r="O165" s="42">
        <v>41757000</v>
      </c>
      <c r="P165" s="43">
        <v>-2.2222222222222222E-3</v>
      </c>
    </row>
    <row r="166" spans="1:16" ht="12.75" customHeight="1">
      <c r="A166" s="31">
        <v>156</v>
      </c>
      <c r="B166" s="32" t="s">
        <v>47</v>
      </c>
      <c r="C166" s="33" t="s">
        <v>177</v>
      </c>
      <c r="D166" s="34">
        <v>44588</v>
      </c>
      <c r="E166" s="40">
        <v>4936.3500000000004</v>
      </c>
      <c r="F166" s="40">
        <v>4917.0166666666664</v>
      </c>
      <c r="G166" s="41">
        <v>4885.0333333333328</v>
      </c>
      <c r="H166" s="41">
        <v>4833.7166666666662</v>
      </c>
      <c r="I166" s="41">
        <v>4801.7333333333327</v>
      </c>
      <c r="J166" s="41">
        <v>4968.333333333333</v>
      </c>
      <c r="K166" s="41">
        <v>5000.3166666666666</v>
      </c>
      <c r="L166" s="41">
        <v>5051.6333333333332</v>
      </c>
      <c r="M166" s="31">
        <v>4949</v>
      </c>
      <c r="N166" s="31">
        <v>4865.7</v>
      </c>
      <c r="O166" s="42">
        <v>191000</v>
      </c>
      <c r="P166" s="43">
        <v>1.7988007994670221E-2</v>
      </c>
    </row>
    <row r="167" spans="1:16" ht="12.75" customHeight="1">
      <c r="A167" s="31">
        <v>157</v>
      </c>
      <c r="B167" s="32" t="s">
        <v>56</v>
      </c>
      <c r="C167" s="33" t="s">
        <v>178</v>
      </c>
      <c r="D167" s="34">
        <v>44588</v>
      </c>
      <c r="E167" s="40">
        <v>2737.85</v>
      </c>
      <c r="F167" s="40">
        <v>2744.25</v>
      </c>
      <c r="G167" s="41">
        <v>2715.35</v>
      </c>
      <c r="H167" s="41">
        <v>2692.85</v>
      </c>
      <c r="I167" s="41">
        <v>2663.95</v>
      </c>
      <c r="J167" s="41">
        <v>2766.75</v>
      </c>
      <c r="K167" s="41">
        <v>2795.6499999999996</v>
      </c>
      <c r="L167" s="41">
        <v>2818.15</v>
      </c>
      <c r="M167" s="31">
        <v>2773.15</v>
      </c>
      <c r="N167" s="31">
        <v>2721.75</v>
      </c>
      <c r="O167" s="42">
        <v>2183500</v>
      </c>
      <c r="P167" s="43">
        <v>2.3915592028135989E-2</v>
      </c>
    </row>
    <row r="168" spans="1:16" ht="12.75" customHeight="1">
      <c r="A168" s="31">
        <v>158</v>
      </c>
      <c r="B168" s="32" t="s">
        <v>38</v>
      </c>
      <c r="C168" s="33" t="s">
        <v>179</v>
      </c>
      <c r="D168" s="34">
        <v>44588</v>
      </c>
      <c r="E168" s="40">
        <v>2842.65</v>
      </c>
      <c r="F168" s="40">
        <v>2856.4</v>
      </c>
      <c r="G168" s="41">
        <v>2811.8</v>
      </c>
      <c r="H168" s="41">
        <v>2780.9500000000003</v>
      </c>
      <c r="I168" s="41">
        <v>2736.3500000000004</v>
      </c>
      <c r="J168" s="41">
        <v>2887.25</v>
      </c>
      <c r="K168" s="41">
        <v>2931.8499999999995</v>
      </c>
      <c r="L168" s="41">
        <v>2962.7</v>
      </c>
      <c r="M168" s="31">
        <v>2901</v>
      </c>
      <c r="N168" s="31">
        <v>2825.55</v>
      </c>
      <c r="O168" s="42">
        <v>1971750</v>
      </c>
      <c r="P168" s="43">
        <v>2.6685758916948712E-2</v>
      </c>
    </row>
    <row r="169" spans="1:16" ht="12.75" customHeight="1">
      <c r="A169" s="31">
        <v>159</v>
      </c>
      <c r="B169" s="32" t="s">
        <v>58</v>
      </c>
      <c r="C169" s="33" t="s">
        <v>180</v>
      </c>
      <c r="D169" s="34">
        <v>44588</v>
      </c>
      <c r="E169" s="40">
        <v>40.4</v>
      </c>
      <c r="F169" s="40">
        <v>40.383333333333333</v>
      </c>
      <c r="G169" s="41">
        <v>39.916666666666664</v>
      </c>
      <c r="H169" s="41">
        <v>39.43333333333333</v>
      </c>
      <c r="I169" s="41">
        <v>38.966666666666661</v>
      </c>
      <c r="J169" s="41">
        <v>40.866666666666667</v>
      </c>
      <c r="K169" s="41">
        <v>41.333333333333336</v>
      </c>
      <c r="L169" s="41">
        <v>41.81666666666667</v>
      </c>
      <c r="M169" s="31">
        <v>40.85</v>
      </c>
      <c r="N169" s="31">
        <v>39.9</v>
      </c>
      <c r="O169" s="42">
        <v>281520000</v>
      </c>
      <c r="P169" s="43">
        <v>1.0810195721438324E-3</v>
      </c>
    </row>
    <row r="170" spans="1:16" ht="12.75" customHeight="1">
      <c r="A170" s="31">
        <v>160</v>
      </c>
      <c r="B170" s="32" t="s">
        <v>44</v>
      </c>
      <c r="C170" s="33" t="s">
        <v>272</v>
      </c>
      <c r="D170" s="34">
        <v>44588</v>
      </c>
      <c r="E170" s="40">
        <v>2695.65</v>
      </c>
      <c r="F170" s="40">
        <v>2632.5333333333333</v>
      </c>
      <c r="G170" s="41">
        <v>2558.1166666666668</v>
      </c>
      <c r="H170" s="41">
        <v>2420.5833333333335</v>
      </c>
      <c r="I170" s="41">
        <v>2346.166666666667</v>
      </c>
      <c r="J170" s="41">
        <v>2770.0666666666666</v>
      </c>
      <c r="K170" s="41">
        <v>2844.4833333333336</v>
      </c>
      <c r="L170" s="41">
        <v>2982.0166666666664</v>
      </c>
      <c r="M170" s="31">
        <v>2706.95</v>
      </c>
      <c r="N170" s="31">
        <v>2495</v>
      </c>
      <c r="O170" s="42">
        <v>887400</v>
      </c>
      <c r="P170" s="43">
        <v>0.53264248704663208</v>
      </c>
    </row>
    <row r="171" spans="1:16" ht="12.75" customHeight="1">
      <c r="A171" s="31">
        <v>161</v>
      </c>
      <c r="B171" s="32" t="s">
        <v>170</v>
      </c>
      <c r="C171" s="33" t="s">
        <v>181</v>
      </c>
      <c r="D171" s="34">
        <v>44588</v>
      </c>
      <c r="E171" s="40">
        <v>208.6</v>
      </c>
      <c r="F171" s="40">
        <v>209.03333333333333</v>
      </c>
      <c r="G171" s="41">
        <v>206.41666666666666</v>
      </c>
      <c r="H171" s="41">
        <v>204.23333333333332</v>
      </c>
      <c r="I171" s="41">
        <v>201.61666666666665</v>
      </c>
      <c r="J171" s="41">
        <v>211.21666666666667</v>
      </c>
      <c r="K171" s="41">
        <v>213.83333333333334</v>
      </c>
      <c r="L171" s="41">
        <v>216.01666666666668</v>
      </c>
      <c r="M171" s="31">
        <v>211.65</v>
      </c>
      <c r="N171" s="31">
        <v>206.85</v>
      </c>
      <c r="O171" s="42">
        <v>34179197</v>
      </c>
      <c r="P171" s="43">
        <v>-3.0994859389174477E-2</v>
      </c>
    </row>
    <row r="172" spans="1:16" ht="12.75" customHeight="1">
      <c r="A172" s="31">
        <v>162</v>
      </c>
      <c r="B172" s="32" t="s">
        <v>182</v>
      </c>
      <c r="C172" s="33" t="s">
        <v>183</v>
      </c>
      <c r="D172" s="34">
        <v>44588</v>
      </c>
      <c r="E172" s="40">
        <v>1552.15</v>
      </c>
      <c r="F172" s="40">
        <v>1546.2666666666667</v>
      </c>
      <c r="G172" s="41">
        <v>1532.4333333333334</v>
      </c>
      <c r="H172" s="41">
        <v>1512.7166666666667</v>
      </c>
      <c r="I172" s="41">
        <v>1498.8833333333334</v>
      </c>
      <c r="J172" s="41">
        <v>1565.9833333333333</v>
      </c>
      <c r="K172" s="41">
        <v>1579.8166666666668</v>
      </c>
      <c r="L172" s="41">
        <v>1599.5333333333333</v>
      </c>
      <c r="M172" s="31">
        <v>1560.1</v>
      </c>
      <c r="N172" s="31">
        <v>1526.55</v>
      </c>
      <c r="O172" s="42">
        <v>2993078</v>
      </c>
      <c r="P172" s="43">
        <v>-2.3632501327668615E-2</v>
      </c>
    </row>
    <row r="173" spans="1:16" ht="12.75" customHeight="1">
      <c r="A173" s="31">
        <v>163</v>
      </c>
      <c r="B173" s="32" t="s">
        <v>44</v>
      </c>
      <c r="C173" s="33" t="s">
        <v>485</v>
      </c>
      <c r="D173" s="34">
        <v>44588</v>
      </c>
      <c r="E173" s="40">
        <v>254.35</v>
      </c>
      <c r="F173" s="40">
        <v>250.38333333333335</v>
      </c>
      <c r="G173" s="41">
        <v>245.26666666666671</v>
      </c>
      <c r="H173" s="41">
        <v>236.18333333333337</v>
      </c>
      <c r="I173" s="41">
        <v>231.06666666666672</v>
      </c>
      <c r="J173" s="41">
        <v>259.4666666666667</v>
      </c>
      <c r="K173" s="41">
        <v>264.58333333333331</v>
      </c>
      <c r="L173" s="41">
        <v>273.66666666666669</v>
      </c>
      <c r="M173" s="31">
        <v>255.5</v>
      </c>
      <c r="N173" s="31">
        <v>241.3</v>
      </c>
      <c r="O173" s="42">
        <v>6045000</v>
      </c>
      <c r="P173" s="43">
        <v>0.21142284569138275</v>
      </c>
    </row>
    <row r="174" spans="1:16" ht="12.75" customHeight="1">
      <c r="A174" s="31">
        <v>164</v>
      </c>
      <c r="B174" s="32" t="s">
        <v>42</v>
      </c>
      <c r="C174" s="33" t="s">
        <v>184</v>
      </c>
      <c r="D174" s="34">
        <v>44588</v>
      </c>
      <c r="E174" s="40">
        <v>1023.5</v>
      </c>
      <c r="F174" s="40">
        <v>1028.9833333333333</v>
      </c>
      <c r="G174" s="41">
        <v>1011.7666666666667</v>
      </c>
      <c r="H174" s="41">
        <v>1000.0333333333333</v>
      </c>
      <c r="I174" s="41">
        <v>982.81666666666661</v>
      </c>
      <c r="J174" s="41">
        <v>1040.7166666666667</v>
      </c>
      <c r="K174" s="41">
        <v>1057.9333333333334</v>
      </c>
      <c r="L174" s="41">
        <v>1069.6666666666667</v>
      </c>
      <c r="M174" s="31">
        <v>1046.2</v>
      </c>
      <c r="N174" s="31">
        <v>1017.25</v>
      </c>
      <c r="O174" s="42">
        <v>1849600</v>
      </c>
      <c r="P174" s="43">
        <v>1.6347501167678656E-2</v>
      </c>
    </row>
    <row r="175" spans="1:16" ht="12.75" customHeight="1">
      <c r="A175" s="31">
        <v>165</v>
      </c>
      <c r="B175" s="32" t="s">
        <v>58</v>
      </c>
      <c r="C175" s="33" t="s">
        <v>185</v>
      </c>
      <c r="D175" s="34">
        <v>44588</v>
      </c>
      <c r="E175" s="40">
        <v>147.94999999999999</v>
      </c>
      <c r="F175" s="40">
        <v>147.63333333333333</v>
      </c>
      <c r="G175" s="41">
        <v>146.31666666666666</v>
      </c>
      <c r="H175" s="41">
        <v>144.68333333333334</v>
      </c>
      <c r="I175" s="41">
        <v>143.36666666666667</v>
      </c>
      <c r="J175" s="41">
        <v>149.26666666666665</v>
      </c>
      <c r="K175" s="41">
        <v>150.58333333333331</v>
      </c>
      <c r="L175" s="41">
        <v>152.21666666666664</v>
      </c>
      <c r="M175" s="31">
        <v>148.94999999999999</v>
      </c>
      <c r="N175" s="31">
        <v>146</v>
      </c>
      <c r="O175" s="42">
        <v>37218600</v>
      </c>
      <c r="P175" s="43">
        <v>-3.8219424460431653E-2</v>
      </c>
    </row>
    <row r="176" spans="1:16" ht="12.75" customHeight="1">
      <c r="A176" s="31">
        <v>166</v>
      </c>
      <c r="B176" s="32" t="s">
        <v>170</v>
      </c>
      <c r="C176" s="33" t="s">
        <v>186</v>
      </c>
      <c r="D176" s="34">
        <v>44588</v>
      </c>
      <c r="E176" s="40">
        <v>140.69999999999999</v>
      </c>
      <c r="F176" s="40">
        <v>140.73333333333335</v>
      </c>
      <c r="G176" s="41">
        <v>139.31666666666669</v>
      </c>
      <c r="H176" s="41">
        <v>137.93333333333334</v>
      </c>
      <c r="I176" s="41">
        <v>136.51666666666668</v>
      </c>
      <c r="J176" s="41">
        <v>142.1166666666667</v>
      </c>
      <c r="K176" s="41">
        <v>143.53333333333333</v>
      </c>
      <c r="L176" s="41">
        <v>144.91666666666671</v>
      </c>
      <c r="M176" s="31">
        <v>142.15</v>
      </c>
      <c r="N176" s="31">
        <v>139.35</v>
      </c>
      <c r="O176" s="42">
        <v>37686000</v>
      </c>
      <c r="P176" s="43">
        <v>4.6385156749840055E-3</v>
      </c>
    </row>
    <row r="177" spans="1:16" ht="12.75" customHeight="1">
      <c r="A177" s="31">
        <v>167</v>
      </c>
      <c r="B177" s="276" t="s">
        <v>79</v>
      </c>
      <c r="C177" s="33" t="s">
        <v>187</v>
      </c>
      <c r="D177" s="34">
        <v>44588</v>
      </c>
      <c r="E177" s="40">
        <v>2539.3000000000002</v>
      </c>
      <c r="F177" s="40">
        <v>2533.6333333333332</v>
      </c>
      <c r="G177" s="41">
        <v>2521.2666666666664</v>
      </c>
      <c r="H177" s="41">
        <v>2503.2333333333331</v>
      </c>
      <c r="I177" s="41">
        <v>2490.8666666666663</v>
      </c>
      <c r="J177" s="41">
        <v>2551.6666666666665</v>
      </c>
      <c r="K177" s="41">
        <v>2564.0333333333333</v>
      </c>
      <c r="L177" s="41">
        <v>2582.0666666666666</v>
      </c>
      <c r="M177" s="31">
        <v>2546</v>
      </c>
      <c r="N177" s="31">
        <v>2515.6</v>
      </c>
      <c r="O177" s="42">
        <v>32482750</v>
      </c>
      <c r="P177" s="43">
        <v>-1.9410881263065741E-2</v>
      </c>
    </row>
    <row r="178" spans="1:16" ht="12.75" customHeight="1">
      <c r="A178" s="31">
        <v>168</v>
      </c>
      <c r="B178" s="32" t="s">
        <v>120</v>
      </c>
      <c r="C178" s="33" t="s">
        <v>188</v>
      </c>
      <c r="D178" s="34">
        <v>44588</v>
      </c>
      <c r="E178" s="40">
        <v>108.85</v>
      </c>
      <c r="F178" s="40">
        <v>107.8</v>
      </c>
      <c r="G178" s="41">
        <v>106.5</v>
      </c>
      <c r="H178" s="41">
        <v>104.15</v>
      </c>
      <c r="I178" s="41">
        <v>102.85000000000001</v>
      </c>
      <c r="J178" s="41">
        <v>110.14999999999999</v>
      </c>
      <c r="K178" s="41">
        <v>111.44999999999997</v>
      </c>
      <c r="L178" s="41">
        <v>113.79999999999998</v>
      </c>
      <c r="M178" s="31">
        <v>109.1</v>
      </c>
      <c r="N178" s="31">
        <v>105.45</v>
      </c>
      <c r="O178" s="42">
        <v>167945750</v>
      </c>
      <c r="P178" s="43">
        <v>-6.4208771140459989E-2</v>
      </c>
    </row>
    <row r="179" spans="1:16" ht="12.75" customHeight="1">
      <c r="A179" s="31">
        <v>169</v>
      </c>
      <c r="B179" s="32" t="s">
        <v>58</v>
      </c>
      <c r="C179" s="33" t="s">
        <v>275</v>
      </c>
      <c r="D179" s="34">
        <v>44588</v>
      </c>
      <c r="E179" s="40">
        <v>899.5</v>
      </c>
      <c r="F179" s="40">
        <v>899.2833333333333</v>
      </c>
      <c r="G179" s="41">
        <v>895.56666666666661</v>
      </c>
      <c r="H179" s="41">
        <v>891.63333333333333</v>
      </c>
      <c r="I179" s="41">
        <v>887.91666666666663</v>
      </c>
      <c r="J179" s="41">
        <v>903.21666666666658</v>
      </c>
      <c r="K179" s="41">
        <v>906.93333333333328</v>
      </c>
      <c r="L179" s="41">
        <v>910.86666666666656</v>
      </c>
      <c r="M179" s="31">
        <v>903</v>
      </c>
      <c r="N179" s="31">
        <v>895.35</v>
      </c>
      <c r="O179" s="42">
        <v>5501000</v>
      </c>
      <c r="P179" s="43">
        <v>1.5475648611743287E-3</v>
      </c>
    </row>
    <row r="180" spans="1:16" ht="12.75" customHeight="1">
      <c r="A180" s="31">
        <v>170</v>
      </c>
      <c r="B180" s="32" t="s">
        <v>63</v>
      </c>
      <c r="C180" s="33" t="s">
        <v>189</v>
      </c>
      <c r="D180" s="34">
        <v>44588</v>
      </c>
      <c r="E180" s="40">
        <v>1259.75</v>
      </c>
      <c r="F180" s="40">
        <v>1257.3999999999999</v>
      </c>
      <c r="G180" s="41">
        <v>1252.0999999999997</v>
      </c>
      <c r="H180" s="41">
        <v>1244.4499999999998</v>
      </c>
      <c r="I180" s="41">
        <v>1239.1499999999996</v>
      </c>
      <c r="J180" s="41">
        <v>1265.0499999999997</v>
      </c>
      <c r="K180" s="41">
        <v>1270.3499999999999</v>
      </c>
      <c r="L180" s="41">
        <v>1277.9999999999998</v>
      </c>
      <c r="M180" s="31">
        <v>1262.7</v>
      </c>
      <c r="N180" s="31">
        <v>1249.75</v>
      </c>
      <c r="O180" s="42">
        <v>7048500</v>
      </c>
      <c r="P180" s="43">
        <v>1.5670593321085054E-2</v>
      </c>
    </row>
    <row r="181" spans="1:16" ht="12.75" customHeight="1">
      <c r="A181" s="31">
        <v>171</v>
      </c>
      <c r="B181" s="32" t="s">
        <v>58</v>
      </c>
      <c r="C181" s="33" t="s">
        <v>190</v>
      </c>
      <c r="D181" s="34">
        <v>44588</v>
      </c>
      <c r="E181" s="40">
        <v>512.20000000000005</v>
      </c>
      <c r="F181" s="40">
        <v>511.7166666666667</v>
      </c>
      <c r="G181" s="41">
        <v>508.93333333333339</v>
      </c>
      <c r="H181" s="41">
        <v>505.66666666666669</v>
      </c>
      <c r="I181" s="41">
        <v>502.88333333333338</v>
      </c>
      <c r="J181" s="41">
        <v>514.98333333333335</v>
      </c>
      <c r="K181" s="41">
        <v>517.76666666666665</v>
      </c>
      <c r="L181" s="41">
        <v>521.03333333333342</v>
      </c>
      <c r="M181" s="31">
        <v>514.5</v>
      </c>
      <c r="N181" s="31">
        <v>508.45</v>
      </c>
      <c r="O181" s="42">
        <v>90502500</v>
      </c>
      <c r="P181" s="43">
        <v>2.3209164304305299E-4</v>
      </c>
    </row>
    <row r="182" spans="1:16" ht="12.75" customHeight="1">
      <c r="A182" s="31">
        <v>172</v>
      </c>
      <c r="B182" s="32" t="s">
        <v>42</v>
      </c>
      <c r="C182" s="33" t="s">
        <v>191</v>
      </c>
      <c r="D182" s="34">
        <v>44588</v>
      </c>
      <c r="E182" s="40">
        <v>26867.95</v>
      </c>
      <c r="F182" s="40">
        <v>26753.800000000003</v>
      </c>
      <c r="G182" s="41">
        <v>26577.200000000004</v>
      </c>
      <c r="H182" s="41">
        <v>26286.45</v>
      </c>
      <c r="I182" s="41">
        <v>26109.850000000002</v>
      </c>
      <c r="J182" s="41">
        <v>27044.550000000007</v>
      </c>
      <c r="K182" s="41">
        <v>27221.150000000005</v>
      </c>
      <c r="L182" s="41">
        <v>27511.900000000009</v>
      </c>
      <c r="M182" s="31">
        <v>26930.400000000001</v>
      </c>
      <c r="N182" s="31">
        <v>26463.05</v>
      </c>
      <c r="O182" s="42">
        <v>184825</v>
      </c>
      <c r="P182" s="43">
        <v>3.6654900896008688E-3</v>
      </c>
    </row>
    <row r="183" spans="1:16" ht="12.75" customHeight="1">
      <c r="A183" s="31">
        <v>173</v>
      </c>
      <c r="B183" s="32" t="s">
        <v>70</v>
      </c>
      <c r="C183" s="33" t="s">
        <v>192</v>
      </c>
      <c r="D183" s="34">
        <v>44588</v>
      </c>
      <c r="E183" s="40">
        <v>2355.4499999999998</v>
      </c>
      <c r="F183" s="40">
        <v>2352.0333333333333</v>
      </c>
      <c r="G183" s="41">
        <v>2331.4166666666665</v>
      </c>
      <c r="H183" s="41">
        <v>2307.3833333333332</v>
      </c>
      <c r="I183" s="41">
        <v>2286.7666666666664</v>
      </c>
      <c r="J183" s="41">
        <v>2376.0666666666666</v>
      </c>
      <c r="K183" s="41">
        <v>2396.6833333333334</v>
      </c>
      <c r="L183" s="41">
        <v>2420.7166666666667</v>
      </c>
      <c r="M183" s="31">
        <v>2372.65</v>
      </c>
      <c r="N183" s="31">
        <v>2328</v>
      </c>
      <c r="O183" s="42">
        <v>2071850</v>
      </c>
      <c r="P183" s="43">
        <v>-5.4125412541254124E-3</v>
      </c>
    </row>
    <row r="184" spans="1:16" ht="12.75" customHeight="1">
      <c r="A184" s="31">
        <v>174</v>
      </c>
      <c r="B184" s="32" t="s">
        <v>40</v>
      </c>
      <c r="C184" s="33" t="s">
        <v>193</v>
      </c>
      <c r="D184" s="34">
        <v>44588</v>
      </c>
      <c r="E184" s="40">
        <v>2657.8</v>
      </c>
      <c r="F184" s="40">
        <v>2645.5</v>
      </c>
      <c r="G184" s="41">
        <v>2625</v>
      </c>
      <c r="H184" s="41">
        <v>2592.1999999999998</v>
      </c>
      <c r="I184" s="41">
        <v>2571.6999999999998</v>
      </c>
      <c r="J184" s="41">
        <v>2678.3</v>
      </c>
      <c r="K184" s="41">
        <v>2698.8</v>
      </c>
      <c r="L184" s="41">
        <v>2731.6000000000004</v>
      </c>
      <c r="M184" s="31">
        <v>2666</v>
      </c>
      <c r="N184" s="31">
        <v>2612.6999999999998</v>
      </c>
      <c r="O184" s="42">
        <v>3186375</v>
      </c>
      <c r="P184" s="43">
        <v>-1.529725344767644E-2</v>
      </c>
    </row>
    <row r="185" spans="1:16" ht="12.75" customHeight="1">
      <c r="A185" s="31">
        <v>175</v>
      </c>
      <c r="B185" s="32" t="s">
        <v>63</v>
      </c>
      <c r="C185" s="33" t="s">
        <v>194</v>
      </c>
      <c r="D185" s="34">
        <v>44588</v>
      </c>
      <c r="E185" s="40">
        <v>1249.45</v>
      </c>
      <c r="F185" s="40">
        <v>1249.55</v>
      </c>
      <c r="G185" s="41">
        <v>1238.3</v>
      </c>
      <c r="H185" s="41">
        <v>1227.1500000000001</v>
      </c>
      <c r="I185" s="41">
        <v>1215.9000000000001</v>
      </c>
      <c r="J185" s="41">
        <v>1260.6999999999998</v>
      </c>
      <c r="K185" s="41">
        <v>1271.9499999999998</v>
      </c>
      <c r="L185" s="41">
        <v>1283.0999999999997</v>
      </c>
      <c r="M185" s="31">
        <v>1260.8</v>
      </c>
      <c r="N185" s="31">
        <v>1238.4000000000001</v>
      </c>
      <c r="O185" s="42">
        <v>3539600</v>
      </c>
      <c r="P185" s="43">
        <v>2.0645905420991924E-2</v>
      </c>
    </row>
    <row r="186" spans="1:16" ht="12.75" customHeight="1">
      <c r="A186" s="31">
        <v>176</v>
      </c>
      <c r="B186" s="32" t="s">
        <v>47</v>
      </c>
      <c r="C186" s="33" t="s">
        <v>514</v>
      </c>
      <c r="D186" s="34">
        <v>44588</v>
      </c>
      <c r="E186" s="40">
        <v>457.95</v>
      </c>
      <c r="F186" s="40">
        <v>459.2</v>
      </c>
      <c r="G186" s="41">
        <v>450.75</v>
      </c>
      <c r="H186" s="41">
        <v>443.55</v>
      </c>
      <c r="I186" s="41">
        <v>435.1</v>
      </c>
      <c r="J186" s="41">
        <v>466.4</v>
      </c>
      <c r="K186" s="41">
        <v>474.84999999999991</v>
      </c>
      <c r="L186" s="41">
        <v>482.04999999999995</v>
      </c>
      <c r="M186" s="31">
        <v>467.65</v>
      </c>
      <c r="N186" s="31">
        <v>452</v>
      </c>
      <c r="O186" s="42">
        <v>6115500</v>
      </c>
      <c r="P186" s="43">
        <v>-6.1430451952610796E-3</v>
      </c>
    </row>
    <row r="187" spans="1:16" ht="12.75" customHeight="1">
      <c r="A187" s="31">
        <v>177</v>
      </c>
      <c r="B187" s="32" t="s">
        <v>47</v>
      </c>
      <c r="C187" s="33" t="s">
        <v>195</v>
      </c>
      <c r="D187" s="34">
        <v>44588</v>
      </c>
      <c r="E187" s="40">
        <v>866.6</v>
      </c>
      <c r="F187" s="40">
        <v>859.58333333333337</v>
      </c>
      <c r="G187" s="41">
        <v>847.11666666666679</v>
      </c>
      <c r="H187" s="41">
        <v>827.63333333333344</v>
      </c>
      <c r="I187" s="41">
        <v>815.16666666666686</v>
      </c>
      <c r="J187" s="41">
        <v>879.06666666666672</v>
      </c>
      <c r="K187" s="41">
        <v>891.53333333333319</v>
      </c>
      <c r="L187" s="41">
        <v>911.01666666666665</v>
      </c>
      <c r="M187" s="31">
        <v>872.05</v>
      </c>
      <c r="N187" s="31">
        <v>840.1</v>
      </c>
      <c r="O187" s="42">
        <v>26583900</v>
      </c>
      <c r="P187" s="43">
        <v>-3.2802750541194449E-2</v>
      </c>
    </row>
    <row r="188" spans="1:16" ht="12.75" customHeight="1">
      <c r="A188" s="31">
        <v>178</v>
      </c>
      <c r="B188" s="32" t="s">
        <v>182</v>
      </c>
      <c r="C188" s="33" t="s">
        <v>196</v>
      </c>
      <c r="D188" s="34">
        <v>44588</v>
      </c>
      <c r="E188" s="40">
        <v>522.35</v>
      </c>
      <c r="F188" s="40">
        <v>519.94999999999993</v>
      </c>
      <c r="G188" s="41">
        <v>516.39999999999986</v>
      </c>
      <c r="H188" s="41">
        <v>510.44999999999993</v>
      </c>
      <c r="I188" s="41">
        <v>506.89999999999986</v>
      </c>
      <c r="J188" s="41">
        <v>525.89999999999986</v>
      </c>
      <c r="K188" s="41">
        <v>529.44999999999982</v>
      </c>
      <c r="L188" s="41">
        <v>535.39999999999986</v>
      </c>
      <c r="M188" s="31">
        <v>523.5</v>
      </c>
      <c r="N188" s="31">
        <v>514</v>
      </c>
      <c r="O188" s="42">
        <v>12042000</v>
      </c>
      <c r="P188" s="43">
        <v>-7.1728914172644077E-3</v>
      </c>
    </row>
    <row r="189" spans="1:16" ht="12.75" customHeight="1">
      <c r="A189" s="31">
        <v>179</v>
      </c>
      <c r="B189" s="32" t="s">
        <v>47</v>
      </c>
      <c r="C189" s="33" t="s">
        <v>277</v>
      </c>
      <c r="D189" s="34">
        <v>44588</v>
      </c>
      <c r="E189" s="40">
        <v>635.79999999999995</v>
      </c>
      <c r="F189" s="40">
        <v>636.38333333333333</v>
      </c>
      <c r="G189" s="41">
        <v>627.9666666666667</v>
      </c>
      <c r="H189" s="41">
        <v>620.13333333333333</v>
      </c>
      <c r="I189" s="41">
        <v>611.7166666666667</v>
      </c>
      <c r="J189" s="41">
        <v>644.2166666666667</v>
      </c>
      <c r="K189" s="41">
        <v>652.63333333333344</v>
      </c>
      <c r="L189" s="41">
        <v>660.4666666666667</v>
      </c>
      <c r="M189" s="31">
        <v>644.79999999999995</v>
      </c>
      <c r="N189" s="31">
        <v>628.54999999999995</v>
      </c>
      <c r="O189" s="42">
        <v>1098200</v>
      </c>
      <c r="P189" s="43">
        <v>3.0303030303030304E-2</v>
      </c>
    </row>
    <row r="190" spans="1:16" ht="12.75" customHeight="1">
      <c r="A190" s="31">
        <v>180</v>
      </c>
      <c r="B190" s="32" t="s">
        <v>38</v>
      </c>
      <c r="C190" s="33" t="s">
        <v>197</v>
      </c>
      <c r="D190" s="34">
        <v>44588</v>
      </c>
      <c r="E190" s="40">
        <v>1016.6</v>
      </c>
      <c r="F190" s="40">
        <v>1008.6166666666667</v>
      </c>
      <c r="G190" s="41">
        <v>994.73333333333335</v>
      </c>
      <c r="H190" s="41">
        <v>972.86666666666667</v>
      </c>
      <c r="I190" s="41">
        <v>958.98333333333335</v>
      </c>
      <c r="J190" s="41">
        <v>1030.4833333333333</v>
      </c>
      <c r="K190" s="41">
        <v>1044.3666666666668</v>
      </c>
      <c r="L190" s="41">
        <v>1066.2333333333333</v>
      </c>
      <c r="M190" s="31">
        <v>1022.5</v>
      </c>
      <c r="N190" s="31">
        <v>986.75</v>
      </c>
      <c r="O190" s="42">
        <v>7656000</v>
      </c>
      <c r="P190" s="43">
        <v>1.1895321173671689E-2</v>
      </c>
    </row>
    <row r="191" spans="1:16" ht="12.75" customHeight="1">
      <c r="A191" s="31">
        <v>181</v>
      </c>
      <c r="B191" s="32" t="s">
        <v>74</v>
      </c>
      <c r="C191" s="33" t="s">
        <v>534</v>
      </c>
      <c r="D191" s="34">
        <v>44588</v>
      </c>
      <c r="E191" s="40">
        <v>1550.95</v>
      </c>
      <c r="F191" s="40">
        <v>1558.1666666666667</v>
      </c>
      <c r="G191" s="41">
        <v>1534.3333333333335</v>
      </c>
      <c r="H191" s="41">
        <v>1517.7166666666667</v>
      </c>
      <c r="I191" s="41">
        <v>1493.8833333333334</v>
      </c>
      <c r="J191" s="41">
        <v>1574.7833333333335</v>
      </c>
      <c r="K191" s="41">
        <v>1598.616666666667</v>
      </c>
      <c r="L191" s="41">
        <v>1615.2333333333336</v>
      </c>
      <c r="M191" s="31">
        <v>1582</v>
      </c>
      <c r="N191" s="31">
        <v>1541.55</v>
      </c>
      <c r="O191" s="42">
        <v>3570400</v>
      </c>
      <c r="P191" s="43">
        <v>5.5956465160298119E-2</v>
      </c>
    </row>
    <row r="192" spans="1:16" ht="12.75" customHeight="1">
      <c r="A192" s="31">
        <v>182</v>
      </c>
      <c r="B192" s="32" t="s">
        <v>56</v>
      </c>
      <c r="C192" s="33" t="s">
        <v>198</v>
      </c>
      <c r="D192" s="34">
        <v>44588</v>
      </c>
      <c r="E192" s="40">
        <v>733.2</v>
      </c>
      <c r="F192" s="40">
        <v>732.9666666666667</v>
      </c>
      <c r="G192" s="41">
        <v>725.73333333333335</v>
      </c>
      <c r="H192" s="41">
        <v>718.26666666666665</v>
      </c>
      <c r="I192" s="41">
        <v>711.0333333333333</v>
      </c>
      <c r="J192" s="41">
        <v>740.43333333333339</v>
      </c>
      <c r="K192" s="41">
        <v>747.66666666666674</v>
      </c>
      <c r="L192" s="41">
        <v>755.13333333333344</v>
      </c>
      <c r="M192" s="31">
        <v>740.2</v>
      </c>
      <c r="N192" s="31">
        <v>725.5</v>
      </c>
      <c r="O192" s="42">
        <v>11523600</v>
      </c>
      <c r="P192" s="43">
        <v>2.3439841736106949E-2</v>
      </c>
    </row>
    <row r="193" spans="1:16" ht="12.75" customHeight="1">
      <c r="A193" s="31">
        <v>183</v>
      </c>
      <c r="B193" s="32" t="s">
        <v>49</v>
      </c>
      <c r="C193" s="33" t="s">
        <v>199</v>
      </c>
      <c r="D193" s="34">
        <v>44588</v>
      </c>
      <c r="E193" s="40">
        <v>512.70000000000005</v>
      </c>
      <c r="F193" s="40">
        <v>507.83333333333331</v>
      </c>
      <c r="G193" s="41">
        <v>500.36666666666667</v>
      </c>
      <c r="H193" s="41">
        <v>488.03333333333336</v>
      </c>
      <c r="I193" s="41">
        <v>480.56666666666672</v>
      </c>
      <c r="J193" s="41">
        <v>520.16666666666663</v>
      </c>
      <c r="K193" s="41">
        <v>527.63333333333321</v>
      </c>
      <c r="L193" s="41">
        <v>539.96666666666658</v>
      </c>
      <c r="M193" s="31">
        <v>515.29999999999995</v>
      </c>
      <c r="N193" s="31">
        <v>495.5</v>
      </c>
      <c r="O193" s="42">
        <v>80922900</v>
      </c>
      <c r="P193" s="43">
        <v>1.1722786388740424E-2</v>
      </c>
    </row>
    <row r="194" spans="1:16" ht="12.75" customHeight="1">
      <c r="A194" s="31">
        <v>184</v>
      </c>
      <c r="B194" s="32" t="s">
        <v>170</v>
      </c>
      <c r="C194" s="33" t="s">
        <v>200</v>
      </c>
      <c r="D194" s="34">
        <v>44588</v>
      </c>
      <c r="E194" s="40">
        <v>246.45</v>
      </c>
      <c r="F194" s="40">
        <v>243.75</v>
      </c>
      <c r="G194" s="41">
        <v>239.8</v>
      </c>
      <c r="H194" s="41">
        <v>233.15</v>
      </c>
      <c r="I194" s="41">
        <v>229.20000000000002</v>
      </c>
      <c r="J194" s="41">
        <v>250.4</v>
      </c>
      <c r="K194" s="41">
        <v>254.35</v>
      </c>
      <c r="L194" s="41">
        <v>261</v>
      </c>
      <c r="M194" s="31">
        <v>247.7</v>
      </c>
      <c r="N194" s="31">
        <v>237.1</v>
      </c>
      <c r="O194" s="42">
        <v>120710250</v>
      </c>
      <c r="P194" s="43">
        <v>1.2971564517956271E-2</v>
      </c>
    </row>
    <row r="195" spans="1:16" ht="12.75" customHeight="1">
      <c r="A195" s="31">
        <v>185</v>
      </c>
      <c r="B195" s="32" t="s">
        <v>120</v>
      </c>
      <c r="C195" s="33" t="s">
        <v>201</v>
      </c>
      <c r="D195" s="34">
        <v>44588</v>
      </c>
      <c r="E195" s="40">
        <v>1225.25</v>
      </c>
      <c r="F195" s="40">
        <v>1203.45</v>
      </c>
      <c r="G195" s="41">
        <v>1177.1000000000001</v>
      </c>
      <c r="H195" s="41">
        <v>1128.95</v>
      </c>
      <c r="I195" s="41">
        <v>1102.6000000000001</v>
      </c>
      <c r="J195" s="41">
        <v>1251.6000000000001</v>
      </c>
      <c r="K195" s="41">
        <v>1277.95</v>
      </c>
      <c r="L195" s="41">
        <v>1326.1000000000001</v>
      </c>
      <c r="M195" s="31">
        <v>1229.8</v>
      </c>
      <c r="N195" s="31">
        <v>1155.3</v>
      </c>
      <c r="O195" s="42">
        <v>46354325</v>
      </c>
      <c r="P195" s="43">
        <v>3.3378811134481649E-2</v>
      </c>
    </row>
    <row r="196" spans="1:16" ht="12.75" customHeight="1">
      <c r="A196" s="31">
        <v>186</v>
      </c>
      <c r="B196" s="32" t="s">
        <v>87</v>
      </c>
      <c r="C196" s="33" t="s">
        <v>202</v>
      </c>
      <c r="D196" s="34">
        <v>44588</v>
      </c>
      <c r="E196" s="40">
        <v>3895</v>
      </c>
      <c r="F196" s="40">
        <v>3892</v>
      </c>
      <c r="G196" s="41">
        <v>3857</v>
      </c>
      <c r="H196" s="41">
        <v>3819</v>
      </c>
      <c r="I196" s="41">
        <v>3784</v>
      </c>
      <c r="J196" s="41">
        <v>3930</v>
      </c>
      <c r="K196" s="41">
        <v>3965</v>
      </c>
      <c r="L196" s="41">
        <v>4003</v>
      </c>
      <c r="M196" s="31">
        <v>3927</v>
      </c>
      <c r="N196" s="31">
        <v>3854</v>
      </c>
      <c r="O196" s="42">
        <v>12021450</v>
      </c>
      <c r="P196" s="43">
        <v>-1.8552989296823336E-2</v>
      </c>
    </row>
    <row r="197" spans="1:16" ht="12.75" customHeight="1">
      <c r="A197" s="31">
        <v>187</v>
      </c>
      <c r="B197" s="32" t="s">
        <v>87</v>
      </c>
      <c r="C197" s="33" t="s">
        <v>203</v>
      </c>
      <c r="D197" s="34">
        <v>44588</v>
      </c>
      <c r="E197" s="40">
        <v>1725.5</v>
      </c>
      <c r="F197" s="40">
        <v>1727.4666666666665</v>
      </c>
      <c r="G197" s="41">
        <v>1703.0333333333328</v>
      </c>
      <c r="H197" s="41">
        <v>1680.5666666666664</v>
      </c>
      <c r="I197" s="41">
        <v>1656.1333333333328</v>
      </c>
      <c r="J197" s="41">
        <v>1749.9333333333329</v>
      </c>
      <c r="K197" s="41">
        <v>1774.3666666666668</v>
      </c>
      <c r="L197" s="41">
        <v>1796.833333333333</v>
      </c>
      <c r="M197" s="31">
        <v>1751.9</v>
      </c>
      <c r="N197" s="31">
        <v>1705</v>
      </c>
      <c r="O197" s="42">
        <v>15228600</v>
      </c>
      <c r="P197" s="43">
        <v>-2.0038610038610037E-2</v>
      </c>
    </row>
    <row r="198" spans="1:16" ht="12.75" customHeight="1">
      <c r="A198" s="31">
        <v>188</v>
      </c>
      <c r="B198" s="32" t="s">
        <v>56</v>
      </c>
      <c r="C198" s="33" t="s">
        <v>204</v>
      </c>
      <c r="D198" s="34">
        <v>44588</v>
      </c>
      <c r="E198" s="40">
        <v>2628.55</v>
      </c>
      <c r="F198" s="40">
        <v>2621.4333333333334</v>
      </c>
      <c r="G198" s="41">
        <v>2604.916666666667</v>
      </c>
      <c r="H198" s="41">
        <v>2581.2833333333338</v>
      </c>
      <c r="I198" s="41">
        <v>2564.7666666666673</v>
      </c>
      <c r="J198" s="41">
        <v>2645.0666666666666</v>
      </c>
      <c r="K198" s="41">
        <v>2661.583333333333</v>
      </c>
      <c r="L198" s="41">
        <v>2685.2166666666662</v>
      </c>
      <c r="M198" s="31">
        <v>2637.95</v>
      </c>
      <c r="N198" s="31">
        <v>2597.8000000000002</v>
      </c>
      <c r="O198" s="42">
        <v>5294250</v>
      </c>
      <c r="P198" s="43">
        <v>1.2115563839701771E-2</v>
      </c>
    </row>
    <row r="199" spans="1:16" ht="12.75" customHeight="1">
      <c r="A199" s="31">
        <v>189</v>
      </c>
      <c r="B199" s="32" t="s">
        <v>47</v>
      </c>
      <c r="C199" s="33" t="s">
        <v>205</v>
      </c>
      <c r="D199" s="34">
        <v>44588</v>
      </c>
      <c r="E199" s="40">
        <v>3194.75</v>
      </c>
      <c r="F199" s="40">
        <v>3188.8166666666671</v>
      </c>
      <c r="G199" s="41">
        <v>3154.6333333333341</v>
      </c>
      <c r="H199" s="41">
        <v>3114.5166666666669</v>
      </c>
      <c r="I199" s="41">
        <v>3080.3333333333339</v>
      </c>
      <c r="J199" s="41">
        <v>3228.9333333333343</v>
      </c>
      <c r="K199" s="41">
        <v>3263.1166666666677</v>
      </c>
      <c r="L199" s="41">
        <v>3303.2333333333345</v>
      </c>
      <c r="M199" s="31">
        <v>3223</v>
      </c>
      <c r="N199" s="31">
        <v>3148.7</v>
      </c>
      <c r="O199" s="42">
        <v>692750</v>
      </c>
      <c r="P199" s="43">
        <v>5.8076225045372047E-3</v>
      </c>
    </row>
    <row r="200" spans="1:16" ht="12.75" customHeight="1">
      <c r="A200" s="31">
        <v>190</v>
      </c>
      <c r="B200" s="32" t="s">
        <v>170</v>
      </c>
      <c r="C200" s="33" t="s">
        <v>206</v>
      </c>
      <c r="D200" s="34">
        <v>44588</v>
      </c>
      <c r="E200" s="40">
        <v>579.35</v>
      </c>
      <c r="F200" s="40">
        <v>576.68333333333328</v>
      </c>
      <c r="G200" s="41">
        <v>569.96666666666658</v>
      </c>
      <c r="H200" s="41">
        <v>560.58333333333326</v>
      </c>
      <c r="I200" s="41">
        <v>553.86666666666656</v>
      </c>
      <c r="J200" s="41">
        <v>586.06666666666661</v>
      </c>
      <c r="K200" s="41">
        <v>592.7833333333333</v>
      </c>
      <c r="L200" s="41">
        <v>602.16666666666663</v>
      </c>
      <c r="M200" s="31">
        <v>583.4</v>
      </c>
      <c r="N200" s="31">
        <v>567.29999999999995</v>
      </c>
      <c r="O200" s="42">
        <v>3210000</v>
      </c>
      <c r="P200" s="43">
        <v>-1.2915129151291513E-2</v>
      </c>
    </row>
    <row r="201" spans="1:16" ht="12.75" customHeight="1">
      <c r="A201" s="31">
        <v>191</v>
      </c>
      <c r="B201" s="32" t="s">
        <v>44</v>
      </c>
      <c r="C201" s="33" t="s">
        <v>207</v>
      </c>
      <c r="D201" s="34">
        <v>44588</v>
      </c>
      <c r="E201" s="40">
        <v>1186.5</v>
      </c>
      <c r="F201" s="40">
        <v>1169.45</v>
      </c>
      <c r="G201" s="41">
        <v>1147.8500000000001</v>
      </c>
      <c r="H201" s="41">
        <v>1109.2</v>
      </c>
      <c r="I201" s="41">
        <v>1087.6000000000001</v>
      </c>
      <c r="J201" s="41">
        <v>1208.1000000000001</v>
      </c>
      <c r="K201" s="41">
        <v>1229.7</v>
      </c>
      <c r="L201" s="41">
        <v>1268.3500000000001</v>
      </c>
      <c r="M201" s="31">
        <v>1191.05</v>
      </c>
      <c r="N201" s="31">
        <v>1130.8</v>
      </c>
      <c r="O201" s="42">
        <v>2567950</v>
      </c>
      <c r="P201" s="43">
        <v>2.9351932577739031E-2</v>
      </c>
    </row>
    <row r="202" spans="1:16" ht="12.75" customHeight="1">
      <c r="A202" s="31">
        <v>192</v>
      </c>
      <c r="B202" s="32" t="s">
        <v>49</v>
      </c>
      <c r="C202" s="33" t="s">
        <v>208</v>
      </c>
      <c r="D202" s="34">
        <v>44588</v>
      </c>
      <c r="E202" s="40">
        <v>653.6</v>
      </c>
      <c r="F202" s="40">
        <v>650.23333333333323</v>
      </c>
      <c r="G202" s="41">
        <v>642.46666666666647</v>
      </c>
      <c r="H202" s="41">
        <v>631.33333333333326</v>
      </c>
      <c r="I202" s="41">
        <v>623.56666666666649</v>
      </c>
      <c r="J202" s="41">
        <v>661.36666666666645</v>
      </c>
      <c r="K202" s="41">
        <v>669.1333333333331</v>
      </c>
      <c r="L202" s="41">
        <v>680.26666666666642</v>
      </c>
      <c r="M202" s="31">
        <v>658</v>
      </c>
      <c r="N202" s="31">
        <v>639.1</v>
      </c>
      <c r="O202" s="42">
        <v>7863800</v>
      </c>
      <c r="P202" s="43">
        <v>6.9701009331555888E-2</v>
      </c>
    </row>
    <row r="203" spans="1:16" ht="12.75" customHeight="1">
      <c r="A203" s="31">
        <v>193</v>
      </c>
      <c r="B203" s="32" t="s">
        <v>56</v>
      </c>
      <c r="C203" s="33" t="s">
        <v>209</v>
      </c>
      <c r="D203" s="34">
        <v>44588</v>
      </c>
      <c r="E203" s="40">
        <v>1658</v>
      </c>
      <c r="F203" s="40">
        <v>1652.3166666666668</v>
      </c>
      <c r="G203" s="41">
        <v>1632.0833333333337</v>
      </c>
      <c r="H203" s="41">
        <v>1606.166666666667</v>
      </c>
      <c r="I203" s="41">
        <v>1585.9333333333338</v>
      </c>
      <c r="J203" s="41">
        <v>1678.2333333333336</v>
      </c>
      <c r="K203" s="41">
        <v>1698.4666666666667</v>
      </c>
      <c r="L203" s="41">
        <v>1724.3833333333334</v>
      </c>
      <c r="M203" s="31">
        <v>1672.55</v>
      </c>
      <c r="N203" s="31">
        <v>1626.4</v>
      </c>
      <c r="O203" s="42">
        <v>1075200</v>
      </c>
      <c r="P203" s="43">
        <v>-1.9470156399616981E-2</v>
      </c>
    </row>
    <row r="204" spans="1:16" ht="12.75" customHeight="1">
      <c r="A204" s="31">
        <v>194</v>
      </c>
      <c r="B204" s="32" t="s">
        <v>42</v>
      </c>
      <c r="C204" s="33" t="s">
        <v>210</v>
      </c>
      <c r="D204" s="34">
        <v>44588</v>
      </c>
      <c r="E204" s="40">
        <v>7613.4</v>
      </c>
      <c r="F204" s="40">
        <v>7635.2</v>
      </c>
      <c r="G204" s="41">
        <v>7537.25</v>
      </c>
      <c r="H204" s="41">
        <v>7461.1</v>
      </c>
      <c r="I204" s="41">
        <v>7363.1500000000005</v>
      </c>
      <c r="J204" s="41">
        <v>7711.3499999999995</v>
      </c>
      <c r="K204" s="41">
        <v>7809.2999999999984</v>
      </c>
      <c r="L204" s="41">
        <v>7885.4499999999989</v>
      </c>
      <c r="M204" s="31">
        <v>7733.15</v>
      </c>
      <c r="N204" s="31">
        <v>7559.05</v>
      </c>
      <c r="O204" s="42">
        <v>1733400</v>
      </c>
      <c r="P204" s="43">
        <v>3.2769304099142041E-2</v>
      </c>
    </row>
    <row r="205" spans="1:16" ht="12.75" customHeight="1">
      <c r="A205" s="31">
        <v>195</v>
      </c>
      <c r="B205" s="32" t="s">
        <v>38</v>
      </c>
      <c r="C205" s="33" t="s">
        <v>211</v>
      </c>
      <c r="D205" s="34">
        <v>44588</v>
      </c>
      <c r="E205" s="40">
        <v>841.65</v>
      </c>
      <c r="F205" s="40">
        <v>837.68333333333339</v>
      </c>
      <c r="G205" s="41">
        <v>829.66666666666674</v>
      </c>
      <c r="H205" s="41">
        <v>817.68333333333339</v>
      </c>
      <c r="I205" s="41">
        <v>809.66666666666674</v>
      </c>
      <c r="J205" s="41">
        <v>849.66666666666674</v>
      </c>
      <c r="K205" s="41">
        <v>857.68333333333339</v>
      </c>
      <c r="L205" s="41">
        <v>869.66666666666674</v>
      </c>
      <c r="M205" s="31">
        <v>845.7</v>
      </c>
      <c r="N205" s="31">
        <v>825.7</v>
      </c>
      <c r="O205" s="42">
        <v>25624300</v>
      </c>
      <c r="P205" s="43">
        <v>-7.8522172446771031E-3</v>
      </c>
    </row>
    <row r="206" spans="1:16" ht="12.75" customHeight="1">
      <c r="A206" s="31">
        <v>196</v>
      </c>
      <c r="B206" s="32" t="s">
        <v>120</v>
      </c>
      <c r="C206" s="33" t="s">
        <v>212</v>
      </c>
      <c r="D206" s="34">
        <v>44588</v>
      </c>
      <c r="E206" s="40">
        <v>340.95</v>
      </c>
      <c r="F206" s="40">
        <v>340.43333333333334</v>
      </c>
      <c r="G206" s="41">
        <v>335.36666666666667</v>
      </c>
      <c r="H206" s="41">
        <v>329.78333333333336</v>
      </c>
      <c r="I206" s="41">
        <v>324.7166666666667</v>
      </c>
      <c r="J206" s="41">
        <v>346.01666666666665</v>
      </c>
      <c r="K206" s="41">
        <v>351.08333333333337</v>
      </c>
      <c r="L206" s="41">
        <v>356.66666666666663</v>
      </c>
      <c r="M206" s="31">
        <v>345.5</v>
      </c>
      <c r="N206" s="31">
        <v>334.85</v>
      </c>
      <c r="O206" s="42">
        <v>55015700</v>
      </c>
      <c r="P206" s="43">
        <v>-9.1010608598548291E-3</v>
      </c>
    </row>
    <row r="207" spans="1:16" ht="12.75" customHeight="1">
      <c r="A207" s="31">
        <v>197</v>
      </c>
      <c r="B207" s="32" t="s">
        <v>70</v>
      </c>
      <c r="C207" s="33" t="s">
        <v>213</v>
      </c>
      <c r="D207" s="34">
        <v>44588</v>
      </c>
      <c r="E207" s="40">
        <v>1265.3499999999999</v>
      </c>
      <c r="F207" s="40">
        <v>1267.4666666666667</v>
      </c>
      <c r="G207" s="41">
        <v>1252.0333333333333</v>
      </c>
      <c r="H207" s="41">
        <v>1238.7166666666667</v>
      </c>
      <c r="I207" s="41">
        <v>1223.2833333333333</v>
      </c>
      <c r="J207" s="41">
        <v>1280.7833333333333</v>
      </c>
      <c r="K207" s="41">
        <v>1296.2166666666667</v>
      </c>
      <c r="L207" s="41">
        <v>1309.5333333333333</v>
      </c>
      <c r="M207" s="31">
        <v>1282.9000000000001</v>
      </c>
      <c r="N207" s="31">
        <v>1254.1500000000001</v>
      </c>
      <c r="O207" s="42">
        <v>3496500</v>
      </c>
      <c r="P207" s="43">
        <v>3.6614289949599761E-2</v>
      </c>
    </row>
    <row r="208" spans="1:16" ht="12.75" customHeight="1">
      <c r="A208" s="31">
        <v>198</v>
      </c>
      <c r="B208" s="32" t="s">
        <v>70</v>
      </c>
      <c r="C208" s="33" t="s">
        <v>282</v>
      </c>
      <c r="D208" s="34">
        <v>44588</v>
      </c>
      <c r="E208" s="40">
        <v>1852.95</v>
      </c>
      <c r="F208" s="40">
        <v>1848.1500000000003</v>
      </c>
      <c r="G208" s="41">
        <v>1831.4500000000007</v>
      </c>
      <c r="H208" s="41">
        <v>1809.9500000000005</v>
      </c>
      <c r="I208" s="41">
        <v>1793.2500000000009</v>
      </c>
      <c r="J208" s="41">
        <v>1869.6500000000005</v>
      </c>
      <c r="K208" s="41">
        <v>1886.35</v>
      </c>
      <c r="L208" s="41">
        <v>1907.8500000000004</v>
      </c>
      <c r="M208" s="31">
        <v>1864.85</v>
      </c>
      <c r="N208" s="31">
        <v>1826.65</v>
      </c>
      <c r="O208" s="42">
        <v>908500</v>
      </c>
      <c r="P208" s="43">
        <v>5.5340343110127279E-3</v>
      </c>
    </row>
    <row r="209" spans="1:16" ht="12.75" customHeight="1">
      <c r="A209" s="31">
        <v>199</v>
      </c>
      <c r="B209" s="32" t="s">
        <v>87</v>
      </c>
      <c r="C209" s="33" t="s">
        <v>214</v>
      </c>
      <c r="D209" s="34">
        <v>44588</v>
      </c>
      <c r="E209" s="40">
        <v>651.29999999999995</v>
      </c>
      <c r="F209" s="40">
        <v>655.1</v>
      </c>
      <c r="G209" s="41">
        <v>642.70000000000005</v>
      </c>
      <c r="H209" s="41">
        <v>634.1</v>
      </c>
      <c r="I209" s="41">
        <v>621.70000000000005</v>
      </c>
      <c r="J209" s="41">
        <v>663.7</v>
      </c>
      <c r="K209" s="41">
        <v>676.09999999999991</v>
      </c>
      <c r="L209" s="41">
        <v>684.7</v>
      </c>
      <c r="M209" s="31">
        <v>667.5</v>
      </c>
      <c r="N209" s="31">
        <v>646.5</v>
      </c>
      <c r="O209" s="42">
        <v>32057600</v>
      </c>
      <c r="P209" s="43">
        <v>0.1332579185520362</v>
      </c>
    </row>
    <row r="210" spans="1:16" ht="12.75" customHeight="1">
      <c r="A210" s="31">
        <v>200</v>
      </c>
      <c r="B210" s="32" t="s">
        <v>182</v>
      </c>
      <c r="C210" s="33" t="s">
        <v>215</v>
      </c>
      <c r="D210" s="34">
        <v>44588</v>
      </c>
      <c r="E210" s="40">
        <v>325.95</v>
      </c>
      <c r="F210" s="40">
        <v>326.18333333333334</v>
      </c>
      <c r="G210" s="41">
        <v>323.2166666666667</v>
      </c>
      <c r="H210" s="41">
        <v>320.48333333333335</v>
      </c>
      <c r="I210" s="41">
        <v>317.51666666666671</v>
      </c>
      <c r="J210" s="41">
        <v>328.91666666666669</v>
      </c>
      <c r="K210" s="41">
        <v>331.88333333333327</v>
      </c>
      <c r="L210" s="41">
        <v>334.61666666666667</v>
      </c>
      <c r="M210" s="31">
        <v>329.15</v>
      </c>
      <c r="N210" s="31">
        <v>323.45</v>
      </c>
      <c r="O210" s="42">
        <v>76635000</v>
      </c>
      <c r="P210" s="43">
        <v>-2.9274004683840752E-3</v>
      </c>
    </row>
    <row r="211" spans="1:16" ht="12.75" customHeight="1">
      <c r="A211" s="31"/>
      <c r="B211" s="32"/>
      <c r="C211" s="33"/>
      <c r="D211" s="34"/>
      <c r="E211" s="40"/>
      <c r="F211" s="40"/>
      <c r="G211" s="41"/>
      <c r="H211" s="41"/>
      <c r="I211" s="41"/>
      <c r="J211" s="41"/>
      <c r="K211" s="41"/>
      <c r="L211" s="41"/>
      <c r="M211" s="31"/>
      <c r="N211" s="31"/>
      <c r="O211" s="42"/>
      <c r="P211" s="43"/>
    </row>
    <row r="212" spans="1:16" ht="12.75" customHeight="1">
      <c r="A212" s="31"/>
      <c r="B212" s="32"/>
      <c r="C212" s="33"/>
      <c r="D212" s="34"/>
      <c r="E212" s="40"/>
      <c r="F212" s="40"/>
      <c r="G212" s="41"/>
      <c r="H212" s="41"/>
      <c r="I212" s="41"/>
      <c r="J212" s="41"/>
      <c r="K212" s="41"/>
      <c r="L212" s="41"/>
      <c r="M212" s="31"/>
      <c r="N212" s="31"/>
      <c r="O212" s="42"/>
      <c r="P212" s="43"/>
    </row>
    <row r="213" spans="1:16" ht="12.75" customHeight="1">
      <c r="A213" s="318"/>
      <c r="B213" s="386"/>
      <c r="C213" s="318"/>
      <c r="D213" s="387"/>
      <c r="E213" s="319"/>
      <c r="F213" s="319"/>
      <c r="G213" s="388"/>
      <c r="H213" s="388"/>
      <c r="I213" s="388"/>
      <c r="J213" s="388"/>
      <c r="K213" s="388"/>
      <c r="L213" s="388"/>
      <c r="M213" s="318"/>
      <c r="N213" s="318"/>
      <c r="O213" s="389"/>
      <c r="P213" s="390"/>
    </row>
    <row r="214" spans="1:16" ht="12.75" customHeight="1">
      <c r="A214" s="318"/>
      <c r="B214" s="386"/>
      <c r="C214" s="318"/>
      <c r="D214" s="387"/>
      <c r="E214" s="319"/>
      <c r="F214" s="319"/>
      <c r="G214" s="388"/>
      <c r="H214" s="388"/>
      <c r="I214" s="388"/>
      <c r="J214" s="388"/>
      <c r="K214" s="388"/>
      <c r="L214" s="388"/>
      <c r="M214" s="318"/>
      <c r="N214" s="318"/>
      <c r="O214" s="389"/>
      <c r="P214" s="390"/>
    </row>
    <row r="215" spans="1:16" ht="12.75" customHeight="1">
      <c r="A215" s="318"/>
      <c r="B215" s="386"/>
      <c r="C215" s="318"/>
      <c r="D215" s="387"/>
      <c r="E215" s="319"/>
      <c r="F215" s="319"/>
      <c r="G215" s="388"/>
      <c r="H215" s="388"/>
      <c r="I215" s="388"/>
      <c r="J215" s="388"/>
      <c r="K215" s="388"/>
      <c r="L215" s="388"/>
      <c r="M215" s="318"/>
      <c r="N215" s="318"/>
      <c r="O215" s="389"/>
      <c r="P215" s="390"/>
    </row>
    <row r="216" spans="1:16" ht="12.75" customHeight="1">
      <c r="A216" s="318"/>
      <c r="B216" s="386"/>
      <c r="C216" s="318"/>
      <c r="D216" s="387"/>
      <c r="E216" s="319"/>
      <c r="F216" s="319"/>
      <c r="G216" s="388"/>
      <c r="H216" s="388"/>
      <c r="I216" s="388"/>
      <c r="J216" s="388"/>
      <c r="K216" s="388"/>
      <c r="L216" s="388"/>
      <c r="M216" s="318"/>
      <c r="N216" s="318"/>
      <c r="O216" s="389"/>
      <c r="P216" s="390"/>
    </row>
    <row r="217" spans="1:16" ht="12.75" customHeight="1">
      <c r="A217" s="318"/>
      <c r="B217" s="386"/>
      <c r="C217" s="318"/>
      <c r="D217" s="387"/>
      <c r="E217" s="319"/>
      <c r="F217" s="319"/>
      <c r="G217" s="388"/>
      <c r="H217" s="388"/>
      <c r="I217" s="388"/>
      <c r="J217" s="388"/>
      <c r="K217" s="388"/>
      <c r="L217" s="388"/>
      <c r="M217" s="318"/>
      <c r="N217" s="318"/>
      <c r="O217" s="389"/>
      <c r="P217" s="390"/>
    </row>
    <row r="218" spans="1:16" ht="12.75" customHeight="1">
      <c r="B218" s="45"/>
      <c r="C218" s="44"/>
      <c r="D218" s="46"/>
      <c r="E218" s="47"/>
      <c r="F218" s="47"/>
      <c r="G218" s="48"/>
      <c r="H218" s="48"/>
      <c r="I218" s="48"/>
      <c r="J218" s="48"/>
      <c r="K218" s="48"/>
      <c r="L218" s="1"/>
      <c r="M218" s="1"/>
      <c r="N218" s="1"/>
      <c r="O218" s="1"/>
      <c r="P218" s="1"/>
    </row>
    <row r="219" spans="1:16" ht="12.75" customHeight="1">
      <c r="A219" s="44"/>
      <c r="B219" s="45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45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45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45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9" t="s">
        <v>216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9" t="s">
        <v>217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9" t="s">
        <v>218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9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9" t="s">
        <v>220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24" t="s">
        <v>221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50" t="s">
        <v>222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50" t="s">
        <v>223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50" t="s">
        <v>224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50" t="s">
        <v>225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50" t="s">
        <v>226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50" t="s">
        <v>227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50" t="s">
        <v>228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50" t="s">
        <v>229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50" t="s">
        <v>230</v>
      </c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12.75" customHeight="1">
      <c r="A522" s="1"/>
    </row>
  </sheetData>
  <mergeCells count="6">
    <mergeCell ref="G9:I9"/>
    <mergeCell ref="J9:L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B14" sqref="B14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44575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452" t="s">
        <v>16</v>
      </c>
      <c r="B8" s="454"/>
      <c r="C8" s="458" t="s">
        <v>20</v>
      </c>
      <c r="D8" s="458" t="s">
        <v>21</v>
      </c>
      <c r="E8" s="449" t="s">
        <v>22</v>
      </c>
      <c r="F8" s="450"/>
      <c r="G8" s="451"/>
      <c r="H8" s="449" t="s">
        <v>23</v>
      </c>
      <c r="I8" s="450"/>
      <c r="J8" s="451"/>
      <c r="K8" s="26"/>
      <c r="L8" s="53"/>
      <c r="M8" s="53"/>
      <c r="N8" s="1"/>
      <c r="O8" s="1"/>
    </row>
    <row r="9" spans="1:15" ht="36" customHeight="1">
      <c r="A9" s="456"/>
      <c r="B9" s="457"/>
      <c r="C9" s="457"/>
      <c r="D9" s="457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231</v>
      </c>
      <c r="N9" s="1"/>
      <c r="O9" s="1"/>
    </row>
    <row r="10" spans="1:15" ht="12.75" customHeight="1">
      <c r="A10" s="56">
        <v>1</v>
      </c>
      <c r="B10" s="31" t="s">
        <v>232</v>
      </c>
      <c r="C10" s="37">
        <v>18257.8</v>
      </c>
      <c r="D10" s="35">
        <v>18231.283333333336</v>
      </c>
      <c r="E10" s="35">
        <v>18190.316666666673</v>
      </c>
      <c r="F10" s="35">
        <v>18122.833333333336</v>
      </c>
      <c r="G10" s="35">
        <v>18081.866666666672</v>
      </c>
      <c r="H10" s="35">
        <v>18298.766666666674</v>
      </c>
      <c r="I10" s="35">
        <v>18339.733333333341</v>
      </c>
      <c r="J10" s="35">
        <v>18407.216666666674</v>
      </c>
      <c r="K10" s="37">
        <v>18272.25</v>
      </c>
      <c r="L10" s="37">
        <v>18163.8</v>
      </c>
      <c r="M10" s="57"/>
      <c r="N10" s="1"/>
      <c r="O10" s="1"/>
    </row>
    <row r="11" spans="1:15" ht="12.75" customHeight="1">
      <c r="A11" s="56">
        <v>2</v>
      </c>
      <c r="B11" s="31" t="s">
        <v>233</v>
      </c>
      <c r="C11" s="31">
        <v>38469.949999999997</v>
      </c>
      <c r="D11" s="40">
        <v>38521.216666666667</v>
      </c>
      <c r="E11" s="40">
        <v>38324.883333333331</v>
      </c>
      <c r="F11" s="40">
        <v>38179.816666666666</v>
      </c>
      <c r="G11" s="40">
        <v>37983.48333333333</v>
      </c>
      <c r="H11" s="40">
        <v>38666.283333333333</v>
      </c>
      <c r="I11" s="40">
        <v>38862.616666666661</v>
      </c>
      <c r="J11" s="40">
        <v>39007.683333333334</v>
      </c>
      <c r="K11" s="31">
        <v>38717.550000000003</v>
      </c>
      <c r="L11" s="31">
        <v>38376.15</v>
      </c>
      <c r="M11" s="57"/>
      <c r="N11" s="1"/>
      <c r="O11" s="1"/>
    </row>
    <row r="12" spans="1:15" ht="12.75" customHeight="1">
      <c r="A12" s="56">
        <v>3</v>
      </c>
      <c r="B12" s="44" t="s">
        <v>234</v>
      </c>
      <c r="C12" s="31">
        <v>2445.35</v>
      </c>
      <c r="D12" s="40">
        <v>2442.7999999999997</v>
      </c>
      <c r="E12" s="40">
        <v>2426.6499999999996</v>
      </c>
      <c r="F12" s="40">
        <v>2407.9499999999998</v>
      </c>
      <c r="G12" s="40">
        <v>2391.7999999999997</v>
      </c>
      <c r="H12" s="40">
        <v>2461.4999999999995</v>
      </c>
      <c r="I12" s="40">
        <v>2477.65</v>
      </c>
      <c r="J12" s="40">
        <v>2496.3499999999995</v>
      </c>
      <c r="K12" s="31">
        <v>2458.9499999999998</v>
      </c>
      <c r="L12" s="31">
        <v>2424.1</v>
      </c>
      <c r="M12" s="57"/>
      <c r="N12" s="1"/>
      <c r="O12" s="1"/>
    </row>
    <row r="13" spans="1:15" ht="12.75" customHeight="1">
      <c r="A13" s="56">
        <v>4</v>
      </c>
      <c r="B13" s="31" t="s">
        <v>235</v>
      </c>
      <c r="C13" s="31">
        <v>5261.85</v>
      </c>
      <c r="D13" s="40">
        <v>5251.1333333333341</v>
      </c>
      <c r="E13" s="40">
        <v>5235.0166666666682</v>
      </c>
      <c r="F13" s="40">
        <v>5208.1833333333343</v>
      </c>
      <c r="G13" s="40">
        <v>5192.0666666666684</v>
      </c>
      <c r="H13" s="40">
        <v>5277.9666666666681</v>
      </c>
      <c r="I13" s="40">
        <v>5294.0833333333348</v>
      </c>
      <c r="J13" s="40">
        <v>5320.9166666666679</v>
      </c>
      <c r="K13" s="31">
        <v>5267.25</v>
      </c>
      <c r="L13" s="31">
        <v>5224.3</v>
      </c>
      <c r="M13" s="57"/>
      <c r="N13" s="1"/>
      <c r="O13" s="1"/>
    </row>
    <row r="14" spans="1:15" ht="12.75" customHeight="1">
      <c r="A14" s="56">
        <v>5</v>
      </c>
      <c r="B14" s="31" t="s">
        <v>236</v>
      </c>
      <c r="C14" s="31">
        <v>38607</v>
      </c>
      <c r="D14" s="40">
        <v>38548.300000000003</v>
      </c>
      <c r="E14" s="40">
        <v>38209.750000000007</v>
      </c>
      <c r="F14" s="40">
        <v>37812.500000000007</v>
      </c>
      <c r="G14" s="40">
        <v>37473.950000000012</v>
      </c>
      <c r="H14" s="40">
        <v>38945.550000000003</v>
      </c>
      <c r="I14" s="40">
        <v>39284.099999999991</v>
      </c>
      <c r="J14" s="40">
        <v>39681.35</v>
      </c>
      <c r="K14" s="31">
        <v>38886.85</v>
      </c>
      <c r="L14" s="31">
        <v>38151.050000000003</v>
      </c>
      <c r="M14" s="57"/>
      <c r="N14" s="1"/>
      <c r="O14" s="1"/>
    </row>
    <row r="15" spans="1:15" ht="12.75" customHeight="1">
      <c r="A15" s="56">
        <v>6</v>
      </c>
      <c r="B15" s="31" t="s">
        <v>237</v>
      </c>
      <c r="C15" s="31">
        <v>4114.6499999999996</v>
      </c>
      <c r="D15" s="40">
        <v>4102.5</v>
      </c>
      <c r="E15" s="40">
        <v>4084.75</v>
      </c>
      <c r="F15" s="40">
        <v>4054.85</v>
      </c>
      <c r="G15" s="40">
        <v>4037.1</v>
      </c>
      <c r="H15" s="40">
        <v>4132.3999999999996</v>
      </c>
      <c r="I15" s="40">
        <v>4150.1499999999996</v>
      </c>
      <c r="J15" s="40">
        <v>4180.05</v>
      </c>
      <c r="K15" s="31">
        <v>4120.25</v>
      </c>
      <c r="L15" s="31">
        <v>4072.6</v>
      </c>
      <c r="M15" s="57"/>
      <c r="N15" s="1"/>
      <c r="O15" s="1"/>
    </row>
    <row r="16" spans="1:15" ht="12.75" customHeight="1">
      <c r="A16" s="56">
        <v>7</v>
      </c>
      <c r="B16" s="31" t="s">
        <v>238</v>
      </c>
      <c r="C16" s="31">
        <v>8897.0499999999993</v>
      </c>
      <c r="D16" s="40">
        <v>8866.4166666666661</v>
      </c>
      <c r="E16" s="40">
        <v>8827.5333333333328</v>
      </c>
      <c r="F16" s="40">
        <v>8758.0166666666664</v>
      </c>
      <c r="G16" s="40">
        <v>8719.1333333333332</v>
      </c>
      <c r="H16" s="40">
        <v>8935.9333333333325</v>
      </c>
      <c r="I16" s="40">
        <v>8974.8166666666675</v>
      </c>
      <c r="J16" s="40">
        <v>9044.3333333333321</v>
      </c>
      <c r="K16" s="31">
        <v>8905.2999999999993</v>
      </c>
      <c r="L16" s="31">
        <v>8796.9</v>
      </c>
      <c r="M16" s="57"/>
      <c r="N16" s="1"/>
      <c r="O16" s="1"/>
    </row>
    <row r="17" spans="1:15" ht="12.75" customHeight="1">
      <c r="A17" s="56">
        <v>8</v>
      </c>
      <c r="B17" s="31" t="s">
        <v>43</v>
      </c>
      <c r="C17" s="31">
        <v>2314.15</v>
      </c>
      <c r="D17" s="40">
        <v>2312.5666666666671</v>
      </c>
      <c r="E17" s="40">
        <v>2299.6833333333343</v>
      </c>
      <c r="F17" s="40">
        <v>2285.2166666666672</v>
      </c>
      <c r="G17" s="40">
        <v>2272.3333333333344</v>
      </c>
      <c r="H17" s="40">
        <v>2327.0333333333342</v>
      </c>
      <c r="I17" s="40">
        <v>2339.9166666666665</v>
      </c>
      <c r="J17" s="40">
        <v>2354.3833333333341</v>
      </c>
      <c r="K17" s="31">
        <v>2325.4499999999998</v>
      </c>
      <c r="L17" s="31">
        <v>2298.1</v>
      </c>
      <c r="M17" s="31">
        <v>2.2116199999999999</v>
      </c>
      <c r="N17" s="1"/>
      <c r="O17" s="1"/>
    </row>
    <row r="18" spans="1:15" ht="12.75" customHeight="1">
      <c r="A18" s="56">
        <v>9</v>
      </c>
      <c r="B18" s="31" t="s">
        <v>59</v>
      </c>
      <c r="C18" s="31">
        <v>1308.4000000000001</v>
      </c>
      <c r="D18" s="40">
        <v>1306.7166666666669</v>
      </c>
      <c r="E18" s="40">
        <v>1293.7333333333338</v>
      </c>
      <c r="F18" s="40">
        <v>1279.0666666666668</v>
      </c>
      <c r="G18" s="40">
        <v>1266.0833333333337</v>
      </c>
      <c r="H18" s="40">
        <v>1321.3833333333339</v>
      </c>
      <c r="I18" s="40">
        <v>1334.366666666667</v>
      </c>
      <c r="J18" s="40">
        <v>1349.033333333334</v>
      </c>
      <c r="K18" s="31">
        <v>1319.7</v>
      </c>
      <c r="L18" s="31">
        <v>1292.05</v>
      </c>
      <c r="M18" s="31">
        <v>11.965260000000001</v>
      </c>
      <c r="N18" s="1"/>
      <c r="O18" s="1"/>
    </row>
    <row r="19" spans="1:15" ht="12.75" customHeight="1">
      <c r="A19" s="56">
        <v>10</v>
      </c>
      <c r="B19" s="31" t="s">
        <v>39</v>
      </c>
      <c r="C19" s="58">
        <v>1106.5</v>
      </c>
      <c r="D19" s="40">
        <v>1105.5</v>
      </c>
      <c r="E19" s="40">
        <v>1096</v>
      </c>
      <c r="F19" s="40">
        <v>1085.5</v>
      </c>
      <c r="G19" s="40">
        <v>1076</v>
      </c>
      <c r="H19" s="40">
        <v>1116</v>
      </c>
      <c r="I19" s="40">
        <v>1125.5</v>
      </c>
      <c r="J19" s="40">
        <v>1136</v>
      </c>
      <c r="K19" s="31">
        <v>1115</v>
      </c>
      <c r="L19" s="31">
        <v>1095</v>
      </c>
      <c r="M19" s="31">
        <v>5.1495499999999996</v>
      </c>
      <c r="N19" s="1"/>
      <c r="O19" s="1"/>
    </row>
    <row r="20" spans="1:15" ht="12.75" customHeight="1">
      <c r="A20" s="56">
        <v>11</v>
      </c>
      <c r="B20" s="31" t="s">
        <v>45</v>
      </c>
      <c r="C20" s="31">
        <v>1853.35</v>
      </c>
      <c r="D20" s="40">
        <v>1841.45</v>
      </c>
      <c r="E20" s="40">
        <v>1819.9</v>
      </c>
      <c r="F20" s="40">
        <v>1786.45</v>
      </c>
      <c r="G20" s="40">
        <v>1764.9</v>
      </c>
      <c r="H20" s="40">
        <v>1874.9</v>
      </c>
      <c r="I20" s="40">
        <v>1896.4499999999998</v>
      </c>
      <c r="J20" s="40">
        <v>1929.9</v>
      </c>
      <c r="K20" s="31">
        <v>1863</v>
      </c>
      <c r="L20" s="31">
        <v>1808</v>
      </c>
      <c r="M20" s="31">
        <v>18.810690000000001</v>
      </c>
      <c r="N20" s="1"/>
      <c r="O20" s="1"/>
    </row>
    <row r="21" spans="1:15" ht="12.75" customHeight="1">
      <c r="A21" s="56">
        <v>12</v>
      </c>
      <c r="B21" s="31" t="s">
        <v>240</v>
      </c>
      <c r="C21" s="31">
        <v>1661.8</v>
      </c>
      <c r="D21" s="40">
        <v>1644.7333333333333</v>
      </c>
      <c r="E21" s="40">
        <v>1605.0666666666666</v>
      </c>
      <c r="F21" s="40">
        <v>1548.3333333333333</v>
      </c>
      <c r="G21" s="40">
        <v>1508.6666666666665</v>
      </c>
      <c r="H21" s="40">
        <v>1701.4666666666667</v>
      </c>
      <c r="I21" s="40">
        <v>1741.1333333333332</v>
      </c>
      <c r="J21" s="40">
        <v>1797.8666666666668</v>
      </c>
      <c r="K21" s="31">
        <v>1684.4</v>
      </c>
      <c r="L21" s="31">
        <v>1588</v>
      </c>
      <c r="M21" s="31">
        <v>9.4020200000000003</v>
      </c>
      <c r="N21" s="1"/>
      <c r="O21" s="1"/>
    </row>
    <row r="22" spans="1:15" ht="12.75" customHeight="1">
      <c r="A22" s="56">
        <v>13</v>
      </c>
      <c r="B22" s="31" t="s">
        <v>46</v>
      </c>
      <c r="C22" s="31">
        <v>772.2</v>
      </c>
      <c r="D22" s="40">
        <v>769.4</v>
      </c>
      <c r="E22" s="40">
        <v>762.8</v>
      </c>
      <c r="F22" s="40">
        <v>753.4</v>
      </c>
      <c r="G22" s="40">
        <v>746.8</v>
      </c>
      <c r="H22" s="40">
        <v>778.8</v>
      </c>
      <c r="I22" s="40">
        <v>785.40000000000009</v>
      </c>
      <c r="J22" s="40">
        <v>794.8</v>
      </c>
      <c r="K22" s="31">
        <v>776</v>
      </c>
      <c r="L22" s="31">
        <v>760</v>
      </c>
      <c r="M22" s="31">
        <v>40.494109999999999</v>
      </c>
      <c r="N22" s="1"/>
      <c r="O22" s="1"/>
    </row>
    <row r="23" spans="1:15" ht="12.75" customHeight="1">
      <c r="A23" s="56">
        <v>14</v>
      </c>
      <c r="B23" s="31" t="s">
        <v>241</v>
      </c>
      <c r="C23" s="31">
        <v>1821.25</v>
      </c>
      <c r="D23" s="40">
        <v>1809.75</v>
      </c>
      <c r="E23" s="40">
        <v>1786.5</v>
      </c>
      <c r="F23" s="40">
        <v>1751.75</v>
      </c>
      <c r="G23" s="40">
        <v>1728.5</v>
      </c>
      <c r="H23" s="40">
        <v>1844.5</v>
      </c>
      <c r="I23" s="40">
        <v>1867.75</v>
      </c>
      <c r="J23" s="40">
        <v>1902.5</v>
      </c>
      <c r="K23" s="31">
        <v>1833</v>
      </c>
      <c r="L23" s="31">
        <v>1775</v>
      </c>
      <c r="M23" s="31">
        <v>1.0849899999999999</v>
      </c>
      <c r="N23" s="1"/>
      <c r="O23" s="1"/>
    </row>
    <row r="24" spans="1:15" ht="12.75" customHeight="1">
      <c r="A24" s="56">
        <v>15</v>
      </c>
      <c r="B24" s="31" t="s">
        <v>242</v>
      </c>
      <c r="C24" s="31">
        <v>2019.7</v>
      </c>
      <c r="D24" s="40">
        <v>1983.45</v>
      </c>
      <c r="E24" s="40">
        <v>1942.25</v>
      </c>
      <c r="F24" s="40">
        <v>1864.8</v>
      </c>
      <c r="G24" s="40">
        <v>1823.6</v>
      </c>
      <c r="H24" s="40">
        <v>2060.9</v>
      </c>
      <c r="I24" s="40">
        <v>2102.1000000000004</v>
      </c>
      <c r="J24" s="40">
        <v>2179.5500000000002</v>
      </c>
      <c r="K24" s="31">
        <v>2024.65</v>
      </c>
      <c r="L24" s="31">
        <v>1906</v>
      </c>
      <c r="M24" s="31">
        <v>1.43323</v>
      </c>
      <c r="N24" s="1"/>
      <c r="O24" s="1"/>
    </row>
    <row r="25" spans="1:15" ht="12.75" customHeight="1">
      <c r="A25" s="56">
        <v>16</v>
      </c>
      <c r="B25" s="31" t="s">
        <v>243</v>
      </c>
      <c r="C25" s="31">
        <v>133.4</v>
      </c>
      <c r="D25" s="40">
        <v>133.81666666666666</v>
      </c>
      <c r="E25" s="40">
        <v>131.63333333333333</v>
      </c>
      <c r="F25" s="40">
        <v>129.86666666666667</v>
      </c>
      <c r="G25" s="40">
        <v>127.68333333333334</v>
      </c>
      <c r="H25" s="40">
        <v>135.58333333333331</v>
      </c>
      <c r="I25" s="40">
        <v>137.76666666666665</v>
      </c>
      <c r="J25" s="40">
        <v>139.5333333333333</v>
      </c>
      <c r="K25" s="31">
        <v>136</v>
      </c>
      <c r="L25" s="31">
        <v>132.05000000000001</v>
      </c>
      <c r="M25" s="31">
        <v>42.966209999999997</v>
      </c>
      <c r="N25" s="1"/>
      <c r="O25" s="1"/>
    </row>
    <row r="26" spans="1:15" ht="12.75" customHeight="1">
      <c r="A26" s="56">
        <v>17</v>
      </c>
      <c r="B26" s="31" t="s">
        <v>41</v>
      </c>
      <c r="C26" s="31">
        <v>308.45</v>
      </c>
      <c r="D26" s="40">
        <v>306.61666666666662</v>
      </c>
      <c r="E26" s="40">
        <v>303.83333333333326</v>
      </c>
      <c r="F26" s="40">
        <v>299.21666666666664</v>
      </c>
      <c r="G26" s="40">
        <v>296.43333333333328</v>
      </c>
      <c r="H26" s="40">
        <v>311.23333333333323</v>
      </c>
      <c r="I26" s="40">
        <v>314.01666666666665</v>
      </c>
      <c r="J26" s="40">
        <v>318.63333333333321</v>
      </c>
      <c r="K26" s="31">
        <v>309.39999999999998</v>
      </c>
      <c r="L26" s="31">
        <v>302</v>
      </c>
      <c r="M26" s="31">
        <v>40.012700000000002</v>
      </c>
      <c r="N26" s="1"/>
      <c r="O26" s="1"/>
    </row>
    <row r="27" spans="1:15" ht="12.75" customHeight="1">
      <c r="A27" s="56">
        <v>18</v>
      </c>
      <c r="B27" s="31" t="s">
        <v>244</v>
      </c>
      <c r="C27" s="31">
        <v>2299.4499999999998</v>
      </c>
      <c r="D27" s="40">
        <v>2289.15</v>
      </c>
      <c r="E27" s="40">
        <v>2268.3000000000002</v>
      </c>
      <c r="F27" s="40">
        <v>2237.15</v>
      </c>
      <c r="G27" s="40">
        <v>2216.3000000000002</v>
      </c>
      <c r="H27" s="40">
        <v>2320.3000000000002</v>
      </c>
      <c r="I27" s="40">
        <v>2341.1499999999996</v>
      </c>
      <c r="J27" s="40">
        <v>2372.3000000000002</v>
      </c>
      <c r="K27" s="31">
        <v>2310</v>
      </c>
      <c r="L27" s="31">
        <v>2258</v>
      </c>
      <c r="M27" s="31">
        <v>0.67430000000000001</v>
      </c>
      <c r="N27" s="1"/>
      <c r="O27" s="1"/>
    </row>
    <row r="28" spans="1:15" ht="12.75" customHeight="1">
      <c r="A28" s="56">
        <v>19</v>
      </c>
      <c r="B28" s="31" t="s">
        <v>52</v>
      </c>
      <c r="C28" s="31">
        <v>805.65</v>
      </c>
      <c r="D28" s="40">
        <v>810.94999999999993</v>
      </c>
      <c r="E28" s="40">
        <v>799.09999999999991</v>
      </c>
      <c r="F28" s="40">
        <v>792.55</v>
      </c>
      <c r="G28" s="40">
        <v>780.69999999999993</v>
      </c>
      <c r="H28" s="40">
        <v>817.49999999999989</v>
      </c>
      <c r="I28" s="40">
        <v>829.35</v>
      </c>
      <c r="J28" s="40">
        <v>835.89999999999986</v>
      </c>
      <c r="K28" s="31">
        <v>822.8</v>
      </c>
      <c r="L28" s="31">
        <v>804.4</v>
      </c>
      <c r="M28" s="31">
        <v>4.1870399999999997</v>
      </c>
      <c r="N28" s="1"/>
      <c r="O28" s="1"/>
    </row>
    <row r="29" spans="1:15" ht="12.75" customHeight="1">
      <c r="A29" s="56">
        <v>20</v>
      </c>
      <c r="B29" s="31" t="s">
        <v>48</v>
      </c>
      <c r="C29" s="31">
        <v>3697.45</v>
      </c>
      <c r="D29" s="40">
        <v>3689.7833333333333</v>
      </c>
      <c r="E29" s="40">
        <v>3659.6666666666665</v>
      </c>
      <c r="F29" s="40">
        <v>3621.8833333333332</v>
      </c>
      <c r="G29" s="40">
        <v>3591.7666666666664</v>
      </c>
      <c r="H29" s="40">
        <v>3727.5666666666666</v>
      </c>
      <c r="I29" s="40">
        <v>3757.6833333333334</v>
      </c>
      <c r="J29" s="40">
        <v>3795.4666666666667</v>
      </c>
      <c r="K29" s="31">
        <v>3719.9</v>
      </c>
      <c r="L29" s="31">
        <v>3652</v>
      </c>
      <c r="M29" s="31">
        <v>1.1646000000000001</v>
      </c>
      <c r="N29" s="1"/>
      <c r="O29" s="1"/>
    </row>
    <row r="30" spans="1:15" ht="12.75" customHeight="1">
      <c r="A30" s="56">
        <v>21</v>
      </c>
      <c r="B30" s="31" t="s">
        <v>50</v>
      </c>
      <c r="C30" s="31">
        <v>642.79999999999995</v>
      </c>
      <c r="D30" s="40">
        <v>639.31666666666672</v>
      </c>
      <c r="E30" s="40">
        <v>633.53333333333342</v>
      </c>
      <c r="F30" s="40">
        <v>624.26666666666665</v>
      </c>
      <c r="G30" s="40">
        <v>618.48333333333335</v>
      </c>
      <c r="H30" s="40">
        <v>648.58333333333348</v>
      </c>
      <c r="I30" s="40">
        <v>654.36666666666679</v>
      </c>
      <c r="J30" s="40">
        <v>663.63333333333355</v>
      </c>
      <c r="K30" s="31">
        <v>645.1</v>
      </c>
      <c r="L30" s="31">
        <v>630.04999999999995</v>
      </c>
      <c r="M30" s="31">
        <v>5.9203200000000002</v>
      </c>
      <c r="N30" s="1"/>
      <c r="O30" s="1"/>
    </row>
    <row r="31" spans="1:15" ht="12.75" customHeight="1">
      <c r="A31" s="56">
        <v>22</v>
      </c>
      <c r="B31" s="31" t="s">
        <v>51</v>
      </c>
      <c r="C31" s="31">
        <v>396.4</v>
      </c>
      <c r="D31" s="40">
        <v>397.18333333333334</v>
      </c>
      <c r="E31" s="40">
        <v>393.86666666666667</v>
      </c>
      <c r="F31" s="40">
        <v>391.33333333333331</v>
      </c>
      <c r="G31" s="40">
        <v>388.01666666666665</v>
      </c>
      <c r="H31" s="40">
        <v>399.7166666666667</v>
      </c>
      <c r="I31" s="40">
        <v>403.03333333333342</v>
      </c>
      <c r="J31" s="40">
        <v>405.56666666666672</v>
      </c>
      <c r="K31" s="31">
        <v>400.5</v>
      </c>
      <c r="L31" s="31">
        <v>394.65</v>
      </c>
      <c r="M31" s="31">
        <v>24.903040000000001</v>
      </c>
      <c r="N31" s="1"/>
      <c r="O31" s="1"/>
    </row>
    <row r="32" spans="1:15" ht="12.75" customHeight="1">
      <c r="A32" s="56">
        <v>23</v>
      </c>
      <c r="B32" s="31" t="s">
        <v>53</v>
      </c>
      <c r="C32" s="31">
        <v>4983.3500000000004</v>
      </c>
      <c r="D32" s="40">
        <v>4995.833333333333</v>
      </c>
      <c r="E32" s="40">
        <v>4940.6666666666661</v>
      </c>
      <c r="F32" s="40">
        <v>4897.9833333333327</v>
      </c>
      <c r="G32" s="40">
        <v>4842.8166666666657</v>
      </c>
      <c r="H32" s="40">
        <v>5038.5166666666664</v>
      </c>
      <c r="I32" s="40">
        <v>5093.6833333333325</v>
      </c>
      <c r="J32" s="40">
        <v>5136.3666666666668</v>
      </c>
      <c r="K32" s="31">
        <v>5051</v>
      </c>
      <c r="L32" s="31">
        <v>4953.1499999999996</v>
      </c>
      <c r="M32" s="31">
        <v>4.5757000000000003</v>
      </c>
      <c r="N32" s="1"/>
      <c r="O32" s="1"/>
    </row>
    <row r="33" spans="1:15" ht="12.75" customHeight="1">
      <c r="A33" s="56">
        <v>24</v>
      </c>
      <c r="B33" s="31" t="s">
        <v>54</v>
      </c>
      <c r="C33" s="31">
        <v>234.95</v>
      </c>
      <c r="D33" s="40">
        <v>234.4666666666667</v>
      </c>
      <c r="E33" s="40">
        <v>232.53333333333339</v>
      </c>
      <c r="F33" s="40">
        <v>230.1166666666667</v>
      </c>
      <c r="G33" s="40">
        <v>228.18333333333339</v>
      </c>
      <c r="H33" s="40">
        <v>236.88333333333338</v>
      </c>
      <c r="I33" s="40">
        <v>238.81666666666666</v>
      </c>
      <c r="J33" s="40">
        <v>241.23333333333338</v>
      </c>
      <c r="K33" s="31">
        <v>236.4</v>
      </c>
      <c r="L33" s="31">
        <v>232.05</v>
      </c>
      <c r="M33" s="31">
        <v>17.452000000000002</v>
      </c>
      <c r="N33" s="1"/>
      <c r="O33" s="1"/>
    </row>
    <row r="34" spans="1:15" ht="12.75" customHeight="1">
      <c r="A34" s="56">
        <v>25</v>
      </c>
      <c r="B34" s="31" t="s">
        <v>55</v>
      </c>
      <c r="C34" s="31">
        <v>138.05000000000001</v>
      </c>
      <c r="D34" s="40">
        <v>137.79999999999998</v>
      </c>
      <c r="E34" s="40">
        <v>136.39999999999998</v>
      </c>
      <c r="F34" s="40">
        <v>134.75</v>
      </c>
      <c r="G34" s="40">
        <v>133.35</v>
      </c>
      <c r="H34" s="40">
        <v>139.44999999999996</v>
      </c>
      <c r="I34" s="40">
        <v>140.85</v>
      </c>
      <c r="J34" s="40">
        <v>142.49999999999994</v>
      </c>
      <c r="K34" s="31">
        <v>139.19999999999999</v>
      </c>
      <c r="L34" s="31">
        <v>136.15</v>
      </c>
      <c r="M34" s="31">
        <v>90.03201</v>
      </c>
      <c r="N34" s="1"/>
      <c r="O34" s="1"/>
    </row>
    <row r="35" spans="1:15" ht="12.75" customHeight="1">
      <c r="A35" s="56">
        <v>26</v>
      </c>
      <c r="B35" s="31" t="s">
        <v>57</v>
      </c>
      <c r="C35" s="31">
        <v>3456.25</v>
      </c>
      <c r="D35" s="40">
        <v>3488.75</v>
      </c>
      <c r="E35" s="40">
        <v>3417.5</v>
      </c>
      <c r="F35" s="40">
        <v>3378.75</v>
      </c>
      <c r="G35" s="40">
        <v>3307.5</v>
      </c>
      <c r="H35" s="40">
        <v>3527.5</v>
      </c>
      <c r="I35" s="40">
        <v>3598.75</v>
      </c>
      <c r="J35" s="40">
        <v>3637.5</v>
      </c>
      <c r="K35" s="31">
        <v>3560</v>
      </c>
      <c r="L35" s="31">
        <v>3450</v>
      </c>
      <c r="M35" s="31">
        <v>11.53984</v>
      </c>
      <c r="N35" s="1"/>
      <c r="O35" s="1"/>
    </row>
    <row r="36" spans="1:15" ht="12.75" customHeight="1">
      <c r="A36" s="56">
        <v>27</v>
      </c>
      <c r="B36" s="31" t="s">
        <v>307</v>
      </c>
      <c r="C36" s="31">
        <v>2483.4499999999998</v>
      </c>
      <c r="D36" s="40">
        <v>2490.8833333333332</v>
      </c>
      <c r="E36" s="40">
        <v>2456.8166666666666</v>
      </c>
      <c r="F36" s="40">
        <v>2430.1833333333334</v>
      </c>
      <c r="G36" s="40">
        <v>2396.1166666666668</v>
      </c>
      <c r="H36" s="40">
        <v>2517.5166666666664</v>
      </c>
      <c r="I36" s="40">
        <v>2551.583333333333</v>
      </c>
      <c r="J36" s="40">
        <v>2578.2166666666662</v>
      </c>
      <c r="K36" s="31">
        <v>2524.9499999999998</v>
      </c>
      <c r="L36" s="31">
        <v>2464.25</v>
      </c>
      <c r="M36" s="31">
        <v>4.1013999999999999</v>
      </c>
      <c r="N36" s="1"/>
      <c r="O36" s="1"/>
    </row>
    <row r="37" spans="1:15" ht="12.75" customHeight="1">
      <c r="A37" s="56">
        <v>28</v>
      </c>
      <c r="B37" s="31" t="s">
        <v>60</v>
      </c>
      <c r="C37" s="31">
        <v>717.6</v>
      </c>
      <c r="D37" s="40">
        <v>719.86666666666667</v>
      </c>
      <c r="E37" s="40">
        <v>713.23333333333335</v>
      </c>
      <c r="F37" s="40">
        <v>708.86666666666667</v>
      </c>
      <c r="G37" s="40">
        <v>702.23333333333335</v>
      </c>
      <c r="H37" s="40">
        <v>724.23333333333335</v>
      </c>
      <c r="I37" s="40">
        <v>730.86666666666679</v>
      </c>
      <c r="J37" s="40">
        <v>735.23333333333335</v>
      </c>
      <c r="K37" s="31">
        <v>726.5</v>
      </c>
      <c r="L37" s="31">
        <v>715.5</v>
      </c>
      <c r="M37" s="31">
        <v>10.22378</v>
      </c>
      <c r="N37" s="1"/>
      <c r="O37" s="1"/>
    </row>
    <row r="38" spans="1:15" ht="12.75" customHeight="1">
      <c r="A38" s="56">
        <v>29</v>
      </c>
      <c r="B38" s="31" t="s">
        <v>245</v>
      </c>
      <c r="C38" s="31">
        <v>4254.6000000000004</v>
      </c>
      <c r="D38" s="40">
        <v>4276.8833333333332</v>
      </c>
      <c r="E38" s="40">
        <v>4199.3166666666666</v>
      </c>
      <c r="F38" s="40">
        <v>4144.0333333333338</v>
      </c>
      <c r="G38" s="40">
        <v>4066.4666666666672</v>
      </c>
      <c r="H38" s="40">
        <v>4332.1666666666661</v>
      </c>
      <c r="I38" s="40">
        <v>4409.7333333333318</v>
      </c>
      <c r="J38" s="40">
        <v>4465.0166666666655</v>
      </c>
      <c r="K38" s="31">
        <v>4354.45</v>
      </c>
      <c r="L38" s="31">
        <v>4221.6000000000004</v>
      </c>
      <c r="M38" s="31">
        <v>10.9001</v>
      </c>
      <c r="N38" s="1"/>
      <c r="O38" s="1"/>
    </row>
    <row r="39" spans="1:15" ht="12.75" customHeight="1">
      <c r="A39" s="56">
        <v>30</v>
      </c>
      <c r="B39" s="31" t="s">
        <v>61</v>
      </c>
      <c r="C39" s="31">
        <v>740.7</v>
      </c>
      <c r="D39" s="40">
        <v>742.25</v>
      </c>
      <c r="E39" s="40">
        <v>735.5</v>
      </c>
      <c r="F39" s="40">
        <v>730.3</v>
      </c>
      <c r="G39" s="40">
        <v>723.55</v>
      </c>
      <c r="H39" s="40">
        <v>747.45</v>
      </c>
      <c r="I39" s="40">
        <v>754.2</v>
      </c>
      <c r="J39" s="40">
        <v>759.40000000000009</v>
      </c>
      <c r="K39" s="31">
        <v>749</v>
      </c>
      <c r="L39" s="31">
        <v>737.05</v>
      </c>
      <c r="M39" s="31">
        <v>51.965380000000003</v>
      </c>
      <c r="N39" s="1"/>
      <c r="O39" s="1"/>
    </row>
    <row r="40" spans="1:15" ht="12.75" customHeight="1">
      <c r="A40" s="56">
        <v>31</v>
      </c>
      <c r="B40" s="31" t="s">
        <v>62</v>
      </c>
      <c r="C40" s="31">
        <v>3451</v>
      </c>
      <c r="D40" s="40">
        <v>3451.7666666666664</v>
      </c>
      <c r="E40" s="40">
        <v>3429.2333333333327</v>
      </c>
      <c r="F40" s="40">
        <v>3407.4666666666662</v>
      </c>
      <c r="G40" s="40">
        <v>3384.9333333333325</v>
      </c>
      <c r="H40" s="40">
        <v>3473.5333333333328</v>
      </c>
      <c r="I40" s="40">
        <v>3496.0666666666666</v>
      </c>
      <c r="J40" s="40">
        <v>3517.833333333333</v>
      </c>
      <c r="K40" s="31">
        <v>3474.3</v>
      </c>
      <c r="L40" s="31">
        <v>3430</v>
      </c>
      <c r="M40" s="31">
        <v>2.9127100000000001</v>
      </c>
      <c r="N40" s="1"/>
      <c r="O40" s="1"/>
    </row>
    <row r="41" spans="1:15" ht="12.75" customHeight="1">
      <c r="A41" s="56">
        <v>32</v>
      </c>
      <c r="B41" s="31" t="s">
        <v>65</v>
      </c>
      <c r="C41" s="31">
        <v>7808.35</v>
      </c>
      <c r="D41" s="40">
        <v>7810.6333333333341</v>
      </c>
      <c r="E41" s="40">
        <v>7771.7166666666681</v>
      </c>
      <c r="F41" s="40">
        <v>7735.0833333333339</v>
      </c>
      <c r="G41" s="40">
        <v>7696.1666666666679</v>
      </c>
      <c r="H41" s="40">
        <v>7847.2666666666682</v>
      </c>
      <c r="I41" s="40">
        <v>7886.1833333333343</v>
      </c>
      <c r="J41" s="40">
        <v>7922.8166666666684</v>
      </c>
      <c r="K41" s="31">
        <v>7849.55</v>
      </c>
      <c r="L41" s="31">
        <v>7774</v>
      </c>
      <c r="M41" s="31">
        <v>6.1637399999999998</v>
      </c>
      <c r="N41" s="1"/>
      <c r="O41" s="1"/>
    </row>
    <row r="42" spans="1:15" ht="12.75" customHeight="1">
      <c r="A42" s="56">
        <v>33</v>
      </c>
      <c r="B42" s="31" t="s">
        <v>64</v>
      </c>
      <c r="C42" s="31">
        <v>18225</v>
      </c>
      <c r="D42" s="40">
        <v>18133.3</v>
      </c>
      <c r="E42" s="40">
        <v>17991.699999999997</v>
      </c>
      <c r="F42" s="40">
        <v>17758.399999999998</v>
      </c>
      <c r="G42" s="40">
        <v>17616.799999999996</v>
      </c>
      <c r="H42" s="40">
        <v>18366.599999999999</v>
      </c>
      <c r="I42" s="40">
        <v>18508.199999999997</v>
      </c>
      <c r="J42" s="40">
        <v>18741.5</v>
      </c>
      <c r="K42" s="31">
        <v>18274.900000000001</v>
      </c>
      <c r="L42" s="31">
        <v>17900</v>
      </c>
      <c r="M42" s="31">
        <v>2.4801299999999999</v>
      </c>
      <c r="N42" s="1"/>
      <c r="O42" s="1"/>
    </row>
    <row r="43" spans="1:15" ht="12.75" customHeight="1">
      <c r="A43" s="56">
        <v>34</v>
      </c>
      <c r="B43" s="31" t="s">
        <v>246</v>
      </c>
      <c r="C43" s="31">
        <v>5353</v>
      </c>
      <c r="D43" s="40">
        <v>5339.75</v>
      </c>
      <c r="E43" s="40">
        <v>5309.5</v>
      </c>
      <c r="F43" s="40">
        <v>5266</v>
      </c>
      <c r="G43" s="40">
        <v>5235.75</v>
      </c>
      <c r="H43" s="40">
        <v>5383.25</v>
      </c>
      <c r="I43" s="40">
        <v>5413.5</v>
      </c>
      <c r="J43" s="40">
        <v>5457</v>
      </c>
      <c r="K43" s="31">
        <v>5370</v>
      </c>
      <c r="L43" s="31">
        <v>5296.25</v>
      </c>
      <c r="M43" s="31">
        <v>0.11713999999999999</v>
      </c>
      <c r="N43" s="1"/>
      <c r="O43" s="1"/>
    </row>
    <row r="44" spans="1:15" ht="12.75" customHeight="1">
      <c r="A44" s="56">
        <v>35</v>
      </c>
      <c r="B44" s="31" t="s">
        <v>66</v>
      </c>
      <c r="C44" s="31">
        <v>2469.3000000000002</v>
      </c>
      <c r="D44" s="40">
        <v>2457.4166666666665</v>
      </c>
      <c r="E44" s="40">
        <v>2439.4833333333331</v>
      </c>
      <c r="F44" s="40">
        <v>2409.6666666666665</v>
      </c>
      <c r="G44" s="40">
        <v>2391.7333333333331</v>
      </c>
      <c r="H44" s="40">
        <v>2487.2333333333331</v>
      </c>
      <c r="I44" s="40">
        <v>2505.1666666666665</v>
      </c>
      <c r="J44" s="40">
        <v>2534.9833333333331</v>
      </c>
      <c r="K44" s="31">
        <v>2475.35</v>
      </c>
      <c r="L44" s="31">
        <v>2427.6</v>
      </c>
      <c r="M44" s="31">
        <v>1.5532300000000001</v>
      </c>
      <c r="N44" s="1"/>
      <c r="O44" s="1"/>
    </row>
    <row r="45" spans="1:15" ht="12.75" customHeight="1">
      <c r="A45" s="56">
        <v>36</v>
      </c>
      <c r="B45" s="31" t="s">
        <v>67</v>
      </c>
      <c r="C45" s="31">
        <v>294.55</v>
      </c>
      <c r="D45" s="40">
        <v>291.11666666666667</v>
      </c>
      <c r="E45" s="40">
        <v>285.43333333333334</v>
      </c>
      <c r="F45" s="40">
        <v>276.31666666666666</v>
      </c>
      <c r="G45" s="40">
        <v>270.63333333333333</v>
      </c>
      <c r="H45" s="40">
        <v>300.23333333333335</v>
      </c>
      <c r="I45" s="40">
        <v>305.91666666666674</v>
      </c>
      <c r="J45" s="40">
        <v>315.03333333333336</v>
      </c>
      <c r="K45" s="31">
        <v>296.8</v>
      </c>
      <c r="L45" s="31">
        <v>282</v>
      </c>
      <c r="M45" s="31">
        <v>107.65479000000001</v>
      </c>
      <c r="N45" s="1"/>
      <c r="O45" s="1"/>
    </row>
    <row r="46" spans="1:15" ht="12.75" customHeight="1">
      <c r="A46" s="56">
        <v>37</v>
      </c>
      <c r="B46" s="31" t="s">
        <v>68</v>
      </c>
      <c r="C46" s="31">
        <v>93.9</v>
      </c>
      <c r="D46" s="40">
        <v>93.583333333333329</v>
      </c>
      <c r="E46" s="40">
        <v>92.516666666666652</v>
      </c>
      <c r="F46" s="40">
        <v>91.133333333333326</v>
      </c>
      <c r="G46" s="40">
        <v>90.066666666666649</v>
      </c>
      <c r="H46" s="40">
        <v>94.966666666666654</v>
      </c>
      <c r="I46" s="40">
        <v>96.033333333333346</v>
      </c>
      <c r="J46" s="40">
        <v>97.416666666666657</v>
      </c>
      <c r="K46" s="31">
        <v>94.65</v>
      </c>
      <c r="L46" s="31">
        <v>92.2</v>
      </c>
      <c r="M46" s="31">
        <v>252.89041</v>
      </c>
      <c r="N46" s="1"/>
      <c r="O46" s="1"/>
    </row>
    <row r="47" spans="1:15" ht="12.75" customHeight="1">
      <c r="A47" s="56">
        <v>38</v>
      </c>
      <c r="B47" s="31" t="s">
        <v>247</v>
      </c>
      <c r="C47" s="31">
        <v>54.2</v>
      </c>
      <c r="D47" s="40">
        <v>54.4</v>
      </c>
      <c r="E47" s="40">
        <v>53.9</v>
      </c>
      <c r="F47" s="40">
        <v>53.6</v>
      </c>
      <c r="G47" s="40">
        <v>53.1</v>
      </c>
      <c r="H47" s="40">
        <v>54.699999999999996</v>
      </c>
      <c r="I47" s="40">
        <v>55.199999999999996</v>
      </c>
      <c r="J47" s="40">
        <v>55.499999999999993</v>
      </c>
      <c r="K47" s="31">
        <v>54.9</v>
      </c>
      <c r="L47" s="31">
        <v>54.1</v>
      </c>
      <c r="M47" s="31">
        <v>50.213569999999997</v>
      </c>
      <c r="N47" s="1"/>
      <c r="O47" s="1"/>
    </row>
    <row r="48" spans="1:15" ht="12.75" customHeight="1">
      <c r="A48" s="56">
        <v>39</v>
      </c>
      <c r="B48" s="31" t="s">
        <v>69</v>
      </c>
      <c r="C48" s="31">
        <v>1980.25</v>
      </c>
      <c r="D48" s="40">
        <v>1977.4333333333334</v>
      </c>
      <c r="E48" s="40">
        <v>1962.8666666666668</v>
      </c>
      <c r="F48" s="40">
        <v>1945.4833333333333</v>
      </c>
      <c r="G48" s="40">
        <v>1930.9166666666667</v>
      </c>
      <c r="H48" s="40">
        <v>1994.8166666666668</v>
      </c>
      <c r="I48" s="40">
        <v>2009.3833333333334</v>
      </c>
      <c r="J48" s="40">
        <v>2026.7666666666669</v>
      </c>
      <c r="K48" s="31">
        <v>1992</v>
      </c>
      <c r="L48" s="31">
        <v>1960.05</v>
      </c>
      <c r="M48" s="31">
        <v>3.0554199999999998</v>
      </c>
      <c r="N48" s="1"/>
      <c r="O48" s="1"/>
    </row>
    <row r="49" spans="1:15" ht="12.75" customHeight="1">
      <c r="A49" s="56">
        <v>40</v>
      </c>
      <c r="B49" s="31" t="s">
        <v>72</v>
      </c>
      <c r="C49" s="31">
        <v>781.95</v>
      </c>
      <c r="D49" s="40">
        <v>784.58333333333337</v>
      </c>
      <c r="E49" s="40">
        <v>776.11666666666679</v>
      </c>
      <c r="F49" s="40">
        <v>770.28333333333342</v>
      </c>
      <c r="G49" s="40">
        <v>761.81666666666683</v>
      </c>
      <c r="H49" s="40">
        <v>790.41666666666674</v>
      </c>
      <c r="I49" s="40">
        <v>798.88333333333321</v>
      </c>
      <c r="J49" s="40">
        <v>804.7166666666667</v>
      </c>
      <c r="K49" s="31">
        <v>793.05</v>
      </c>
      <c r="L49" s="31">
        <v>778.75</v>
      </c>
      <c r="M49" s="31">
        <v>4.2017100000000003</v>
      </c>
      <c r="N49" s="1"/>
      <c r="O49" s="1"/>
    </row>
    <row r="50" spans="1:15" ht="12.75" customHeight="1">
      <c r="A50" s="56">
        <v>41</v>
      </c>
      <c r="B50" s="31" t="s">
        <v>71</v>
      </c>
      <c r="C50" s="31">
        <v>209.55</v>
      </c>
      <c r="D50" s="40">
        <v>209.70000000000002</v>
      </c>
      <c r="E50" s="40">
        <v>207.10000000000002</v>
      </c>
      <c r="F50" s="40">
        <v>204.65</v>
      </c>
      <c r="G50" s="40">
        <v>202.05</v>
      </c>
      <c r="H50" s="40">
        <v>212.15000000000003</v>
      </c>
      <c r="I50" s="40">
        <v>214.75</v>
      </c>
      <c r="J50" s="40">
        <v>217.20000000000005</v>
      </c>
      <c r="K50" s="31">
        <v>212.3</v>
      </c>
      <c r="L50" s="31">
        <v>207.25</v>
      </c>
      <c r="M50" s="31">
        <v>40.482289999999999</v>
      </c>
      <c r="N50" s="1"/>
      <c r="O50" s="1"/>
    </row>
    <row r="51" spans="1:15" ht="12.75" customHeight="1">
      <c r="A51" s="56">
        <v>42</v>
      </c>
      <c r="B51" s="31" t="s">
        <v>73</v>
      </c>
      <c r="C51" s="31">
        <v>768</v>
      </c>
      <c r="D51" s="40">
        <v>765.13333333333333</v>
      </c>
      <c r="E51" s="40">
        <v>759.06666666666661</v>
      </c>
      <c r="F51" s="40">
        <v>750.13333333333333</v>
      </c>
      <c r="G51" s="40">
        <v>744.06666666666661</v>
      </c>
      <c r="H51" s="40">
        <v>774.06666666666661</v>
      </c>
      <c r="I51" s="40">
        <v>780.13333333333344</v>
      </c>
      <c r="J51" s="40">
        <v>789.06666666666661</v>
      </c>
      <c r="K51" s="31">
        <v>771.2</v>
      </c>
      <c r="L51" s="31">
        <v>756.2</v>
      </c>
      <c r="M51" s="31">
        <v>9.4252699999999994</v>
      </c>
      <c r="N51" s="1"/>
      <c r="O51" s="1"/>
    </row>
    <row r="52" spans="1:15" ht="12.75" customHeight="1">
      <c r="A52" s="56">
        <v>43</v>
      </c>
      <c r="B52" s="31" t="s">
        <v>76</v>
      </c>
      <c r="C52" s="31">
        <v>62.7</v>
      </c>
      <c r="D52" s="40">
        <v>62.65</v>
      </c>
      <c r="E52" s="40">
        <v>61.65</v>
      </c>
      <c r="F52" s="40">
        <v>60.6</v>
      </c>
      <c r="G52" s="40">
        <v>59.6</v>
      </c>
      <c r="H52" s="40">
        <v>63.699999999999996</v>
      </c>
      <c r="I52" s="40">
        <v>64.699999999999989</v>
      </c>
      <c r="J52" s="40">
        <v>65.75</v>
      </c>
      <c r="K52" s="31">
        <v>63.65</v>
      </c>
      <c r="L52" s="31">
        <v>61.6</v>
      </c>
      <c r="M52" s="31">
        <v>277.59563000000003</v>
      </c>
      <c r="N52" s="1"/>
      <c r="O52" s="1"/>
    </row>
    <row r="53" spans="1:15" ht="12.75" customHeight="1">
      <c r="A53" s="56">
        <v>44</v>
      </c>
      <c r="B53" s="31" t="s">
        <v>80</v>
      </c>
      <c r="C53" s="31">
        <v>394.5</v>
      </c>
      <c r="D53" s="40">
        <v>393.09999999999997</v>
      </c>
      <c r="E53" s="40">
        <v>388.64999999999992</v>
      </c>
      <c r="F53" s="40">
        <v>382.79999999999995</v>
      </c>
      <c r="G53" s="40">
        <v>378.34999999999991</v>
      </c>
      <c r="H53" s="40">
        <v>398.94999999999993</v>
      </c>
      <c r="I53" s="40">
        <v>403.4</v>
      </c>
      <c r="J53" s="40">
        <v>409.24999999999994</v>
      </c>
      <c r="K53" s="31">
        <v>397.55</v>
      </c>
      <c r="L53" s="31">
        <v>387.25</v>
      </c>
      <c r="M53" s="31">
        <v>42.457120000000003</v>
      </c>
      <c r="N53" s="1"/>
      <c r="O53" s="1"/>
    </row>
    <row r="54" spans="1:15" ht="12.75" customHeight="1">
      <c r="A54" s="56">
        <v>45</v>
      </c>
      <c r="B54" s="31" t="s">
        <v>75</v>
      </c>
      <c r="C54" s="31">
        <v>731.8</v>
      </c>
      <c r="D54" s="40">
        <v>731.19999999999993</v>
      </c>
      <c r="E54" s="40">
        <v>726.74999999999989</v>
      </c>
      <c r="F54" s="40">
        <v>721.69999999999993</v>
      </c>
      <c r="G54" s="40">
        <v>717.24999999999989</v>
      </c>
      <c r="H54" s="40">
        <v>736.24999999999989</v>
      </c>
      <c r="I54" s="40">
        <v>740.69999999999993</v>
      </c>
      <c r="J54" s="40">
        <v>745.74999999999989</v>
      </c>
      <c r="K54" s="31">
        <v>735.65</v>
      </c>
      <c r="L54" s="31">
        <v>726.15</v>
      </c>
      <c r="M54" s="31">
        <v>58.298740000000002</v>
      </c>
      <c r="N54" s="1"/>
      <c r="O54" s="1"/>
    </row>
    <row r="55" spans="1:15" ht="12.75" customHeight="1">
      <c r="A55" s="56">
        <v>46</v>
      </c>
      <c r="B55" s="31" t="s">
        <v>77</v>
      </c>
      <c r="C55" s="31">
        <v>370.25</v>
      </c>
      <c r="D55" s="40">
        <v>367.68333333333339</v>
      </c>
      <c r="E55" s="40">
        <v>361.1666666666668</v>
      </c>
      <c r="F55" s="40">
        <v>352.08333333333343</v>
      </c>
      <c r="G55" s="40">
        <v>345.56666666666683</v>
      </c>
      <c r="H55" s="40">
        <v>376.76666666666677</v>
      </c>
      <c r="I55" s="40">
        <v>383.28333333333342</v>
      </c>
      <c r="J55" s="40">
        <v>392.36666666666673</v>
      </c>
      <c r="K55" s="31">
        <v>374.2</v>
      </c>
      <c r="L55" s="31">
        <v>358.6</v>
      </c>
      <c r="M55" s="31">
        <v>29.24164</v>
      </c>
      <c r="N55" s="1"/>
      <c r="O55" s="1"/>
    </row>
    <row r="56" spans="1:15" ht="12.75" customHeight="1">
      <c r="A56" s="56">
        <v>47</v>
      </c>
      <c r="B56" s="31" t="s">
        <v>78</v>
      </c>
      <c r="C56" s="31">
        <v>17396.599999999999</v>
      </c>
      <c r="D56" s="40">
        <v>17381.05</v>
      </c>
      <c r="E56" s="40">
        <v>17245.55</v>
      </c>
      <c r="F56" s="40">
        <v>17094.5</v>
      </c>
      <c r="G56" s="40">
        <v>16959</v>
      </c>
      <c r="H56" s="40">
        <v>17532.099999999999</v>
      </c>
      <c r="I56" s="40">
        <v>17667.599999999999</v>
      </c>
      <c r="J56" s="40">
        <v>17818.649999999998</v>
      </c>
      <c r="K56" s="31">
        <v>17516.55</v>
      </c>
      <c r="L56" s="31">
        <v>17230</v>
      </c>
      <c r="M56" s="31">
        <v>0.14882000000000001</v>
      </c>
      <c r="N56" s="1"/>
      <c r="O56" s="1"/>
    </row>
    <row r="57" spans="1:15" ht="12.75" customHeight="1">
      <c r="A57" s="56">
        <v>48</v>
      </c>
      <c r="B57" s="31" t="s">
        <v>81</v>
      </c>
      <c r="C57" s="31">
        <v>3749.05</v>
      </c>
      <c r="D57" s="40">
        <v>3733.4333333333329</v>
      </c>
      <c r="E57" s="40">
        <v>3706.9166666666661</v>
      </c>
      <c r="F57" s="40">
        <v>3664.7833333333333</v>
      </c>
      <c r="G57" s="40">
        <v>3638.2666666666664</v>
      </c>
      <c r="H57" s="40">
        <v>3775.5666666666657</v>
      </c>
      <c r="I57" s="40">
        <v>3802.083333333333</v>
      </c>
      <c r="J57" s="40">
        <v>3844.2166666666653</v>
      </c>
      <c r="K57" s="31">
        <v>3759.95</v>
      </c>
      <c r="L57" s="31">
        <v>3691.3</v>
      </c>
      <c r="M57" s="31">
        <v>1.2914300000000001</v>
      </c>
      <c r="N57" s="1"/>
      <c r="O57" s="1"/>
    </row>
    <row r="58" spans="1:15" ht="12.75" customHeight="1">
      <c r="A58" s="56">
        <v>49</v>
      </c>
      <c r="B58" s="31" t="s">
        <v>82</v>
      </c>
      <c r="C58" s="31">
        <v>447.25</v>
      </c>
      <c r="D58" s="40">
        <v>447.5</v>
      </c>
      <c r="E58" s="40">
        <v>443.45</v>
      </c>
      <c r="F58" s="40">
        <v>439.65</v>
      </c>
      <c r="G58" s="40">
        <v>435.59999999999997</v>
      </c>
      <c r="H58" s="40">
        <v>451.3</v>
      </c>
      <c r="I58" s="40">
        <v>455.34999999999997</v>
      </c>
      <c r="J58" s="40">
        <v>459.15000000000003</v>
      </c>
      <c r="K58" s="31">
        <v>451.55</v>
      </c>
      <c r="L58" s="31">
        <v>443.7</v>
      </c>
      <c r="M58" s="31">
        <v>19.52581</v>
      </c>
      <c r="N58" s="1"/>
      <c r="O58" s="1"/>
    </row>
    <row r="59" spans="1:15" ht="12.75" customHeight="1">
      <c r="A59" s="56">
        <v>50</v>
      </c>
      <c r="B59" s="31" t="s">
        <v>83</v>
      </c>
      <c r="C59" s="31">
        <v>225.35</v>
      </c>
      <c r="D59" s="40">
        <v>224.4</v>
      </c>
      <c r="E59" s="40">
        <v>221.65</v>
      </c>
      <c r="F59" s="40">
        <v>217.95</v>
      </c>
      <c r="G59" s="40">
        <v>215.2</v>
      </c>
      <c r="H59" s="40">
        <v>228.10000000000002</v>
      </c>
      <c r="I59" s="40">
        <v>230.85000000000002</v>
      </c>
      <c r="J59" s="40">
        <v>234.55000000000004</v>
      </c>
      <c r="K59" s="31">
        <v>227.15</v>
      </c>
      <c r="L59" s="31">
        <v>220.7</v>
      </c>
      <c r="M59" s="31">
        <v>83.996899999999997</v>
      </c>
      <c r="N59" s="1"/>
      <c r="O59" s="1"/>
    </row>
    <row r="60" spans="1:15" ht="12.75" customHeight="1">
      <c r="A60" s="56">
        <v>51</v>
      </c>
      <c r="B60" s="31" t="s">
        <v>250</v>
      </c>
      <c r="C60" s="31">
        <v>124.1</v>
      </c>
      <c r="D60" s="40">
        <v>124.40000000000002</v>
      </c>
      <c r="E60" s="40">
        <v>123.35000000000004</v>
      </c>
      <c r="F60" s="40">
        <v>122.60000000000002</v>
      </c>
      <c r="G60" s="40">
        <v>121.55000000000004</v>
      </c>
      <c r="H60" s="40">
        <v>125.15000000000003</v>
      </c>
      <c r="I60" s="40">
        <v>126.20000000000002</v>
      </c>
      <c r="J60" s="40">
        <v>126.95000000000003</v>
      </c>
      <c r="K60" s="31">
        <v>125.45</v>
      </c>
      <c r="L60" s="31">
        <v>123.65</v>
      </c>
      <c r="M60" s="31">
        <v>5.87486</v>
      </c>
      <c r="N60" s="1"/>
      <c r="O60" s="1"/>
    </row>
    <row r="61" spans="1:15" ht="12.75" customHeight="1">
      <c r="A61" s="56">
        <v>52</v>
      </c>
      <c r="B61" s="31" t="s">
        <v>84</v>
      </c>
      <c r="C61" s="31">
        <v>589.4</v>
      </c>
      <c r="D61" s="40">
        <v>592.13333333333333</v>
      </c>
      <c r="E61" s="40">
        <v>582.76666666666665</v>
      </c>
      <c r="F61" s="40">
        <v>576.13333333333333</v>
      </c>
      <c r="G61" s="40">
        <v>566.76666666666665</v>
      </c>
      <c r="H61" s="40">
        <v>598.76666666666665</v>
      </c>
      <c r="I61" s="40">
        <v>608.13333333333321</v>
      </c>
      <c r="J61" s="40">
        <v>614.76666666666665</v>
      </c>
      <c r="K61" s="31">
        <v>601.5</v>
      </c>
      <c r="L61" s="31">
        <v>585.5</v>
      </c>
      <c r="M61" s="31">
        <v>11.030900000000001</v>
      </c>
      <c r="N61" s="1"/>
      <c r="O61" s="1"/>
    </row>
    <row r="62" spans="1:15" ht="12.75" customHeight="1">
      <c r="A62" s="56">
        <v>53</v>
      </c>
      <c r="B62" s="31" t="s">
        <v>85</v>
      </c>
      <c r="C62" s="31">
        <v>924.05</v>
      </c>
      <c r="D62" s="40">
        <v>920.63333333333321</v>
      </c>
      <c r="E62" s="40">
        <v>912.11666666666645</v>
      </c>
      <c r="F62" s="40">
        <v>900.18333333333328</v>
      </c>
      <c r="G62" s="40">
        <v>891.66666666666652</v>
      </c>
      <c r="H62" s="40">
        <v>932.56666666666638</v>
      </c>
      <c r="I62" s="40">
        <v>941.08333333333326</v>
      </c>
      <c r="J62" s="40">
        <v>953.01666666666631</v>
      </c>
      <c r="K62" s="31">
        <v>929.15</v>
      </c>
      <c r="L62" s="31">
        <v>908.7</v>
      </c>
      <c r="M62" s="31">
        <v>27.39659</v>
      </c>
      <c r="N62" s="1"/>
      <c r="O62" s="1"/>
    </row>
    <row r="63" spans="1:15" ht="12.75" customHeight="1">
      <c r="A63" s="56">
        <v>54</v>
      </c>
      <c r="B63" s="31" t="s">
        <v>92</v>
      </c>
      <c r="C63" s="31">
        <v>149.69999999999999</v>
      </c>
      <c r="D63" s="40">
        <v>148.16666666666666</v>
      </c>
      <c r="E63" s="40">
        <v>145.7833333333333</v>
      </c>
      <c r="F63" s="40">
        <v>141.86666666666665</v>
      </c>
      <c r="G63" s="40">
        <v>139.48333333333329</v>
      </c>
      <c r="H63" s="40">
        <v>152.08333333333331</v>
      </c>
      <c r="I63" s="40">
        <v>154.4666666666667</v>
      </c>
      <c r="J63" s="40">
        <v>158.38333333333333</v>
      </c>
      <c r="K63" s="31">
        <v>150.55000000000001</v>
      </c>
      <c r="L63" s="31">
        <v>144.25</v>
      </c>
      <c r="M63" s="31">
        <v>34.636299999999999</v>
      </c>
      <c r="N63" s="1"/>
      <c r="O63" s="1"/>
    </row>
    <row r="64" spans="1:15" ht="12.75" customHeight="1">
      <c r="A64" s="56">
        <v>55</v>
      </c>
      <c r="B64" s="31" t="s">
        <v>86</v>
      </c>
      <c r="C64" s="31">
        <v>164.75</v>
      </c>
      <c r="D64" s="40">
        <v>163.4</v>
      </c>
      <c r="E64" s="40">
        <v>160.35000000000002</v>
      </c>
      <c r="F64" s="40">
        <v>155.95000000000002</v>
      </c>
      <c r="G64" s="40">
        <v>152.90000000000003</v>
      </c>
      <c r="H64" s="40">
        <v>167.8</v>
      </c>
      <c r="I64" s="40">
        <v>170.85000000000002</v>
      </c>
      <c r="J64" s="40">
        <v>175.25</v>
      </c>
      <c r="K64" s="31">
        <v>166.45</v>
      </c>
      <c r="L64" s="31">
        <v>159</v>
      </c>
      <c r="M64" s="31">
        <v>202.71714</v>
      </c>
      <c r="N64" s="1"/>
      <c r="O64" s="1"/>
    </row>
    <row r="65" spans="1:15" ht="12.75" customHeight="1">
      <c r="A65" s="56">
        <v>56</v>
      </c>
      <c r="B65" s="31" t="s">
        <v>88</v>
      </c>
      <c r="C65" s="31">
        <v>5726.65</v>
      </c>
      <c r="D65" s="40">
        <v>5759.0333333333328</v>
      </c>
      <c r="E65" s="40">
        <v>5653.2666666666655</v>
      </c>
      <c r="F65" s="40">
        <v>5579.8833333333323</v>
      </c>
      <c r="G65" s="40">
        <v>5474.116666666665</v>
      </c>
      <c r="H65" s="40">
        <v>5832.4166666666661</v>
      </c>
      <c r="I65" s="40">
        <v>5938.1833333333325</v>
      </c>
      <c r="J65" s="40">
        <v>6011.5666666666666</v>
      </c>
      <c r="K65" s="31">
        <v>5864.8</v>
      </c>
      <c r="L65" s="31">
        <v>5685.65</v>
      </c>
      <c r="M65" s="31">
        <v>2.09226</v>
      </c>
      <c r="N65" s="1"/>
      <c r="O65" s="1"/>
    </row>
    <row r="66" spans="1:15" ht="12.75" customHeight="1">
      <c r="A66" s="56">
        <v>57</v>
      </c>
      <c r="B66" s="31" t="s">
        <v>89</v>
      </c>
      <c r="C66" s="31">
        <v>1466.35</v>
      </c>
      <c r="D66" s="40">
        <v>1457.4166666666667</v>
      </c>
      <c r="E66" s="40">
        <v>1445.9333333333334</v>
      </c>
      <c r="F66" s="40">
        <v>1425.5166666666667</v>
      </c>
      <c r="G66" s="40">
        <v>1414.0333333333333</v>
      </c>
      <c r="H66" s="40">
        <v>1477.8333333333335</v>
      </c>
      <c r="I66" s="40">
        <v>1489.3166666666666</v>
      </c>
      <c r="J66" s="40">
        <v>1509.7333333333336</v>
      </c>
      <c r="K66" s="31">
        <v>1468.9</v>
      </c>
      <c r="L66" s="31">
        <v>1437</v>
      </c>
      <c r="M66" s="31">
        <v>3.5545100000000001</v>
      </c>
      <c r="N66" s="1"/>
      <c r="O66" s="1"/>
    </row>
    <row r="67" spans="1:15" ht="12.75" customHeight="1">
      <c r="A67" s="56">
        <v>58</v>
      </c>
      <c r="B67" s="31" t="s">
        <v>90</v>
      </c>
      <c r="C67" s="31">
        <v>669.85</v>
      </c>
      <c r="D67" s="40">
        <v>663.94999999999993</v>
      </c>
      <c r="E67" s="40">
        <v>656.89999999999986</v>
      </c>
      <c r="F67" s="40">
        <v>643.94999999999993</v>
      </c>
      <c r="G67" s="40">
        <v>636.89999999999986</v>
      </c>
      <c r="H67" s="40">
        <v>676.89999999999986</v>
      </c>
      <c r="I67" s="40">
        <v>683.94999999999982</v>
      </c>
      <c r="J67" s="40">
        <v>696.89999999999986</v>
      </c>
      <c r="K67" s="31">
        <v>671</v>
      </c>
      <c r="L67" s="31">
        <v>651</v>
      </c>
      <c r="M67" s="31">
        <v>12.94997</v>
      </c>
      <c r="N67" s="1"/>
      <c r="O67" s="1"/>
    </row>
    <row r="68" spans="1:15" ht="12.75" customHeight="1">
      <c r="A68" s="56">
        <v>59</v>
      </c>
      <c r="B68" s="31" t="s">
        <v>91</v>
      </c>
      <c r="C68" s="31">
        <v>788.25</v>
      </c>
      <c r="D68" s="40">
        <v>785.31666666666661</v>
      </c>
      <c r="E68" s="40">
        <v>777.93333333333317</v>
      </c>
      <c r="F68" s="40">
        <v>767.61666666666656</v>
      </c>
      <c r="G68" s="40">
        <v>760.23333333333312</v>
      </c>
      <c r="H68" s="40">
        <v>795.63333333333321</v>
      </c>
      <c r="I68" s="40">
        <v>803.01666666666665</v>
      </c>
      <c r="J68" s="40">
        <v>813.33333333333326</v>
      </c>
      <c r="K68" s="31">
        <v>792.7</v>
      </c>
      <c r="L68" s="31">
        <v>775</v>
      </c>
      <c r="M68" s="31">
        <v>4.9378000000000002</v>
      </c>
      <c r="N68" s="1"/>
      <c r="O68" s="1"/>
    </row>
    <row r="69" spans="1:15" ht="12.75" customHeight="1">
      <c r="A69" s="56">
        <v>60</v>
      </c>
      <c r="B69" s="31" t="s">
        <v>251</v>
      </c>
      <c r="C69" s="31">
        <v>448.65</v>
      </c>
      <c r="D69" s="40">
        <v>447.40000000000003</v>
      </c>
      <c r="E69" s="40">
        <v>444.05000000000007</v>
      </c>
      <c r="F69" s="40">
        <v>439.45000000000005</v>
      </c>
      <c r="G69" s="40">
        <v>436.10000000000008</v>
      </c>
      <c r="H69" s="40">
        <v>452.00000000000006</v>
      </c>
      <c r="I69" s="40">
        <v>455.35000000000008</v>
      </c>
      <c r="J69" s="40">
        <v>459.95000000000005</v>
      </c>
      <c r="K69" s="31">
        <v>450.75</v>
      </c>
      <c r="L69" s="31">
        <v>442.8</v>
      </c>
      <c r="M69" s="31">
        <v>16.39648</v>
      </c>
      <c r="N69" s="1"/>
      <c r="O69" s="1"/>
    </row>
    <row r="70" spans="1:15" ht="12.75" customHeight="1">
      <c r="A70" s="56">
        <v>61</v>
      </c>
      <c r="B70" s="31" t="s">
        <v>93</v>
      </c>
      <c r="C70" s="31">
        <v>975.45</v>
      </c>
      <c r="D70" s="40">
        <v>973.23333333333323</v>
      </c>
      <c r="E70" s="40">
        <v>966.21666666666647</v>
      </c>
      <c r="F70" s="40">
        <v>956.98333333333323</v>
      </c>
      <c r="G70" s="40">
        <v>949.96666666666647</v>
      </c>
      <c r="H70" s="40">
        <v>982.46666666666647</v>
      </c>
      <c r="I70" s="40">
        <v>989.48333333333312</v>
      </c>
      <c r="J70" s="40">
        <v>998.71666666666647</v>
      </c>
      <c r="K70" s="31">
        <v>980.25</v>
      </c>
      <c r="L70" s="31">
        <v>964</v>
      </c>
      <c r="M70" s="31">
        <v>3.0274100000000002</v>
      </c>
      <c r="N70" s="1"/>
      <c r="O70" s="1"/>
    </row>
    <row r="71" spans="1:15" ht="12.75" customHeight="1">
      <c r="A71" s="56">
        <v>62</v>
      </c>
      <c r="B71" s="31" t="s">
        <v>98</v>
      </c>
      <c r="C71" s="31">
        <v>410.8</v>
      </c>
      <c r="D71" s="40">
        <v>413.36666666666662</v>
      </c>
      <c r="E71" s="40">
        <v>406.93333333333322</v>
      </c>
      <c r="F71" s="40">
        <v>403.06666666666661</v>
      </c>
      <c r="G71" s="40">
        <v>396.63333333333321</v>
      </c>
      <c r="H71" s="40">
        <v>417.23333333333323</v>
      </c>
      <c r="I71" s="40">
        <v>423.66666666666663</v>
      </c>
      <c r="J71" s="40">
        <v>427.53333333333325</v>
      </c>
      <c r="K71" s="31">
        <v>419.8</v>
      </c>
      <c r="L71" s="31">
        <v>409.5</v>
      </c>
      <c r="M71" s="31">
        <v>45.849530000000001</v>
      </c>
      <c r="N71" s="1"/>
      <c r="O71" s="1"/>
    </row>
    <row r="72" spans="1:15" ht="12.75" customHeight="1">
      <c r="A72" s="56">
        <v>63</v>
      </c>
      <c r="B72" s="31" t="s">
        <v>94</v>
      </c>
      <c r="C72" s="31">
        <v>580.70000000000005</v>
      </c>
      <c r="D72" s="40">
        <v>581.03333333333342</v>
      </c>
      <c r="E72" s="40">
        <v>577.21666666666681</v>
      </c>
      <c r="F72" s="40">
        <v>573.73333333333335</v>
      </c>
      <c r="G72" s="40">
        <v>569.91666666666674</v>
      </c>
      <c r="H72" s="40">
        <v>584.51666666666688</v>
      </c>
      <c r="I72" s="40">
        <v>588.33333333333348</v>
      </c>
      <c r="J72" s="40">
        <v>591.81666666666695</v>
      </c>
      <c r="K72" s="31">
        <v>584.85</v>
      </c>
      <c r="L72" s="31">
        <v>577.54999999999995</v>
      </c>
      <c r="M72" s="31">
        <v>14.214399999999999</v>
      </c>
      <c r="N72" s="1"/>
      <c r="O72" s="1"/>
    </row>
    <row r="73" spans="1:15" ht="12.75" customHeight="1">
      <c r="A73" s="56">
        <v>64</v>
      </c>
      <c r="B73" s="31" t="s">
        <v>252</v>
      </c>
      <c r="C73" s="31">
        <v>2004.85</v>
      </c>
      <c r="D73" s="40">
        <v>2011.2333333333333</v>
      </c>
      <c r="E73" s="40">
        <v>1984.4666666666667</v>
      </c>
      <c r="F73" s="40">
        <v>1964.0833333333333</v>
      </c>
      <c r="G73" s="40">
        <v>1937.3166666666666</v>
      </c>
      <c r="H73" s="40">
        <v>2031.6166666666668</v>
      </c>
      <c r="I73" s="40">
        <v>2058.3833333333337</v>
      </c>
      <c r="J73" s="40">
        <v>2078.7666666666669</v>
      </c>
      <c r="K73" s="31">
        <v>2038</v>
      </c>
      <c r="L73" s="31">
        <v>1990.85</v>
      </c>
      <c r="M73" s="31">
        <v>1.4907600000000001</v>
      </c>
      <c r="N73" s="1"/>
      <c r="O73" s="1"/>
    </row>
    <row r="74" spans="1:15" ht="12.75" customHeight="1">
      <c r="A74" s="56">
        <v>65</v>
      </c>
      <c r="B74" s="31" t="s">
        <v>95</v>
      </c>
      <c r="C74" s="31">
        <v>2656.85</v>
      </c>
      <c r="D74" s="40">
        <v>2645.0833333333335</v>
      </c>
      <c r="E74" s="40">
        <v>2622.3666666666668</v>
      </c>
      <c r="F74" s="40">
        <v>2587.8833333333332</v>
      </c>
      <c r="G74" s="40">
        <v>2565.1666666666665</v>
      </c>
      <c r="H74" s="40">
        <v>2679.5666666666671</v>
      </c>
      <c r="I74" s="40">
        <v>2702.2833333333333</v>
      </c>
      <c r="J74" s="40">
        <v>2736.7666666666673</v>
      </c>
      <c r="K74" s="31">
        <v>2667.8</v>
      </c>
      <c r="L74" s="31">
        <v>2610.6</v>
      </c>
      <c r="M74" s="31">
        <v>6.6796600000000002</v>
      </c>
      <c r="N74" s="1"/>
      <c r="O74" s="1"/>
    </row>
    <row r="75" spans="1:15" ht="12.75" customHeight="1">
      <c r="A75" s="56">
        <v>66</v>
      </c>
      <c r="B75" s="31" t="s">
        <v>253</v>
      </c>
      <c r="C75" s="31">
        <v>158.55000000000001</v>
      </c>
      <c r="D75" s="40">
        <v>159.33333333333334</v>
      </c>
      <c r="E75" s="40">
        <v>156.86666666666667</v>
      </c>
      <c r="F75" s="40">
        <v>155.18333333333334</v>
      </c>
      <c r="G75" s="40">
        <v>152.71666666666667</v>
      </c>
      <c r="H75" s="40">
        <v>161.01666666666668</v>
      </c>
      <c r="I75" s="40">
        <v>163.48333333333332</v>
      </c>
      <c r="J75" s="40">
        <v>165.16666666666669</v>
      </c>
      <c r="K75" s="31">
        <v>161.80000000000001</v>
      </c>
      <c r="L75" s="31">
        <v>157.65</v>
      </c>
      <c r="M75" s="31">
        <v>8.5391899999999996</v>
      </c>
      <c r="N75" s="1"/>
      <c r="O75" s="1"/>
    </row>
    <row r="76" spans="1:15" ht="12.75" customHeight="1">
      <c r="A76" s="56">
        <v>67</v>
      </c>
      <c r="B76" s="31" t="s">
        <v>96</v>
      </c>
      <c r="C76" s="31">
        <v>4590.05</v>
      </c>
      <c r="D76" s="40">
        <v>4558.4000000000005</v>
      </c>
      <c r="E76" s="40">
        <v>4497.6500000000015</v>
      </c>
      <c r="F76" s="40">
        <v>4405.2500000000009</v>
      </c>
      <c r="G76" s="40">
        <v>4344.5000000000018</v>
      </c>
      <c r="H76" s="40">
        <v>4650.8000000000011</v>
      </c>
      <c r="I76" s="40">
        <v>4711.5499999999993</v>
      </c>
      <c r="J76" s="40">
        <v>4803.9500000000007</v>
      </c>
      <c r="K76" s="31">
        <v>4619.1499999999996</v>
      </c>
      <c r="L76" s="31">
        <v>4466</v>
      </c>
      <c r="M76" s="31">
        <v>6.4613699999999996</v>
      </c>
      <c r="N76" s="1"/>
      <c r="O76" s="1"/>
    </row>
    <row r="77" spans="1:15" ht="12.75" customHeight="1">
      <c r="A77" s="56">
        <v>68</v>
      </c>
      <c r="B77" s="31" t="s">
        <v>254</v>
      </c>
      <c r="C77" s="31">
        <v>5269.45</v>
      </c>
      <c r="D77" s="40">
        <v>5289.4333333333334</v>
      </c>
      <c r="E77" s="40">
        <v>5225.916666666667</v>
      </c>
      <c r="F77" s="40">
        <v>5182.3833333333332</v>
      </c>
      <c r="G77" s="40">
        <v>5118.8666666666668</v>
      </c>
      <c r="H77" s="40">
        <v>5332.9666666666672</v>
      </c>
      <c r="I77" s="40">
        <v>5396.4833333333336</v>
      </c>
      <c r="J77" s="40">
        <v>5440.0166666666673</v>
      </c>
      <c r="K77" s="31">
        <v>5352.95</v>
      </c>
      <c r="L77" s="31">
        <v>5245.9</v>
      </c>
      <c r="M77" s="31">
        <v>1.8897600000000001</v>
      </c>
      <c r="N77" s="1"/>
      <c r="O77" s="1"/>
    </row>
    <row r="78" spans="1:15" ht="12.75" customHeight="1">
      <c r="A78" s="56">
        <v>69</v>
      </c>
      <c r="B78" s="31" t="s">
        <v>144</v>
      </c>
      <c r="C78" s="31">
        <v>3718</v>
      </c>
      <c r="D78" s="40">
        <v>3720.5833333333335</v>
      </c>
      <c r="E78" s="40">
        <v>3671.2166666666672</v>
      </c>
      <c r="F78" s="40">
        <v>3624.4333333333338</v>
      </c>
      <c r="G78" s="40">
        <v>3575.0666666666675</v>
      </c>
      <c r="H78" s="40">
        <v>3767.3666666666668</v>
      </c>
      <c r="I78" s="40">
        <v>3816.7333333333327</v>
      </c>
      <c r="J78" s="40">
        <v>3863.5166666666664</v>
      </c>
      <c r="K78" s="31">
        <v>3769.95</v>
      </c>
      <c r="L78" s="31">
        <v>3673.8</v>
      </c>
      <c r="M78" s="31">
        <v>1.60511</v>
      </c>
      <c r="N78" s="1"/>
      <c r="O78" s="1"/>
    </row>
    <row r="79" spans="1:15" ht="12.75" customHeight="1">
      <c r="A79" s="56">
        <v>70</v>
      </c>
      <c r="B79" s="31" t="s">
        <v>99</v>
      </c>
      <c r="C79" s="31">
        <v>4725.95</v>
      </c>
      <c r="D79" s="40">
        <v>4723.3833333333332</v>
      </c>
      <c r="E79" s="40">
        <v>4687.1666666666661</v>
      </c>
      <c r="F79" s="40">
        <v>4648.3833333333332</v>
      </c>
      <c r="G79" s="40">
        <v>4612.1666666666661</v>
      </c>
      <c r="H79" s="40">
        <v>4762.1666666666661</v>
      </c>
      <c r="I79" s="40">
        <v>4798.3833333333332</v>
      </c>
      <c r="J79" s="40">
        <v>4837.1666666666661</v>
      </c>
      <c r="K79" s="31">
        <v>4759.6000000000004</v>
      </c>
      <c r="L79" s="31">
        <v>4684.6000000000004</v>
      </c>
      <c r="M79" s="31">
        <v>4.5405100000000003</v>
      </c>
      <c r="N79" s="1"/>
      <c r="O79" s="1"/>
    </row>
    <row r="80" spans="1:15" ht="12.75" customHeight="1">
      <c r="A80" s="56">
        <v>71</v>
      </c>
      <c r="B80" s="31" t="s">
        <v>100</v>
      </c>
      <c r="C80" s="31">
        <v>2832.7</v>
      </c>
      <c r="D80" s="40">
        <v>2821.7333333333336</v>
      </c>
      <c r="E80" s="40">
        <v>2805.4666666666672</v>
      </c>
      <c r="F80" s="40">
        <v>2778.2333333333336</v>
      </c>
      <c r="G80" s="40">
        <v>2761.9666666666672</v>
      </c>
      <c r="H80" s="40">
        <v>2848.9666666666672</v>
      </c>
      <c r="I80" s="40">
        <v>2865.2333333333336</v>
      </c>
      <c r="J80" s="40">
        <v>2892.4666666666672</v>
      </c>
      <c r="K80" s="31">
        <v>2838</v>
      </c>
      <c r="L80" s="31">
        <v>2794.5</v>
      </c>
      <c r="M80" s="31">
        <v>2.6612200000000001</v>
      </c>
      <c r="N80" s="1"/>
      <c r="O80" s="1"/>
    </row>
    <row r="81" spans="1:15" ht="12.75" customHeight="1">
      <c r="A81" s="56">
        <v>72</v>
      </c>
      <c r="B81" s="31" t="s">
        <v>255</v>
      </c>
      <c r="C81" s="31">
        <v>500.35</v>
      </c>
      <c r="D81" s="40">
        <v>501.40000000000003</v>
      </c>
      <c r="E81" s="40">
        <v>496.95000000000005</v>
      </c>
      <c r="F81" s="40">
        <v>493.55</v>
      </c>
      <c r="G81" s="40">
        <v>489.1</v>
      </c>
      <c r="H81" s="40">
        <v>504.80000000000007</v>
      </c>
      <c r="I81" s="40">
        <v>509.25</v>
      </c>
      <c r="J81" s="40">
        <v>512.65000000000009</v>
      </c>
      <c r="K81" s="31">
        <v>505.85</v>
      </c>
      <c r="L81" s="31">
        <v>498</v>
      </c>
      <c r="M81" s="31">
        <v>1.4116899999999999</v>
      </c>
      <c r="N81" s="1"/>
      <c r="O81" s="1"/>
    </row>
    <row r="82" spans="1:15" ht="12.75" customHeight="1">
      <c r="A82" s="56">
        <v>73</v>
      </c>
      <c r="B82" s="31" t="s">
        <v>256</v>
      </c>
      <c r="C82" s="31">
        <v>1679.1</v>
      </c>
      <c r="D82" s="40">
        <v>1683.2166666666665</v>
      </c>
      <c r="E82" s="40">
        <v>1666.4333333333329</v>
      </c>
      <c r="F82" s="40">
        <v>1653.7666666666664</v>
      </c>
      <c r="G82" s="40">
        <v>1636.9833333333329</v>
      </c>
      <c r="H82" s="40">
        <v>1695.883333333333</v>
      </c>
      <c r="I82" s="40">
        <v>1712.6666666666663</v>
      </c>
      <c r="J82" s="40">
        <v>1725.333333333333</v>
      </c>
      <c r="K82" s="31">
        <v>1700</v>
      </c>
      <c r="L82" s="31">
        <v>1670.55</v>
      </c>
      <c r="M82" s="31">
        <v>1.2271799999999999</v>
      </c>
      <c r="N82" s="1"/>
      <c r="O82" s="1"/>
    </row>
    <row r="83" spans="1:15" ht="12.75" customHeight="1">
      <c r="A83" s="56">
        <v>74</v>
      </c>
      <c r="B83" s="31" t="s">
        <v>101</v>
      </c>
      <c r="C83" s="31">
        <v>1858.5</v>
      </c>
      <c r="D83" s="40">
        <v>1860.2166666666665</v>
      </c>
      <c r="E83" s="40">
        <v>1848.4333333333329</v>
      </c>
      <c r="F83" s="40">
        <v>1838.3666666666666</v>
      </c>
      <c r="G83" s="40">
        <v>1826.583333333333</v>
      </c>
      <c r="H83" s="40">
        <v>1870.2833333333328</v>
      </c>
      <c r="I83" s="40">
        <v>1882.0666666666662</v>
      </c>
      <c r="J83" s="40">
        <v>1892.1333333333328</v>
      </c>
      <c r="K83" s="31">
        <v>1872</v>
      </c>
      <c r="L83" s="31">
        <v>1850.15</v>
      </c>
      <c r="M83" s="31">
        <v>9.0288699999999995</v>
      </c>
      <c r="N83" s="1"/>
      <c r="O83" s="1"/>
    </row>
    <row r="84" spans="1:15" ht="12.75" customHeight="1">
      <c r="A84" s="56">
        <v>75</v>
      </c>
      <c r="B84" s="31" t="s">
        <v>102</v>
      </c>
      <c r="C84" s="31">
        <v>172.05</v>
      </c>
      <c r="D84" s="40">
        <v>171.96666666666667</v>
      </c>
      <c r="E84" s="40">
        <v>170.98333333333335</v>
      </c>
      <c r="F84" s="40">
        <v>169.91666666666669</v>
      </c>
      <c r="G84" s="40">
        <v>168.93333333333337</v>
      </c>
      <c r="H84" s="40">
        <v>173.03333333333333</v>
      </c>
      <c r="I84" s="40">
        <v>174.01666666666662</v>
      </c>
      <c r="J84" s="40">
        <v>175.08333333333331</v>
      </c>
      <c r="K84" s="31">
        <v>172.95</v>
      </c>
      <c r="L84" s="31">
        <v>170.9</v>
      </c>
      <c r="M84" s="31">
        <v>28.690850000000001</v>
      </c>
      <c r="N84" s="1"/>
      <c r="O84" s="1"/>
    </row>
    <row r="85" spans="1:15" ht="12.75" customHeight="1">
      <c r="A85" s="56">
        <v>76</v>
      </c>
      <c r="B85" s="31" t="s">
        <v>103</v>
      </c>
      <c r="C85" s="31">
        <v>100.6</v>
      </c>
      <c r="D85" s="40">
        <v>100.08333333333333</v>
      </c>
      <c r="E85" s="40">
        <v>98.266666666666652</v>
      </c>
      <c r="F85" s="40">
        <v>95.933333333333323</v>
      </c>
      <c r="G85" s="40">
        <v>94.116666666666646</v>
      </c>
      <c r="H85" s="40">
        <v>102.41666666666666</v>
      </c>
      <c r="I85" s="40">
        <v>104.23333333333335</v>
      </c>
      <c r="J85" s="40">
        <v>106.56666666666666</v>
      </c>
      <c r="K85" s="31">
        <v>101.9</v>
      </c>
      <c r="L85" s="31">
        <v>97.75</v>
      </c>
      <c r="M85" s="31">
        <v>238.10312999999999</v>
      </c>
      <c r="N85" s="1"/>
      <c r="O85" s="1"/>
    </row>
    <row r="86" spans="1:15" ht="12.75" customHeight="1">
      <c r="A86" s="56">
        <v>77</v>
      </c>
      <c r="B86" s="31" t="s">
        <v>257</v>
      </c>
      <c r="C86" s="31">
        <v>287.8</v>
      </c>
      <c r="D86" s="40">
        <v>289.91666666666669</v>
      </c>
      <c r="E86" s="40">
        <v>284.53333333333336</v>
      </c>
      <c r="F86" s="40">
        <v>281.26666666666665</v>
      </c>
      <c r="G86" s="40">
        <v>275.88333333333333</v>
      </c>
      <c r="H86" s="40">
        <v>293.18333333333339</v>
      </c>
      <c r="I86" s="40">
        <v>298.56666666666672</v>
      </c>
      <c r="J86" s="40">
        <v>301.83333333333343</v>
      </c>
      <c r="K86" s="31">
        <v>295.3</v>
      </c>
      <c r="L86" s="31">
        <v>286.64999999999998</v>
      </c>
      <c r="M86" s="31">
        <v>14.833320000000001</v>
      </c>
      <c r="N86" s="1"/>
      <c r="O86" s="1"/>
    </row>
    <row r="87" spans="1:15" ht="12.75" customHeight="1">
      <c r="A87" s="56">
        <v>78</v>
      </c>
      <c r="B87" s="31" t="s">
        <v>104</v>
      </c>
      <c r="C87" s="31">
        <v>144.94999999999999</v>
      </c>
      <c r="D87" s="40">
        <v>144.35</v>
      </c>
      <c r="E87" s="40">
        <v>143.35</v>
      </c>
      <c r="F87" s="40">
        <v>141.75</v>
      </c>
      <c r="G87" s="40">
        <v>140.75</v>
      </c>
      <c r="H87" s="40">
        <v>145.94999999999999</v>
      </c>
      <c r="I87" s="40">
        <v>146.94999999999999</v>
      </c>
      <c r="J87" s="40">
        <v>148.54999999999998</v>
      </c>
      <c r="K87" s="31">
        <v>145.35</v>
      </c>
      <c r="L87" s="31">
        <v>142.75</v>
      </c>
      <c r="M87" s="31">
        <v>67.872370000000004</v>
      </c>
      <c r="N87" s="1"/>
      <c r="O87" s="1"/>
    </row>
    <row r="88" spans="1:15" ht="12.75" customHeight="1">
      <c r="A88" s="56">
        <v>79</v>
      </c>
      <c r="B88" s="31" t="s">
        <v>107</v>
      </c>
      <c r="C88" s="31">
        <v>44.55</v>
      </c>
      <c r="D88" s="40">
        <v>44.683333333333337</v>
      </c>
      <c r="E88" s="40">
        <v>44.166666666666671</v>
      </c>
      <c r="F88" s="40">
        <v>43.783333333333331</v>
      </c>
      <c r="G88" s="40">
        <v>43.266666666666666</v>
      </c>
      <c r="H88" s="40">
        <v>45.066666666666677</v>
      </c>
      <c r="I88" s="40">
        <v>45.583333333333343</v>
      </c>
      <c r="J88" s="40">
        <v>45.966666666666683</v>
      </c>
      <c r="K88" s="31">
        <v>45.2</v>
      </c>
      <c r="L88" s="31">
        <v>44.3</v>
      </c>
      <c r="M88" s="31">
        <v>158.51804999999999</v>
      </c>
      <c r="N88" s="1"/>
      <c r="O88" s="1"/>
    </row>
    <row r="89" spans="1:15" ht="12.75" customHeight="1">
      <c r="A89" s="56">
        <v>80</v>
      </c>
      <c r="B89" s="31" t="s">
        <v>258</v>
      </c>
      <c r="C89" s="31">
        <v>3749.8</v>
      </c>
      <c r="D89" s="40">
        <v>3746.65</v>
      </c>
      <c r="E89" s="40">
        <v>3718.2000000000003</v>
      </c>
      <c r="F89" s="40">
        <v>3686.6000000000004</v>
      </c>
      <c r="G89" s="40">
        <v>3658.1500000000005</v>
      </c>
      <c r="H89" s="40">
        <v>3778.25</v>
      </c>
      <c r="I89" s="40">
        <v>3806.7</v>
      </c>
      <c r="J89" s="40">
        <v>3838.2999999999997</v>
      </c>
      <c r="K89" s="31">
        <v>3775.1</v>
      </c>
      <c r="L89" s="31">
        <v>3715.05</v>
      </c>
      <c r="M89" s="31">
        <v>2.5274200000000002</v>
      </c>
      <c r="N89" s="1"/>
      <c r="O89" s="1"/>
    </row>
    <row r="90" spans="1:15" ht="12.75" customHeight="1">
      <c r="A90" s="56">
        <v>81</v>
      </c>
      <c r="B90" s="31" t="s">
        <v>105</v>
      </c>
      <c r="C90" s="31">
        <v>521.29999999999995</v>
      </c>
      <c r="D90" s="40">
        <v>521.73333333333323</v>
      </c>
      <c r="E90" s="40">
        <v>515.06666666666649</v>
      </c>
      <c r="F90" s="40">
        <v>508.83333333333326</v>
      </c>
      <c r="G90" s="40">
        <v>502.16666666666652</v>
      </c>
      <c r="H90" s="40">
        <v>527.96666666666647</v>
      </c>
      <c r="I90" s="40">
        <v>534.63333333333321</v>
      </c>
      <c r="J90" s="40">
        <v>540.86666666666645</v>
      </c>
      <c r="K90" s="31">
        <v>528.4</v>
      </c>
      <c r="L90" s="31">
        <v>515.5</v>
      </c>
      <c r="M90" s="31">
        <v>9.1875099999999996</v>
      </c>
      <c r="N90" s="1"/>
      <c r="O90" s="1"/>
    </row>
    <row r="91" spans="1:15" ht="12.75" customHeight="1">
      <c r="A91" s="56">
        <v>82</v>
      </c>
      <c r="B91" s="31" t="s">
        <v>108</v>
      </c>
      <c r="C91" s="31">
        <v>924.35</v>
      </c>
      <c r="D91" s="40">
        <v>923.38333333333333</v>
      </c>
      <c r="E91" s="40">
        <v>916.9666666666667</v>
      </c>
      <c r="F91" s="40">
        <v>909.58333333333337</v>
      </c>
      <c r="G91" s="40">
        <v>903.16666666666674</v>
      </c>
      <c r="H91" s="40">
        <v>930.76666666666665</v>
      </c>
      <c r="I91" s="40">
        <v>937.18333333333339</v>
      </c>
      <c r="J91" s="40">
        <v>944.56666666666661</v>
      </c>
      <c r="K91" s="31">
        <v>929.8</v>
      </c>
      <c r="L91" s="31">
        <v>916</v>
      </c>
      <c r="M91" s="31">
        <v>4.1174799999999996</v>
      </c>
      <c r="N91" s="1"/>
      <c r="O91" s="1"/>
    </row>
    <row r="92" spans="1:15" ht="12.75" customHeight="1">
      <c r="A92" s="56">
        <v>83</v>
      </c>
      <c r="B92" s="31" t="s">
        <v>260</v>
      </c>
      <c r="C92" s="31">
        <v>638.6</v>
      </c>
      <c r="D92" s="40">
        <v>642.21666666666658</v>
      </c>
      <c r="E92" s="40">
        <v>632.43333333333317</v>
      </c>
      <c r="F92" s="40">
        <v>626.26666666666654</v>
      </c>
      <c r="G92" s="40">
        <v>616.48333333333312</v>
      </c>
      <c r="H92" s="40">
        <v>648.38333333333321</v>
      </c>
      <c r="I92" s="40">
        <v>658.16666666666674</v>
      </c>
      <c r="J92" s="40">
        <v>664.33333333333326</v>
      </c>
      <c r="K92" s="31">
        <v>652</v>
      </c>
      <c r="L92" s="31">
        <v>636.04999999999995</v>
      </c>
      <c r="M92" s="31">
        <v>0.82355999999999996</v>
      </c>
      <c r="N92" s="1"/>
      <c r="O92" s="1"/>
    </row>
    <row r="93" spans="1:15" ht="12.75" customHeight="1">
      <c r="A93" s="56">
        <v>84</v>
      </c>
      <c r="B93" s="31" t="s">
        <v>109</v>
      </c>
      <c r="C93" s="31">
        <v>1929.9</v>
      </c>
      <c r="D93" s="40">
        <v>1933.3500000000001</v>
      </c>
      <c r="E93" s="40">
        <v>1908.7500000000002</v>
      </c>
      <c r="F93" s="40">
        <v>1887.6000000000001</v>
      </c>
      <c r="G93" s="40">
        <v>1863.0000000000002</v>
      </c>
      <c r="H93" s="40">
        <v>1954.5000000000002</v>
      </c>
      <c r="I93" s="40">
        <v>1979.1000000000001</v>
      </c>
      <c r="J93" s="40">
        <v>2000.2500000000002</v>
      </c>
      <c r="K93" s="31">
        <v>1957.95</v>
      </c>
      <c r="L93" s="31">
        <v>1912.2</v>
      </c>
      <c r="M93" s="31">
        <v>4.3570000000000002</v>
      </c>
      <c r="N93" s="1"/>
      <c r="O93" s="1"/>
    </row>
    <row r="94" spans="1:15" ht="12.75" customHeight="1">
      <c r="A94" s="56">
        <v>85</v>
      </c>
      <c r="B94" s="31" t="s">
        <v>111</v>
      </c>
      <c r="C94" s="31">
        <v>1856.85</v>
      </c>
      <c r="D94" s="40">
        <v>1863.2833333333335</v>
      </c>
      <c r="E94" s="40">
        <v>1843.5666666666671</v>
      </c>
      <c r="F94" s="40">
        <v>1830.2833333333335</v>
      </c>
      <c r="G94" s="40">
        <v>1810.5666666666671</v>
      </c>
      <c r="H94" s="40">
        <v>1876.5666666666671</v>
      </c>
      <c r="I94" s="40">
        <v>1896.2833333333338</v>
      </c>
      <c r="J94" s="40">
        <v>1909.5666666666671</v>
      </c>
      <c r="K94" s="31">
        <v>1883</v>
      </c>
      <c r="L94" s="31">
        <v>1850</v>
      </c>
      <c r="M94" s="31">
        <v>8.4119799999999998</v>
      </c>
      <c r="N94" s="1"/>
      <c r="O94" s="1"/>
    </row>
    <row r="95" spans="1:15" ht="12.75" customHeight="1">
      <c r="A95" s="56">
        <v>86</v>
      </c>
      <c r="B95" s="31" t="s">
        <v>112</v>
      </c>
      <c r="C95" s="31">
        <v>715.35</v>
      </c>
      <c r="D95" s="40">
        <v>713.44999999999993</v>
      </c>
      <c r="E95" s="40">
        <v>707.89999999999986</v>
      </c>
      <c r="F95" s="40">
        <v>700.44999999999993</v>
      </c>
      <c r="G95" s="40">
        <v>694.89999999999986</v>
      </c>
      <c r="H95" s="40">
        <v>720.89999999999986</v>
      </c>
      <c r="I95" s="40">
        <v>726.44999999999982</v>
      </c>
      <c r="J95" s="40">
        <v>733.89999999999986</v>
      </c>
      <c r="K95" s="31">
        <v>719</v>
      </c>
      <c r="L95" s="31">
        <v>706</v>
      </c>
      <c r="M95" s="31">
        <v>4.2360100000000003</v>
      </c>
      <c r="N95" s="1"/>
      <c r="O95" s="1"/>
    </row>
    <row r="96" spans="1:15" ht="12.75" customHeight="1">
      <c r="A96" s="56">
        <v>87</v>
      </c>
      <c r="B96" s="31" t="s">
        <v>261</v>
      </c>
      <c r="C96" s="31">
        <v>320.45</v>
      </c>
      <c r="D96" s="40">
        <v>321.63333333333338</v>
      </c>
      <c r="E96" s="40">
        <v>315.26666666666677</v>
      </c>
      <c r="F96" s="40">
        <v>310.08333333333337</v>
      </c>
      <c r="G96" s="40">
        <v>303.71666666666675</v>
      </c>
      <c r="H96" s="40">
        <v>326.81666666666678</v>
      </c>
      <c r="I96" s="40">
        <v>333.18333333333345</v>
      </c>
      <c r="J96" s="40">
        <v>338.36666666666679</v>
      </c>
      <c r="K96" s="31">
        <v>328</v>
      </c>
      <c r="L96" s="31">
        <v>316.45</v>
      </c>
      <c r="M96" s="31">
        <v>9.14344</v>
      </c>
      <c r="N96" s="1"/>
      <c r="O96" s="1"/>
    </row>
    <row r="97" spans="1:15" ht="12.75" customHeight="1">
      <c r="A97" s="56">
        <v>88</v>
      </c>
      <c r="B97" s="31" t="s">
        <v>114</v>
      </c>
      <c r="C97" s="31">
        <v>1334.25</v>
      </c>
      <c r="D97" s="40">
        <v>1338.2666666666667</v>
      </c>
      <c r="E97" s="40">
        <v>1317.1333333333332</v>
      </c>
      <c r="F97" s="40">
        <v>1300.0166666666667</v>
      </c>
      <c r="G97" s="40">
        <v>1278.8833333333332</v>
      </c>
      <c r="H97" s="40">
        <v>1355.3833333333332</v>
      </c>
      <c r="I97" s="40">
        <v>1376.5166666666669</v>
      </c>
      <c r="J97" s="40">
        <v>1393.6333333333332</v>
      </c>
      <c r="K97" s="31">
        <v>1359.4</v>
      </c>
      <c r="L97" s="31">
        <v>1321.15</v>
      </c>
      <c r="M97" s="31">
        <v>45.980049999999999</v>
      </c>
      <c r="N97" s="1"/>
      <c r="O97" s="1"/>
    </row>
    <row r="98" spans="1:15" ht="12.75" customHeight="1">
      <c r="A98" s="56">
        <v>89</v>
      </c>
      <c r="B98" s="31" t="s">
        <v>116</v>
      </c>
      <c r="C98" s="31">
        <v>2474</v>
      </c>
      <c r="D98" s="40">
        <v>2482.8666666666668</v>
      </c>
      <c r="E98" s="40">
        <v>2458.3833333333337</v>
      </c>
      <c r="F98" s="40">
        <v>2442.7666666666669</v>
      </c>
      <c r="G98" s="40">
        <v>2418.2833333333338</v>
      </c>
      <c r="H98" s="40">
        <v>2498.4833333333336</v>
      </c>
      <c r="I98" s="40">
        <v>2522.9666666666672</v>
      </c>
      <c r="J98" s="40">
        <v>2538.5833333333335</v>
      </c>
      <c r="K98" s="31">
        <v>2507.35</v>
      </c>
      <c r="L98" s="31">
        <v>2467.25</v>
      </c>
      <c r="M98" s="31">
        <v>1.9016</v>
      </c>
      <c r="N98" s="1"/>
      <c r="O98" s="1"/>
    </row>
    <row r="99" spans="1:15" ht="12.75" customHeight="1">
      <c r="A99" s="56">
        <v>90</v>
      </c>
      <c r="B99" s="31" t="s">
        <v>117</v>
      </c>
      <c r="C99" s="31">
        <v>1528</v>
      </c>
      <c r="D99" s="40">
        <v>1534.4666666666665</v>
      </c>
      <c r="E99" s="40">
        <v>1513.9333333333329</v>
      </c>
      <c r="F99" s="40">
        <v>1499.8666666666666</v>
      </c>
      <c r="G99" s="40">
        <v>1479.333333333333</v>
      </c>
      <c r="H99" s="40">
        <v>1548.5333333333328</v>
      </c>
      <c r="I99" s="40">
        <v>1569.0666666666662</v>
      </c>
      <c r="J99" s="40">
        <v>1583.1333333333328</v>
      </c>
      <c r="K99" s="31">
        <v>1555</v>
      </c>
      <c r="L99" s="31">
        <v>1520.4</v>
      </c>
      <c r="M99" s="31">
        <v>209.81948</v>
      </c>
      <c r="N99" s="1"/>
      <c r="O99" s="1"/>
    </row>
    <row r="100" spans="1:15" ht="12.75" customHeight="1">
      <c r="A100" s="56">
        <v>91</v>
      </c>
      <c r="B100" s="31" t="s">
        <v>118</v>
      </c>
      <c r="C100" s="31">
        <v>670.35</v>
      </c>
      <c r="D100" s="40">
        <v>671.7166666666667</v>
      </c>
      <c r="E100" s="40">
        <v>667.03333333333342</v>
      </c>
      <c r="F100" s="40">
        <v>663.7166666666667</v>
      </c>
      <c r="G100" s="40">
        <v>659.03333333333342</v>
      </c>
      <c r="H100" s="40">
        <v>675.03333333333342</v>
      </c>
      <c r="I100" s="40">
        <v>679.71666666666681</v>
      </c>
      <c r="J100" s="40">
        <v>683.03333333333342</v>
      </c>
      <c r="K100" s="31">
        <v>676.4</v>
      </c>
      <c r="L100" s="31">
        <v>668.4</v>
      </c>
      <c r="M100" s="31">
        <v>18.078579999999999</v>
      </c>
      <c r="N100" s="1"/>
      <c r="O100" s="1"/>
    </row>
    <row r="101" spans="1:15" ht="12.75" customHeight="1">
      <c r="A101" s="56">
        <v>92</v>
      </c>
      <c r="B101" s="31" t="s">
        <v>113</v>
      </c>
      <c r="C101" s="31">
        <v>1326.9</v>
      </c>
      <c r="D101" s="40">
        <v>1337.3666666666668</v>
      </c>
      <c r="E101" s="40">
        <v>1309.8333333333335</v>
      </c>
      <c r="F101" s="40">
        <v>1292.7666666666667</v>
      </c>
      <c r="G101" s="40">
        <v>1265.2333333333333</v>
      </c>
      <c r="H101" s="40">
        <v>1354.4333333333336</v>
      </c>
      <c r="I101" s="40">
        <v>1381.9666666666669</v>
      </c>
      <c r="J101" s="40">
        <v>1399.0333333333338</v>
      </c>
      <c r="K101" s="31">
        <v>1364.9</v>
      </c>
      <c r="L101" s="31">
        <v>1320.3</v>
      </c>
      <c r="M101" s="31">
        <v>8.9568499999999993</v>
      </c>
      <c r="N101" s="1"/>
      <c r="O101" s="1"/>
    </row>
    <row r="102" spans="1:15" ht="12.75" customHeight="1">
      <c r="A102" s="56">
        <v>93</v>
      </c>
      <c r="B102" s="31" t="s">
        <v>119</v>
      </c>
      <c r="C102" s="31">
        <v>2593.6</v>
      </c>
      <c r="D102" s="40">
        <v>2587.8666666666668</v>
      </c>
      <c r="E102" s="40">
        <v>2575.7333333333336</v>
      </c>
      <c r="F102" s="40">
        <v>2557.8666666666668</v>
      </c>
      <c r="G102" s="40">
        <v>2545.7333333333336</v>
      </c>
      <c r="H102" s="40">
        <v>2605.7333333333336</v>
      </c>
      <c r="I102" s="40">
        <v>2617.8666666666668</v>
      </c>
      <c r="J102" s="40">
        <v>2635.7333333333336</v>
      </c>
      <c r="K102" s="31">
        <v>2600</v>
      </c>
      <c r="L102" s="31">
        <v>2570</v>
      </c>
      <c r="M102" s="31">
        <v>2.4312100000000001</v>
      </c>
      <c r="N102" s="1"/>
      <c r="O102" s="1"/>
    </row>
    <row r="103" spans="1:15" ht="12.75" customHeight="1">
      <c r="A103" s="56">
        <v>94</v>
      </c>
      <c r="B103" s="31" t="s">
        <v>121</v>
      </c>
      <c r="C103" s="31">
        <v>507.5</v>
      </c>
      <c r="D103" s="40">
        <v>505.2166666666667</v>
      </c>
      <c r="E103" s="40">
        <v>501.43333333333339</v>
      </c>
      <c r="F103" s="40">
        <v>495.36666666666667</v>
      </c>
      <c r="G103" s="40">
        <v>491.58333333333337</v>
      </c>
      <c r="H103" s="40">
        <v>511.28333333333342</v>
      </c>
      <c r="I103" s="40">
        <v>515.06666666666672</v>
      </c>
      <c r="J103" s="40">
        <v>521.13333333333344</v>
      </c>
      <c r="K103" s="31">
        <v>509</v>
      </c>
      <c r="L103" s="31">
        <v>499.15</v>
      </c>
      <c r="M103" s="31">
        <v>93.66574</v>
      </c>
      <c r="N103" s="1"/>
      <c r="O103" s="1"/>
    </row>
    <row r="104" spans="1:15" ht="12.75" customHeight="1">
      <c r="A104" s="56">
        <v>95</v>
      </c>
      <c r="B104" s="31" t="s">
        <v>262</v>
      </c>
      <c r="C104" s="31">
        <v>1319.75</v>
      </c>
      <c r="D104" s="40">
        <v>1316.1833333333334</v>
      </c>
      <c r="E104" s="40">
        <v>1304.3666666666668</v>
      </c>
      <c r="F104" s="40">
        <v>1288.9833333333333</v>
      </c>
      <c r="G104" s="40">
        <v>1277.1666666666667</v>
      </c>
      <c r="H104" s="40">
        <v>1331.5666666666668</v>
      </c>
      <c r="I104" s="40">
        <v>1343.3833333333334</v>
      </c>
      <c r="J104" s="40">
        <v>1358.7666666666669</v>
      </c>
      <c r="K104" s="31">
        <v>1328</v>
      </c>
      <c r="L104" s="31">
        <v>1300.8</v>
      </c>
      <c r="M104" s="31">
        <v>3.9000599999999999</v>
      </c>
      <c r="N104" s="1"/>
      <c r="O104" s="1"/>
    </row>
    <row r="105" spans="1:15" ht="12.75" customHeight="1">
      <c r="A105" s="56">
        <v>96</v>
      </c>
      <c r="B105" s="31" t="s">
        <v>391</v>
      </c>
      <c r="C105" s="31">
        <v>136.1</v>
      </c>
      <c r="D105" s="40">
        <v>137.03333333333333</v>
      </c>
      <c r="E105" s="40">
        <v>133.56666666666666</v>
      </c>
      <c r="F105" s="40">
        <v>131.03333333333333</v>
      </c>
      <c r="G105" s="40">
        <v>127.56666666666666</v>
      </c>
      <c r="H105" s="40">
        <v>139.56666666666666</v>
      </c>
      <c r="I105" s="40">
        <v>143.0333333333333</v>
      </c>
      <c r="J105" s="40">
        <v>145.56666666666666</v>
      </c>
      <c r="K105" s="31">
        <v>140.5</v>
      </c>
      <c r="L105" s="31">
        <v>134.5</v>
      </c>
      <c r="M105" s="31">
        <v>142.28398000000001</v>
      </c>
      <c r="N105" s="1"/>
      <c r="O105" s="1"/>
    </row>
    <row r="106" spans="1:15" ht="12.75" customHeight="1">
      <c r="A106" s="56">
        <v>97</v>
      </c>
      <c r="B106" s="31" t="s">
        <v>122</v>
      </c>
      <c r="C106" s="31">
        <v>321.75</v>
      </c>
      <c r="D106" s="40">
        <v>321.11666666666667</v>
      </c>
      <c r="E106" s="40">
        <v>318.78333333333336</v>
      </c>
      <c r="F106" s="40">
        <v>315.81666666666666</v>
      </c>
      <c r="G106" s="40">
        <v>313.48333333333335</v>
      </c>
      <c r="H106" s="40">
        <v>324.08333333333337</v>
      </c>
      <c r="I106" s="40">
        <v>326.41666666666663</v>
      </c>
      <c r="J106" s="40">
        <v>329.38333333333338</v>
      </c>
      <c r="K106" s="31">
        <v>323.45</v>
      </c>
      <c r="L106" s="31">
        <v>318.14999999999998</v>
      </c>
      <c r="M106" s="31">
        <v>23.864730000000002</v>
      </c>
      <c r="N106" s="1"/>
      <c r="O106" s="1"/>
    </row>
    <row r="107" spans="1:15" ht="12.75" customHeight="1">
      <c r="A107" s="56">
        <v>98</v>
      </c>
      <c r="B107" s="31" t="s">
        <v>123</v>
      </c>
      <c r="C107" s="31">
        <v>2414.1999999999998</v>
      </c>
      <c r="D107" s="40">
        <v>2413.1166666666668</v>
      </c>
      <c r="E107" s="40">
        <v>2404.3333333333335</v>
      </c>
      <c r="F107" s="40">
        <v>2394.4666666666667</v>
      </c>
      <c r="G107" s="40">
        <v>2385.6833333333334</v>
      </c>
      <c r="H107" s="40">
        <v>2422.9833333333336</v>
      </c>
      <c r="I107" s="40">
        <v>2431.7666666666664</v>
      </c>
      <c r="J107" s="40">
        <v>2441.6333333333337</v>
      </c>
      <c r="K107" s="31">
        <v>2421.9</v>
      </c>
      <c r="L107" s="31">
        <v>2403.25</v>
      </c>
      <c r="M107" s="31">
        <v>15.86299</v>
      </c>
      <c r="N107" s="1"/>
      <c r="O107" s="1"/>
    </row>
    <row r="108" spans="1:15" ht="12.75" customHeight="1">
      <c r="A108" s="56">
        <v>99</v>
      </c>
      <c r="B108" s="31" t="s">
        <v>263</v>
      </c>
      <c r="C108" s="31">
        <v>331.4</v>
      </c>
      <c r="D108" s="40">
        <v>331.48333333333335</v>
      </c>
      <c r="E108" s="40">
        <v>329.9666666666667</v>
      </c>
      <c r="F108" s="40">
        <v>328.53333333333336</v>
      </c>
      <c r="G108" s="40">
        <v>327.01666666666671</v>
      </c>
      <c r="H108" s="40">
        <v>332.91666666666669</v>
      </c>
      <c r="I108" s="40">
        <v>334.43333333333334</v>
      </c>
      <c r="J108" s="40">
        <v>335.86666666666667</v>
      </c>
      <c r="K108" s="31">
        <v>333</v>
      </c>
      <c r="L108" s="31">
        <v>330.05</v>
      </c>
      <c r="M108" s="31">
        <v>2.9160599999999999</v>
      </c>
      <c r="N108" s="1"/>
      <c r="O108" s="1"/>
    </row>
    <row r="109" spans="1:15" ht="12.75" customHeight="1">
      <c r="A109" s="56">
        <v>100</v>
      </c>
      <c r="B109" s="31" t="s">
        <v>115</v>
      </c>
      <c r="C109" s="31">
        <v>2756</v>
      </c>
      <c r="D109" s="40">
        <v>2748.0333333333333</v>
      </c>
      <c r="E109" s="40">
        <v>2734.0666666666666</v>
      </c>
      <c r="F109" s="40">
        <v>2712.1333333333332</v>
      </c>
      <c r="G109" s="40">
        <v>2698.1666666666665</v>
      </c>
      <c r="H109" s="40">
        <v>2769.9666666666667</v>
      </c>
      <c r="I109" s="40">
        <v>2783.9333333333329</v>
      </c>
      <c r="J109" s="40">
        <v>2805.8666666666668</v>
      </c>
      <c r="K109" s="31">
        <v>2762</v>
      </c>
      <c r="L109" s="31">
        <v>2726.1</v>
      </c>
      <c r="M109" s="31">
        <v>20.114129999999999</v>
      </c>
      <c r="N109" s="1"/>
      <c r="O109" s="1"/>
    </row>
    <row r="110" spans="1:15" ht="12.75" customHeight="1">
      <c r="A110" s="56">
        <v>101</v>
      </c>
      <c r="B110" s="31" t="s">
        <v>125</v>
      </c>
      <c r="C110" s="31">
        <v>824.7</v>
      </c>
      <c r="D110" s="40">
        <v>823.36666666666667</v>
      </c>
      <c r="E110" s="40">
        <v>818.73333333333335</v>
      </c>
      <c r="F110" s="40">
        <v>812.76666666666665</v>
      </c>
      <c r="G110" s="40">
        <v>808.13333333333333</v>
      </c>
      <c r="H110" s="40">
        <v>829.33333333333337</v>
      </c>
      <c r="I110" s="40">
        <v>833.96666666666681</v>
      </c>
      <c r="J110" s="40">
        <v>839.93333333333339</v>
      </c>
      <c r="K110" s="31">
        <v>828</v>
      </c>
      <c r="L110" s="31">
        <v>817.4</v>
      </c>
      <c r="M110" s="31">
        <v>93.722440000000006</v>
      </c>
      <c r="N110" s="1"/>
      <c r="O110" s="1"/>
    </row>
    <row r="111" spans="1:15" ht="12.75" customHeight="1">
      <c r="A111" s="56">
        <v>102</v>
      </c>
      <c r="B111" s="31" t="s">
        <v>126</v>
      </c>
      <c r="C111" s="31">
        <v>1410</v>
      </c>
      <c r="D111" s="40">
        <v>1421.5</v>
      </c>
      <c r="E111" s="40">
        <v>1396.65</v>
      </c>
      <c r="F111" s="40">
        <v>1383.3000000000002</v>
      </c>
      <c r="G111" s="40">
        <v>1358.4500000000003</v>
      </c>
      <c r="H111" s="40">
        <v>1434.85</v>
      </c>
      <c r="I111" s="40">
        <v>1459.6999999999998</v>
      </c>
      <c r="J111" s="40">
        <v>1473.0499999999997</v>
      </c>
      <c r="K111" s="31">
        <v>1446.35</v>
      </c>
      <c r="L111" s="31">
        <v>1408.15</v>
      </c>
      <c r="M111" s="31">
        <v>7.30701</v>
      </c>
      <c r="N111" s="1"/>
      <c r="O111" s="1"/>
    </row>
    <row r="112" spans="1:15" ht="12.75" customHeight="1">
      <c r="A112" s="56">
        <v>103</v>
      </c>
      <c r="B112" s="31" t="s">
        <v>127</v>
      </c>
      <c r="C112" s="31">
        <v>590.75</v>
      </c>
      <c r="D112" s="40">
        <v>591.75</v>
      </c>
      <c r="E112" s="40">
        <v>585.5</v>
      </c>
      <c r="F112" s="40">
        <v>580.25</v>
      </c>
      <c r="G112" s="40">
        <v>574</v>
      </c>
      <c r="H112" s="40">
        <v>597</v>
      </c>
      <c r="I112" s="40">
        <v>603.25</v>
      </c>
      <c r="J112" s="40">
        <v>608.5</v>
      </c>
      <c r="K112" s="31">
        <v>598</v>
      </c>
      <c r="L112" s="31">
        <v>586.5</v>
      </c>
      <c r="M112" s="31">
        <v>8.2556899999999995</v>
      </c>
      <c r="N112" s="1"/>
      <c r="O112" s="1"/>
    </row>
    <row r="113" spans="1:15" ht="12.75" customHeight="1">
      <c r="A113" s="56">
        <v>104</v>
      </c>
      <c r="B113" s="31" t="s">
        <v>264</v>
      </c>
      <c r="C113" s="31">
        <v>800</v>
      </c>
      <c r="D113" s="40">
        <v>809.1</v>
      </c>
      <c r="E113" s="40">
        <v>780.95</v>
      </c>
      <c r="F113" s="40">
        <v>761.9</v>
      </c>
      <c r="G113" s="40">
        <v>733.75</v>
      </c>
      <c r="H113" s="40">
        <v>828.15000000000009</v>
      </c>
      <c r="I113" s="40">
        <v>856.3</v>
      </c>
      <c r="J113" s="40">
        <v>875.35000000000014</v>
      </c>
      <c r="K113" s="31">
        <v>837.25</v>
      </c>
      <c r="L113" s="31">
        <v>790.05</v>
      </c>
      <c r="M113" s="31">
        <v>10.28731</v>
      </c>
      <c r="N113" s="1"/>
      <c r="O113" s="1"/>
    </row>
    <row r="114" spans="1:15" ht="12.75" customHeight="1">
      <c r="A114" s="56">
        <v>105</v>
      </c>
      <c r="B114" s="31" t="s">
        <v>129</v>
      </c>
      <c r="C114" s="31">
        <v>49.8</v>
      </c>
      <c r="D114" s="40">
        <v>49.550000000000004</v>
      </c>
      <c r="E114" s="40">
        <v>49.150000000000006</v>
      </c>
      <c r="F114" s="40">
        <v>48.5</v>
      </c>
      <c r="G114" s="40">
        <v>48.1</v>
      </c>
      <c r="H114" s="40">
        <v>50.20000000000001</v>
      </c>
      <c r="I114" s="40">
        <v>50.6</v>
      </c>
      <c r="J114" s="40">
        <v>51.250000000000014</v>
      </c>
      <c r="K114" s="31">
        <v>49.95</v>
      </c>
      <c r="L114" s="31">
        <v>48.9</v>
      </c>
      <c r="M114" s="31">
        <v>199.92641</v>
      </c>
      <c r="N114" s="1"/>
      <c r="O114" s="1"/>
    </row>
    <row r="115" spans="1:15" ht="12.75" customHeight="1">
      <c r="A115" s="56">
        <v>106</v>
      </c>
      <c r="B115" s="31" t="s">
        <v>138</v>
      </c>
      <c r="C115" s="31">
        <v>223.95</v>
      </c>
      <c r="D115" s="40">
        <v>224.16666666666666</v>
      </c>
      <c r="E115" s="40">
        <v>222.5333333333333</v>
      </c>
      <c r="F115" s="40">
        <v>221.11666666666665</v>
      </c>
      <c r="G115" s="40">
        <v>219.48333333333329</v>
      </c>
      <c r="H115" s="40">
        <v>225.58333333333331</v>
      </c>
      <c r="I115" s="40">
        <v>227.2166666666667</v>
      </c>
      <c r="J115" s="40">
        <v>228.63333333333333</v>
      </c>
      <c r="K115" s="31">
        <v>225.8</v>
      </c>
      <c r="L115" s="31">
        <v>222.75</v>
      </c>
      <c r="M115" s="31">
        <v>115.01088</v>
      </c>
      <c r="N115" s="1"/>
      <c r="O115" s="1"/>
    </row>
    <row r="116" spans="1:15" ht="12.75" customHeight="1">
      <c r="A116" s="56">
        <v>107</v>
      </c>
      <c r="B116" s="31" t="s">
        <v>265</v>
      </c>
      <c r="C116" s="31">
        <v>6736.75</v>
      </c>
      <c r="D116" s="40">
        <v>6782.166666666667</v>
      </c>
      <c r="E116" s="40">
        <v>6665.5833333333339</v>
      </c>
      <c r="F116" s="40">
        <v>6594.416666666667</v>
      </c>
      <c r="G116" s="40">
        <v>6477.8333333333339</v>
      </c>
      <c r="H116" s="40">
        <v>6853.3333333333339</v>
      </c>
      <c r="I116" s="40">
        <v>6969.9166666666679</v>
      </c>
      <c r="J116" s="40">
        <v>7041.0833333333339</v>
      </c>
      <c r="K116" s="31">
        <v>6898.75</v>
      </c>
      <c r="L116" s="31">
        <v>6711</v>
      </c>
      <c r="M116" s="31">
        <v>1.23071</v>
      </c>
      <c r="N116" s="1"/>
      <c r="O116" s="1"/>
    </row>
    <row r="117" spans="1:15" ht="12.75" customHeight="1">
      <c r="A117" s="56">
        <v>108</v>
      </c>
      <c r="B117" s="31" t="s">
        <v>406</v>
      </c>
      <c r="C117" s="31">
        <v>144.94999999999999</v>
      </c>
      <c r="D117" s="40">
        <v>145.51666666666665</v>
      </c>
      <c r="E117" s="40">
        <v>144.0333333333333</v>
      </c>
      <c r="F117" s="40">
        <v>143.11666666666665</v>
      </c>
      <c r="G117" s="40">
        <v>141.6333333333333</v>
      </c>
      <c r="H117" s="40">
        <v>146.43333333333331</v>
      </c>
      <c r="I117" s="40">
        <v>147.91666666666666</v>
      </c>
      <c r="J117" s="40">
        <v>148.83333333333331</v>
      </c>
      <c r="K117" s="31">
        <v>147</v>
      </c>
      <c r="L117" s="31">
        <v>144.6</v>
      </c>
      <c r="M117" s="31">
        <v>17.218170000000001</v>
      </c>
      <c r="N117" s="1"/>
      <c r="O117" s="1"/>
    </row>
    <row r="118" spans="1:15" ht="12.75" customHeight="1">
      <c r="A118" s="56">
        <v>109</v>
      </c>
      <c r="B118" s="31" t="s">
        <v>131</v>
      </c>
      <c r="C118" s="31">
        <v>210.5</v>
      </c>
      <c r="D118" s="40">
        <v>209.41666666666666</v>
      </c>
      <c r="E118" s="40">
        <v>207.48333333333332</v>
      </c>
      <c r="F118" s="40">
        <v>204.46666666666667</v>
      </c>
      <c r="G118" s="40">
        <v>202.53333333333333</v>
      </c>
      <c r="H118" s="40">
        <v>212.43333333333331</v>
      </c>
      <c r="I118" s="40">
        <v>214.36666666666665</v>
      </c>
      <c r="J118" s="40">
        <v>217.3833333333333</v>
      </c>
      <c r="K118" s="31">
        <v>211.35</v>
      </c>
      <c r="L118" s="31">
        <v>206.4</v>
      </c>
      <c r="M118" s="31">
        <v>63.607729999999997</v>
      </c>
      <c r="N118" s="1"/>
      <c r="O118" s="1"/>
    </row>
    <row r="119" spans="1:15" ht="12.75" customHeight="1">
      <c r="A119" s="56">
        <v>110</v>
      </c>
      <c r="B119" s="31" t="s">
        <v>136</v>
      </c>
      <c r="C119" s="31">
        <v>121.15</v>
      </c>
      <c r="D119" s="40">
        <v>120.5</v>
      </c>
      <c r="E119" s="40">
        <v>119.5</v>
      </c>
      <c r="F119" s="40">
        <v>117.85</v>
      </c>
      <c r="G119" s="40">
        <v>116.85</v>
      </c>
      <c r="H119" s="40">
        <v>122.15</v>
      </c>
      <c r="I119" s="40">
        <v>123.15</v>
      </c>
      <c r="J119" s="40">
        <v>124.80000000000001</v>
      </c>
      <c r="K119" s="31">
        <v>121.5</v>
      </c>
      <c r="L119" s="31">
        <v>118.85</v>
      </c>
      <c r="M119" s="31">
        <v>83.730860000000007</v>
      </c>
      <c r="N119" s="1"/>
      <c r="O119" s="1"/>
    </row>
    <row r="120" spans="1:15" ht="12.75" customHeight="1">
      <c r="A120" s="56">
        <v>111</v>
      </c>
      <c r="B120" s="31" t="s">
        <v>137</v>
      </c>
      <c r="C120" s="31">
        <v>868.15</v>
      </c>
      <c r="D120" s="40">
        <v>865.06666666666661</v>
      </c>
      <c r="E120" s="40">
        <v>856.13333333333321</v>
      </c>
      <c r="F120" s="40">
        <v>844.11666666666656</v>
      </c>
      <c r="G120" s="40">
        <v>835.18333333333317</v>
      </c>
      <c r="H120" s="40">
        <v>877.08333333333326</v>
      </c>
      <c r="I120" s="40">
        <v>886.01666666666665</v>
      </c>
      <c r="J120" s="40">
        <v>898.0333333333333</v>
      </c>
      <c r="K120" s="31">
        <v>874</v>
      </c>
      <c r="L120" s="31">
        <v>853.05</v>
      </c>
      <c r="M120" s="31">
        <v>33.845100000000002</v>
      </c>
      <c r="N120" s="1"/>
      <c r="O120" s="1"/>
    </row>
    <row r="121" spans="1:15" ht="12.75" customHeight="1">
      <c r="A121" s="56">
        <v>112</v>
      </c>
      <c r="B121" s="31" t="s">
        <v>837</v>
      </c>
      <c r="C121" s="31">
        <v>23</v>
      </c>
      <c r="D121" s="40">
        <v>23.016666666666666</v>
      </c>
      <c r="E121" s="40">
        <v>22.93333333333333</v>
      </c>
      <c r="F121" s="40">
        <v>22.866666666666664</v>
      </c>
      <c r="G121" s="40">
        <v>22.783333333333328</v>
      </c>
      <c r="H121" s="40">
        <v>23.083333333333332</v>
      </c>
      <c r="I121" s="40">
        <v>23.166666666666668</v>
      </c>
      <c r="J121" s="40">
        <v>23.233333333333334</v>
      </c>
      <c r="K121" s="31">
        <v>23.1</v>
      </c>
      <c r="L121" s="31">
        <v>22.95</v>
      </c>
      <c r="M121" s="31">
        <v>61.961109999999998</v>
      </c>
      <c r="N121" s="1"/>
      <c r="O121" s="1"/>
    </row>
    <row r="122" spans="1:15" ht="12.75" customHeight="1">
      <c r="A122" s="56">
        <v>113</v>
      </c>
      <c r="B122" s="31" t="s">
        <v>130</v>
      </c>
      <c r="C122" s="31">
        <v>463.55</v>
      </c>
      <c r="D122" s="40">
        <v>462.2</v>
      </c>
      <c r="E122" s="40">
        <v>459.9</v>
      </c>
      <c r="F122" s="40">
        <v>456.25</v>
      </c>
      <c r="G122" s="40">
        <v>453.95</v>
      </c>
      <c r="H122" s="40">
        <v>465.84999999999997</v>
      </c>
      <c r="I122" s="40">
        <v>468.15000000000003</v>
      </c>
      <c r="J122" s="40">
        <v>471.79999999999995</v>
      </c>
      <c r="K122" s="31">
        <v>464.5</v>
      </c>
      <c r="L122" s="31">
        <v>458.55</v>
      </c>
      <c r="M122" s="31">
        <v>18.402509999999999</v>
      </c>
      <c r="N122" s="1"/>
      <c r="O122" s="1"/>
    </row>
    <row r="123" spans="1:15" ht="12.75" customHeight="1">
      <c r="A123" s="56">
        <v>114</v>
      </c>
      <c r="B123" s="31" t="s">
        <v>134</v>
      </c>
      <c r="C123" s="31">
        <v>275.95</v>
      </c>
      <c r="D123" s="40">
        <v>276.01666666666665</v>
      </c>
      <c r="E123" s="40">
        <v>273.93333333333328</v>
      </c>
      <c r="F123" s="40">
        <v>271.91666666666663</v>
      </c>
      <c r="G123" s="40">
        <v>269.83333333333326</v>
      </c>
      <c r="H123" s="40">
        <v>278.0333333333333</v>
      </c>
      <c r="I123" s="40">
        <v>280.11666666666667</v>
      </c>
      <c r="J123" s="40">
        <v>282.13333333333333</v>
      </c>
      <c r="K123" s="31">
        <v>278.10000000000002</v>
      </c>
      <c r="L123" s="31">
        <v>274</v>
      </c>
      <c r="M123" s="31">
        <v>20.523800000000001</v>
      </c>
      <c r="N123" s="1"/>
      <c r="O123" s="1"/>
    </row>
    <row r="124" spans="1:15" ht="12.75" customHeight="1">
      <c r="A124" s="56">
        <v>115</v>
      </c>
      <c r="B124" s="31" t="s">
        <v>133</v>
      </c>
      <c r="C124" s="31">
        <v>927.1</v>
      </c>
      <c r="D124" s="40">
        <v>934.36666666666667</v>
      </c>
      <c r="E124" s="40">
        <v>918.73333333333335</v>
      </c>
      <c r="F124" s="40">
        <v>910.36666666666667</v>
      </c>
      <c r="G124" s="40">
        <v>894.73333333333335</v>
      </c>
      <c r="H124" s="40">
        <v>942.73333333333335</v>
      </c>
      <c r="I124" s="40">
        <v>958.36666666666679</v>
      </c>
      <c r="J124" s="40">
        <v>966.73333333333335</v>
      </c>
      <c r="K124" s="31">
        <v>950</v>
      </c>
      <c r="L124" s="31">
        <v>926</v>
      </c>
      <c r="M124" s="31">
        <v>21.09207</v>
      </c>
      <c r="N124" s="1"/>
      <c r="O124" s="1"/>
    </row>
    <row r="125" spans="1:15" ht="12.75" customHeight="1">
      <c r="A125" s="56">
        <v>116</v>
      </c>
      <c r="B125" s="31" t="s">
        <v>166</v>
      </c>
      <c r="C125" s="31">
        <v>5590.8</v>
      </c>
      <c r="D125" s="40">
        <v>5597.2833333333328</v>
      </c>
      <c r="E125" s="40">
        <v>5549.5166666666655</v>
      </c>
      <c r="F125" s="40">
        <v>5508.2333333333327</v>
      </c>
      <c r="G125" s="40">
        <v>5460.4666666666653</v>
      </c>
      <c r="H125" s="40">
        <v>5638.5666666666657</v>
      </c>
      <c r="I125" s="40">
        <v>5686.3333333333321</v>
      </c>
      <c r="J125" s="40">
        <v>5727.6166666666659</v>
      </c>
      <c r="K125" s="31">
        <v>5645.05</v>
      </c>
      <c r="L125" s="31">
        <v>5556</v>
      </c>
      <c r="M125" s="31">
        <v>1.82195</v>
      </c>
      <c r="N125" s="1"/>
      <c r="O125" s="1"/>
    </row>
    <row r="126" spans="1:15" ht="12.75" customHeight="1">
      <c r="A126" s="56">
        <v>117</v>
      </c>
      <c r="B126" s="31" t="s">
        <v>135</v>
      </c>
      <c r="C126" s="31">
        <v>1896.8</v>
      </c>
      <c r="D126" s="40">
        <v>1891.8833333333332</v>
      </c>
      <c r="E126" s="40">
        <v>1871.2666666666664</v>
      </c>
      <c r="F126" s="40">
        <v>1845.7333333333331</v>
      </c>
      <c r="G126" s="40">
        <v>1825.1166666666663</v>
      </c>
      <c r="H126" s="40">
        <v>1917.4166666666665</v>
      </c>
      <c r="I126" s="40">
        <v>1938.0333333333333</v>
      </c>
      <c r="J126" s="40">
        <v>1963.5666666666666</v>
      </c>
      <c r="K126" s="31">
        <v>1912.5</v>
      </c>
      <c r="L126" s="31">
        <v>1866.35</v>
      </c>
      <c r="M126" s="31">
        <v>142.77629999999999</v>
      </c>
      <c r="N126" s="1"/>
      <c r="O126" s="1"/>
    </row>
    <row r="127" spans="1:15" ht="12.75" customHeight="1">
      <c r="A127" s="56">
        <v>118</v>
      </c>
      <c r="B127" s="31" t="s">
        <v>132</v>
      </c>
      <c r="C127" s="31">
        <v>2144.9</v>
      </c>
      <c r="D127" s="40">
        <v>2132.2999999999997</v>
      </c>
      <c r="E127" s="40">
        <v>2103.6999999999994</v>
      </c>
      <c r="F127" s="40">
        <v>2062.4999999999995</v>
      </c>
      <c r="G127" s="40">
        <v>2033.8999999999992</v>
      </c>
      <c r="H127" s="40">
        <v>2173.4999999999995</v>
      </c>
      <c r="I127" s="40">
        <v>2202.1</v>
      </c>
      <c r="J127" s="40">
        <v>2243.2999999999997</v>
      </c>
      <c r="K127" s="31">
        <v>2160.9</v>
      </c>
      <c r="L127" s="31">
        <v>2091.1</v>
      </c>
      <c r="M127" s="31">
        <v>11.9498</v>
      </c>
      <c r="N127" s="1"/>
      <c r="O127" s="1"/>
    </row>
    <row r="128" spans="1:15" ht="12.75" customHeight="1">
      <c r="A128" s="56">
        <v>119</v>
      </c>
      <c r="B128" s="31" t="s">
        <v>266</v>
      </c>
      <c r="C128" s="31">
        <v>1059.95</v>
      </c>
      <c r="D128" s="40">
        <v>1052.7333333333333</v>
      </c>
      <c r="E128" s="40">
        <v>1038.4666666666667</v>
      </c>
      <c r="F128" s="40">
        <v>1016.9833333333333</v>
      </c>
      <c r="G128" s="40">
        <v>1002.7166666666667</v>
      </c>
      <c r="H128" s="40">
        <v>1074.2166666666667</v>
      </c>
      <c r="I128" s="40">
        <v>1088.4833333333336</v>
      </c>
      <c r="J128" s="40">
        <v>1109.9666666666667</v>
      </c>
      <c r="K128" s="31">
        <v>1067</v>
      </c>
      <c r="L128" s="31">
        <v>1031.25</v>
      </c>
      <c r="M128" s="31">
        <v>4.0759999999999996</v>
      </c>
      <c r="N128" s="1"/>
      <c r="O128" s="1"/>
    </row>
    <row r="129" spans="1:15" ht="12.75" customHeight="1">
      <c r="A129" s="56">
        <v>120</v>
      </c>
      <c r="B129" s="31" t="s">
        <v>267</v>
      </c>
      <c r="C129" s="31">
        <v>308.55</v>
      </c>
      <c r="D129" s="40">
        <v>308.16666666666669</v>
      </c>
      <c r="E129" s="40">
        <v>302.43333333333339</v>
      </c>
      <c r="F129" s="40">
        <v>296.31666666666672</v>
      </c>
      <c r="G129" s="40">
        <v>290.58333333333343</v>
      </c>
      <c r="H129" s="40">
        <v>314.28333333333336</v>
      </c>
      <c r="I129" s="40">
        <v>320.01666666666659</v>
      </c>
      <c r="J129" s="40">
        <v>326.13333333333333</v>
      </c>
      <c r="K129" s="31">
        <v>313.89999999999998</v>
      </c>
      <c r="L129" s="31">
        <v>302.05</v>
      </c>
      <c r="M129" s="31">
        <v>1.74325</v>
      </c>
      <c r="N129" s="1"/>
      <c r="O129" s="1"/>
    </row>
    <row r="130" spans="1:15" ht="12.75" customHeight="1">
      <c r="A130" s="56">
        <v>121</v>
      </c>
      <c r="B130" s="31" t="s">
        <v>140</v>
      </c>
      <c r="C130" s="31">
        <v>687.85</v>
      </c>
      <c r="D130" s="40">
        <v>678.88333333333333</v>
      </c>
      <c r="E130" s="40">
        <v>666.2166666666667</v>
      </c>
      <c r="F130" s="40">
        <v>644.58333333333337</v>
      </c>
      <c r="G130" s="40">
        <v>631.91666666666674</v>
      </c>
      <c r="H130" s="40">
        <v>700.51666666666665</v>
      </c>
      <c r="I130" s="40">
        <v>713.18333333333339</v>
      </c>
      <c r="J130" s="40">
        <v>734.81666666666661</v>
      </c>
      <c r="K130" s="31">
        <v>691.55</v>
      </c>
      <c r="L130" s="31">
        <v>657.25</v>
      </c>
      <c r="M130" s="31">
        <v>72.029660000000007</v>
      </c>
      <c r="N130" s="1"/>
      <c r="O130" s="1"/>
    </row>
    <row r="131" spans="1:15" ht="12.75" customHeight="1">
      <c r="A131" s="56">
        <v>122</v>
      </c>
      <c r="B131" s="31" t="s">
        <v>139</v>
      </c>
      <c r="C131" s="31">
        <v>413.2</v>
      </c>
      <c r="D131" s="40">
        <v>406.2833333333333</v>
      </c>
      <c r="E131" s="40">
        <v>398.06666666666661</v>
      </c>
      <c r="F131" s="40">
        <v>382.93333333333328</v>
      </c>
      <c r="G131" s="40">
        <v>374.71666666666658</v>
      </c>
      <c r="H131" s="40">
        <v>421.41666666666663</v>
      </c>
      <c r="I131" s="40">
        <v>429.63333333333333</v>
      </c>
      <c r="J131" s="40">
        <v>444.76666666666665</v>
      </c>
      <c r="K131" s="31">
        <v>414.5</v>
      </c>
      <c r="L131" s="31">
        <v>391.15</v>
      </c>
      <c r="M131" s="31">
        <v>126.31113999999999</v>
      </c>
      <c r="N131" s="1"/>
      <c r="O131" s="1"/>
    </row>
    <row r="132" spans="1:15" ht="12.75" customHeight="1">
      <c r="A132" s="56">
        <v>123</v>
      </c>
      <c r="B132" s="31" t="s">
        <v>141</v>
      </c>
      <c r="C132" s="31">
        <v>3918.55</v>
      </c>
      <c r="D132" s="40">
        <v>3919.5166666666664</v>
      </c>
      <c r="E132" s="40">
        <v>3884.0333333333328</v>
      </c>
      <c r="F132" s="40">
        <v>3849.5166666666664</v>
      </c>
      <c r="G132" s="40">
        <v>3814.0333333333328</v>
      </c>
      <c r="H132" s="40">
        <v>3954.0333333333328</v>
      </c>
      <c r="I132" s="40">
        <v>3989.5166666666664</v>
      </c>
      <c r="J132" s="40">
        <v>4024.0333333333328</v>
      </c>
      <c r="K132" s="31">
        <v>3955</v>
      </c>
      <c r="L132" s="31">
        <v>3885</v>
      </c>
      <c r="M132" s="31">
        <v>4.2070999999999996</v>
      </c>
      <c r="N132" s="1"/>
      <c r="O132" s="1"/>
    </row>
    <row r="133" spans="1:15" ht="12.75" customHeight="1">
      <c r="A133" s="56">
        <v>124</v>
      </c>
      <c r="B133" s="31" t="s">
        <v>142</v>
      </c>
      <c r="C133" s="31">
        <v>1926.35</v>
      </c>
      <c r="D133" s="40">
        <v>1938.6000000000001</v>
      </c>
      <c r="E133" s="40">
        <v>1910.3000000000002</v>
      </c>
      <c r="F133" s="40">
        <v>1894.25</v>
      </c>
      <c r="G133" s="40">
        <v>1865.95</v>
      </c>
      <c r="H133" s="40">
        <v>1954.6500000000003</v>
      </c>
      <c r="I133" s="40">
        <v>1982.95</v>
      </c>
      <c r="J133" s="40">
        <v>1999.0000000000005</v>
      </c>
      <c r="K133" s="31">
        <v>1966.9</v>
      </c>
      <c r="L133" s="31">
        <v>1922.55</v>
      </c>
      <c r="M133" s="31">
        <v>14.87152</v>
      </c>
      <c r="N133" s="1"/>
      <c r="O133" s="1"/>
    </row>
    <row r="134" spans="1:15" ht="12.75" customHeight="1">
      <c r="A134" s="56">
        <v>125</v>
      </c>
      <c r="B134" s="31" t="s">
        <v>143</v>
      </c>
      <c r="C134" s="31">
        <v>80.099999999999994</v>
      </c>
      <c r="D134" s="40">
        <v>80.38333333333334</v>
      </c>
      <c r="E134" s="40">
        <v>79.616666666666674</v>
      </c>
      <c r="F134" s="40">
        <v>79.13333333333334</v>
      </c>
      <c r="G134" s="40">
        <v>78.366666666666674</v>
      </c>
      <c r="H134" s="40">
        <v>80.866666666666674</v>
      </c>
      <c r="I134" s="40">
        <v>81.633333333333354</v>
      </c>
      <c r="J134" s="40">
        <v>82.116666666666674</v>
      </c>
      <c r="K134" s="31">
        <v>81.150000000000006</v>
      </c>
      <c r="L134" s="31">
        <v>79.900000000000006</v>
      </c>
      <c r="M134" s="31">
        <v>64.824079999999995</v>
      </c>
      <c r="N134" s="1"/>
      <c r="O134" s="1"/>
    </row>
    <row r="135" spans="1:15" ht="12.75" customHeight="1">
      <c r="A135" s="56">
        <v>126</v>
      </c>
      <c r="B135" s="31" t="s">
        <v>148</v>
      </c>
      <c r="C135" s="31">
        <v>5658.85</v>
      </c>
      <c r="D135" s="40">
        <v>5652.9333333333334</v>
      </c>
      <c r="E135" s="40">
        <v>5590.4666666666672</v>
      </c>
      <c r="F135" s="40">
        <v>5522.0833333333339</v>
      </c>
      <c r="G135" s="40">
        <v>5459.6166666666677</v>
      </c>
      <c r="H135" s="40">
        <v>5721.3166666666666</v>
      </c>
      <c r="I135" s="40">
        <v>5783.7833333333319</v>
      </c>
      <c r="J135" s="40">
        <v>5852.1666666666661</v>
      </c>
      <c r="K135" s="31">
        <v>5715.4</v>
      </c>
      <c r="L135" s="31">
        <v>5584.55</v>
      </c>
      <c r="M135" s="31">
        <v>1.85927</v>
      </c>
      <c r="N135" s="1"/>
      <c r="O135" s="1"/>
    </row>
    <row r="136" spans="1:15" ht="12.75" customHeight="1">
      <c r="A136" s="56">
        <v>127</v>
      </c>
      <c r="B136" s="31" t="s">
        <v>145</v>
      </c>
      <c r="C136" s="31">
        <v>380</v>
      </c>
      <c r="D136" s="40">
        <v>381.06666666666666</v>
      </c>
      <c r="E136" s="40">
        <v>378.0333333333333</v>
      </c>
      <c r="F136" s="40">
        <v>376.06666666666666</v>
      </c>
      <c r="G136" s="40">
        <v>373.0333333333333</v>
      </c>
      <c r="H136" s="40">
        <v>383.0333333333333</v>
      </c>
      <c r="I136" s="40">
        <v>386.06666666666672</v>
      </c>
      <c r="J136" s="40">
        <v>388.0333333333333</v>
      </c>
      <c r="K136" s="31">
        <v>384.1</v>
      </c>
      <c r="L136" s="31">
        <v>379.1</v>
      </c>
      <c r="M136" s="31">
        <v>23.090620000000001</v>
      </c>
      <c r="N136" s="1"/>
      <c r="O136" s="1"/>
    </row>
    <row r="137" spans="1:15" ht="12.75" customHeight="1">
      <c r="A137" s="56">
        <v>128</v>
      </c>
      <c r="B137" s="31" t="s">
        <v>147</v>
      </c>
      <c r="C137" s="31">
        <v>7132.6</v>
      </c>
      <c r="D137" s="40">
        <v>7152.75</v>
      </c>
      <c r="E137" s="40">
        <v>7065.5</v>
      </c>
      <c r="F137" s="40">
        <v>6998.4</v>
      </c>
      <c r="G137" s="40">
        <v>6911.15</v>
      </c>
      <c r="H137" s="40">
        <v>7219.85</v>
      </c>
      <c r="I137" s="40">
        <v>7307.1</v>
      </c>
      <c r="J137" s="40">
        <v>7374.2000000000007</v>
      </c>
      <c r="K137" s="31">
        <v>7240</v>
      </c>
      <c r="L137" s="31">
        <v>7085.65</v>
      </c>
      <c r="M137" s="31">
        <v>1.98001</v>
      </c>
      <c r="N137" s="1"/>
      <c r="O137" s="1"/>
    </row>
    <row r="138" spans="1:15" ht="12.75" customHeight="1">
      <c r="A138" s="56">
        <v>129</v>
      </c>
      <c r="B138" s="31" t="s">
        <v>146</v>
      </c>
      <c r="C138" s="31">
        <v>2018.4</v>
      </c>
      <c r="D138" s="40">
        <v>2007.6499999999999</v>
      </c>
      <c r="E138" s="40">
        <v>1986.2999999999997</v>
      </c>
      <c r="F138" s="40">
        <v>1954.1999999999998</v>
      </c>
      <c r="G138" s="40">
        <v>1932.8499999999997</v>
      </c>
      <c r="H138" s="40">
        <v>2039.7499999999998</v>
      </c>
      <c r="I138" s="40">
        <v>2061.0999999999995</v>
      </c>
      <c r="J138" s="40">
        <v>2093.1999999999998</v>
      </c>
      <c r="K138" s="31">
        <v>2029</v>
      </c>
      <c r="L138" s="31">
        <v>1975.55</v>
      </c>
      <c r="M138" s="31">
        <v>23.733239999999999</v>
      </c>
      <c r="N138" s="1"/>
      <c r="O138" s="1"/>
    </row>
    <row r="139" spans="1:15" ht="12.75" customHeight="1">
      <c r="A139" s="56">
        <v>130</v>
      </c>
      <c r="B139" s="31" t="s">
        <v>268</v>
      </c>
      <c r="C139" s="31">
        <v>522.9</v>
      </c>
      <c r="D139" s="40">
        <v>523.33333333333326</v>
      </c>
      <c r="E139" s="40">
        <v>517.86666666666656</v>
      </c>
      <c r="F139" s="40">
        <v>512.83333333333326</v>
      </c>
      <c r="G139" s="40">
        <v>507.36666666666656</v>
      </c>
      <c r="H139" s="40">
        <v>528.36666666666656</v>
      </c>
      <c r="I139" s="40">
        <v>533.83333333333326</v>
      </c>
      <c r="J139" s="40">
        <v>538.86666666666656</v>
      </c>
      <c r="K139" s="31">
        <v>528.79999999999995</v>
      </c>
      <c r="L139" s="31">
        <v>518.29999999999995</v>
      </c>
      <c r="M139" s="31">
        <v>13.05607</v>
      </c>
      <c r="N139" s="1"/>
      <c r="O139" s="1"/>
    </row>
    <row r="140" spans="1:15" ht="12.75" customHeight="1">
      <c r="A140" s="56">
        <v>131</v>
      </c>
      <c r="B140" s="31" t="s">
        <v>149</v>
      </c>
      <c r="C140" s="31">
        <v>958.95</v>
      </c>
      <c r="D140" s="40">
        <v>961</v>
      </c>
      <c r="E140" s="40">
        <v>950.55</v>
      </c>
      <c r="F140" s="40">
        <v>942.15</v>
      </c>
      <c r="G140" s="40">
        <v>931.69999999999993</v>
      </c>
      <c r="H140" s="40">
        <v>969.4</v>
      </c>
      <c r="I140" s="40">
        <v>979.85</v>
      </c>
      <c r="J140" s="40">
        <v>988.25</v>
      </c>
      <c r="K140" s="31">
        <v>971.45</v>
      </c>
      <c r="L140" s="31">
        <v>952.6</v>
      </c>
      <c r="M140" s="31">
        <v>17.694849999999999</v>
      </c>
      <c r="N140" s="1"/>
      <c r="O140" s="1"/>
    </row>
    <row r="141" spans="1:15" ht="12.75" customHeight="1">
      <c r="A141" s="56">
        <v>132</v>
      </c>
      <c r="B141" s="31" t="s">
        <v>162</v>
      </c>
      <c r="C141" s="31">
        <v>75977.05</v>
      </c>
      <c r="D141" s="40">
        <v>75769.083333333328</v>
      </c>
      <c r="E141" s="40">
        <v>75238.166666666657</v>
      </c>
      <c r="F141" s="40">
        <v>74499.283333333326</v>
      </c>
      <c r="G141" s="40">
        <v>73968.366666666654</v>
      </c>
      <c r="H141" s="40">
        <v>76507.96666666666</v>
      </c>
      <c r="I141" s="40">
        <v>77038.883333333317</v>
      </c>
      <c r="J141" s="40">
        <v>77777.766666666663</v>
      </c>
      <c r="K141" s="31">
        <v>76300</v>
      </c>
      <c r="L141" s="31">
        <v>75030.2</v>
      </c>
      <c r="M141" s="31">
        <v>9.0770000000000003E-2</v>
      </c>
      <c r="N141" s="1"/>
      <c r="O141" s="1"/>
    </row>
    <row r="142" spans="1:15" ht="12.75" customHeight="1">
      <c r="A142" s="56">
        <v>133</v>
      </c>
      <c r="B142" s="31" t="s">
        <v>158</v>
      </c>
      <c r="C142" s="31">
        <v>885.4</v>
      </c>
      <c r="D142" s="40">
        <v>883.08333333333337</v>
      </c>
      <c r="E142" s="40">
        <v>877.26666666666677</v>
      </c>
      <c r="F142" s="40">
        <v>869.13333333333344</v>
      </c>
      <c r="G142" s="40">
        <v>863.31666666666683</v>
      </c>
      <c r="H142" s="40">
        <v>891.2166666666667</v>
      </c>
      <c r="I142" s="40">
        <v>897.0333333333333</v>
      </c>
      <c r="J142" s="40">
        <v>905.16666666666663</v>
      </c>
      <c r="K142" s="31">
        <v>888.9</v>
      </c>
      <c r="L142" s="31">
        <v>874.95</v>
      </c>
      <c r="M142" s="31">
        <v>6.0523100000000003</v>
      </c>
      <c r="N142" s="1"/>
      <c r="O142" s="1"/>
    </row>
    <row r="143" spans="1:15" ht="12.75" customHeight="1">
      <c r="A143" s="56">
        <v>134</v>
      </c>
      <c r="B143" s="31" t="s">
        <v>151</v>
      </c>
      <c r="C143" s="31">
        <v>166.95</v>
      </c>
      <c r="D143" s="40">
        <v>166.85</v>
      </c>
      <c r="E143" s="40">
        <v>165.2</v>
      </c>
      <c r="F143" s="40">
        <v>163.44999999999999</v>
      </c>
      <c r="G143" s="40">
        <v>161.79999999999998</v>
      </c>
      <c r="H143" s="40">
        <v>168.6</v>
      </c>
      <c r="I143" s="40">
        <v>170.25000000000003</v>
      </c>
      <c r="J143" s="40">
        <v>172</v>
      </c>
      <c r="K143" s="31">
        <v>168.5</v>
      </c>
      <c r="L143" s="31">
        <v>165.1</v>
      </c>
      <c r="M143" s="31">
        <v>53.152270000000001</v>
      </c>
      <c r="N143" s="1"/>
      <c r="O143" s="1"/>
    </row>
    <row r="144" spans="1:15" ht="12.75" customHeight="1">
      <c r="A144" s="56">
        <v>135</v>
      </c>
      <c r="B144" s="31" t="s">
        <v>150</v>
      </c>
      <c r="C144" s="31">
        <v>896</v>
      </c>
      <c r="D144" s="40">
        <v>891.16666666666663</v>
      </c>
      <c r="E144" s="40">
        <v>872.83333333333326</v>
      </c>
      <c r="F144" s="40">
        <v>849.66666666666663</v>
      </c>
      <c r="G144" s="40">
        <v>831.33333333333326</v>
      </c>
      <c r="H144" s="40">
        <v>914.33333333333326</v>
      </c>
      <c r="I144" s="40">
        <v>932.66666666666652</v>
      </c>
      <c r="J144" s="40">
        <v>955.83333333333326</v>
      </c>
      <c r="K144" s="31">
        <v>909.5</v>
      </c>
      <c r="L144" s="31">
        <v>868</v>
      </c>
      <c r="M144" s="31">
        <v>56.580010000000001</v>
      </c>
      <c r="N144" s="1"/>
      <c r="O144" s="1"/>
    </row>
    <row r="145" spans="1:15" ht="12.75" customHeight="1">
      <c r="A145" s="56">
        <v>136</v>
      </c>
      <c r="B145" s="31" t="s">
        <v>152</v>
      </c>
      <c r="C145" s="31">
        <v>169.5</v>
      </c>
      <c r="D145" s="40">
        <v>169.36666666666667</v>
      </c>
      <c r="E145" s="40">
        <v>167.73333333333335</v>
      </c>
      <c r="F145" s="40">
        <v>165.96666666666667</v>
      </c>
      <c r="G145" s="40">
        <v>164.33333333333334</v>
      </c>
      <c r="H145" s="40">
        <v>171.13333333333335</v>
      </c>
      <c r="I145" s="40">
        <v>172.76666666666668</v>
      </c>
      <c r="J145" s="40">
        <v>174.53333333333336</v>
      </c>
      <c r="K145" s="31">
        <v>171</v>
      </c>
      <c r="L145" s="31">
        <v>167.6</v>
      </c>
      <c r="M145" s="31">
        <v>24.103940000000001</v>
      </c>
      <c r="N145" s="1"/>
      <c r="O145" s="1"/>
    </row>
    <row r="146" spans="1:15" ht="12.75" customHeight="1">
      <c r="A146" s="56">
        <v>137</v>
      </c>
      <c r="B146" s="31" t="s">
        <v>153</v>
      </c>
      <c r="C146" s="31">
        <v>500.75</v>
      </c>
      <c r="D146" s="40">
        <v>501.01666666666665</v>
      </c>
      <c r="E146" s="40">
        <v>497.38333333333333</v>
      </c>
      <c r="F146" s="40">
        <v>494.01666666666665</v>
      </c>
      <c r="G146" s="40">
        <v>490.38333333333333</v>
      </c>
      <c r="H146" s="40">
        <v>504.38333333333333</v>
      </c>
      <c r="I146" s="40">
        <v>508.01666666666665</v>
      </c>
      <c r="J146" s="40">
        <v>511.38333333333333</v>
      </c>
      <c r="K146" s="31">
        <v>504.65</v>
      </c>
      <c r="L146" s="31">
        <v>497.65</v>
      </c>
      <c r="M146" s="31">
        <v>14.7613</v>
      </c>
      <c r="N146" s="1"/>
      <c r="O146" s="1"/>
    </row>
    <row r="147" spans="1:15" ht="12.75" customHeight="1">
      <c r="A147" s="56">
        <v>138</v>
      </c>
      <c r="B147" s="31" t="s">
        <v>154</v>
      </c>
      <c r="C147" s="31">
        <v>8077.05</v>
      </c>
      <c r="D147" s="40">
        <v>8096.3499999999995</v>
      </c>
      <c r="E147" s="40">
        <v>7932.6999999999989</v>
      </c>
      <c r="F147" s="40">
        <v>7788.3499999999995</v>
      </c>
      <c r="G147" s="40">
        <v>7624.6999999999989</v>
      </c>
      <c r="H147" s="40">
        <v>8240.6999999999989</v>
      </c>
      <c r="I147" s="40">
        <v>8404.3499999999985</v>
      </c>
      <c r="J147" s="40">
        <v>8548.6999999999989</v>
      </c>
      <c r="K147" s="31">
        <v>8260</v>
      </c>
      <c r="L147" s="31">
        <v>7952</v>
      </c>
      <c r="M147" s="31">
        <v>6.84931</v>
      </c>
      <c r="N147" s="1"/>
      <c r="O147" s="1"/>
    </row>
    <row r="148" spans="1:15" ht="12.75" customHeight="1">
      <c r="A148" s="56">
        <v>139</v>
      </c>
      <c r="B148" s="31" t="s">
        <v>157</v>
      </c>
      <c r="C148" s="31">
        <v>1051</v>
      </c>
      <c r="D148" s="40">
        <v>1050.7</v>
      </c>
      <c r="E148" s="40">
        <v>1043.8000000000002</v>
      </c>
      <c r="F148" s="40">
        <v>1036.6000000000001</v>
      </c>
      <c r="G148" s="40">
        <v>1029.7000000000003</v>
      </c>
      <c r="H148" s="40">
        <v>1057.9000000000001</v>
      </c>
      <c r="I148" s="40">
        <v>1064.8000000000002</v>
      </c>
      <c r="J148" s="40">
        <v>1072</v>
      </c>
      <c r="K148" s="31">
        <v>1057.5999999999999</v>
      </c>
      <c r="L148" s="31">
        <v>1043.5</v>
      </c>
      <c r="M148" s="31">
        <v>3.6271100000000001</v>
      </c>
      <c r="N148" s="1"/>
      <c r="O148" s="1"/>
    </row>
    <row r="149" spans="1:15" ht="12.75" customHeight="1">
      <c r="A149" s="56">
        <v>140</v>
      </c>
      <c r="B149" s="31" t="s">
        <v>159</v>
      </c>
      <c r="C149" s="31">
        <v>4744.1000000000004</v>
      </c>
      <c r="D149" s="40">
        <v>4695.0333333333338</v>
      </c>
      <c r="E149" s="40">
        <v>4630.0666666666675</v>
      </c>
      <c r="F149" s="40">
        <v>4516.0333333333338</v>
      </c>
      <c r="G149" s="40">
        <v>4451.0666666666675</v>
      </c>
      <c r="H149" s="40">
        <v>4809.0666666666675</v>
      </c>
      <c r="I149" s="40">
        <v>4874.0333333333328</v>
      </c>
      <c r="J149" s="40">
        <v>4988.0666666666675</v>
      </c>
      <c r="K149" s="31">
        <v>4760</v>
      </c>
      <c r="L149" s="31">
        <v>4581</v>
      </c>
      <c r="M149" s="31">
        <v>11.05341</v>
      </c>
      <c r="N149" s="1"/>
      <c r="O149" s="1"/>
    </row>
    <row r="150" spans="1:15" ht="12.75" customHeight="1">
      <c r="A150" s="56">
        <v>141</v>
      </c>
      <c r="B150" s="31" t="s">
        <v>161</v>
      </c>
      <c r="C150" s="31">
        <v>3305.9</v>
      </c>
      <c r="D150" s="40">
        <v>3280.4666666666672</v>
      </c>
      <c r="E150" s="40">
        <v>3246.4833333333345</v>
      </c>
      <c r="F150" s="40">
        <v>3187.0666666666675</v>
      </c>
      <c r="G150" s="40">
        <v>3153.0833333333348</v>
      </c>
      <c r="H150" s="40">
        <v>3339.8833333333341</v>
      </c>
      <c r="I150" s="40">
        <v>3373.8666666666668</v>
      </c>
      <c r="J150" s="40">
        <v>3433.2833333333338</v>
      </c>
      <c r="K150" s="31">
        <v>3314.45</v>
      </c>
      <c r="L150" s="31">
        <v>3221.05</v>
      </c>
      <c r="M150" s="31">
        <v>4.6395099999999996</v>
      </c>
      <c r="N150" s="1"/>
      <c r="O150" s="1"/>
    </row>
    <row r="151" spans="1:15" ht="12.75" customHeight="1">
      <c r="A151" s="56">
        <v>142</v>
      </c>
      <c r="B151" s="31" t="s">
        <v>163</v>
      </c>
      <c r="C151" s="31">
        <v>1498.05</v>
      </c>
      <c r="D151" s="40">
        <v>1504.1499999999999</v>
      </c>
      <c r="E151" s="40">
        <v>1481.8999999999996</v>
      </c>
      <c r="F151" s="40">
        <v>1465.7499999999998</v>
      </c>
      <c r="G151" s="40">
        <v>1443.4999999999995</v>
      </c>
      <c r="H151" s="40">
        <v>1520.2999999999997</v>
      </c>
      <c r="I151" s="40">
        <v>1542.5500000000002</v>
      </c>
      <c r="J151" s="40">
        <v>1558.6999999999998</v>
      </c>
      <c r="K151" s="31">
        <v>1526.4</v>
      </c>
      <c r="L151" s="31">
        <v>1488</v>
      </c>
      <c r="M151" s="31">
        <v>7.2197399999999998</v>
      </c>
      <c r="N151" s="1"/>
      <c r="O151" s="1"/>
    </row>
    <row r="152" spans="1:15" ht="12.75" customHeight="1">
      <c r="A152" s="56">
        <v>143</v>
      </c>
      <c r="B152" s="31" t="s">
        <v>269</v>
      </c>
      <c r="C152" s="31">
        <v>921.35</v>
      </c>
      <c r="D152" s="40">
        <v>920.7833333333333</v>
      </c>
      <c r="E152" s="40">
        <v>915.56666666666661</v>
      </c>
      <c r="F152" s="40">
        <v>909.7833333333333</v>
      </c>
      <c r="G152" s="40">
        <v>904.56666666666661</v>
      </c>
      <c r="H152" s="40">
        <v>926.56666666666661</v>
      </c>
      <c r="I152" s="40">
        <v>931.7833333333333</v>
      </c>
      <c r="J152" s="40">
        <v>937.56666666666661</v>
      </c>
      <c r="K152" s="31">
        <v>926</v>
      </c>
      <c r="L152" s="31">
        <v>915</v>
      </c>
      <c r="M152" s="31">
        <v>0.81406000000000001</v>
      </c>
      <c r="N152" s="1"/>
      <c r="O152" s="1"/>
    </row>
    <row r="153" spans="1:15" ht="12.75" customHeight="1">
      <c r="A153" s="56">
        <v>144</v>
      </c>
      <c r="B153" s="31" t="s">
        <v>169</v>
      </c>
      <c r="C153" s="31">
        <v>146.05000000000001</v>
      </c>
      <c r="D153" s="40">
        <v>144.5</v>
      </c>
      <c r="E153" s="40">
        <v>142.55000000000001</v>
      </c>
      <c r="F153" s="40">
        <v>139.05000000000001</v>
      </c>
      <c r="G153" s="40">
        <v>137.10000000000002</v>
      </c>
      <c r="H153" s="40">
        <v>148</v>
      </c>
      <c r="I153" s="40">
        <v>149.94999999999999</v>
      </c>
      <c r="J153" s="40">
        <v>153.44999999999999</v>
      </c>
      <c r="K153" s="31">
        <v>146.44999999999999</v>
      </c>
      <c r="L153" s="31">
        <v>141</v>
      </c>
      <c r="M153" s="31">
        <v>121.99243</v>
      </c>
      <c r="N153" s="1"/>
      <c r="O153" s="1"/>
    </row>
    <row r="154" spans="1:15" ht="12.75" customHeight="1">
      <c r="A154" s="56">
        <v>145</v>
      </c>
      <c r="B154" s="31" t="s">
        <v>171</v>
      </c>
      <c r="C154" s="31">
        <v>134.94999999999999</v>
      </c>
      <c r="D154" s="40">
        <v>135.03333333333333</v>
      </c>
      <c r="E154" s="40">
        <v>133.41666666666666</v>
      </c>
      <c r="F154" s="40">
        <v>131.88333333333333</v>
      </c>
      <c r="G154" s="40">
        <v>130.26666666666665</v>
      </c>
      <c r="H154" s="40">
        <v>136.56666666666666</v>
      </c>
      <c r="I154" s="40">
        <v>138.18333333333334</v>
      </c>
      <c r="J154" s="40">
        <v>139.71666666666667</v>
      </c>
      <c r="K154" s="31">
        <v>136.65</v>
      </c>
      <c r="L154" s="31">
        <v>133.5</v>
      </c>
      <c r="M154" s="31">
        <v>151.14698999999999</v>
      </c>
      <c r="N154" s="1"/>
      <c r="O154" s="1"/>
    </row>
    <row r="155" spans="1:15" ht="12.75" customHeight="1">
      <c r="A155" s="56">
        <v>146</v>
      </c>
      <c r="B155" s="31" t="s">
        <v>165</v>
      </c>
      <c r="C155" s="31">
        <v>113.7</v>
      </c>
      <c r="D155" s="40">
        <v>113.45</v>
      </c>
      <c r="E155" s="40">
        <v>112.10000000000001</v>
      </c>
      <c r="F155" s="40">
        <v>110.5</v>
      </c>
      <c r="G155" s="40">
        <v>109.15</v>
      </c>
      <c r="H155" s="40">
        <v>115.05000000000001</v>
      </c>
      <c r="I155" s="40">
        <v>116.4</v>
      </c>
      <c r="J155" s="40">
        <v>118.00000000000001</v>
      </c>
      <c r="K155" s="31">
        <v>114.8</v>
      </c>
      <c r="L155" s="31">
        <v>111.85</v>
      </c>
      <c r="M155" s="31">
        <v>245.20097999999999</v>
      </c>
      <c r="N155" s="1"/>
      <c r="O155" s="1"/>
    </row>
    <row r="156" spans="1:15" ht="12.75" customHeight="1">
      <c r="A156" s="56">
        <v>147</v>
      </c>
      <c r="B156" s="31" t="s">
        <v>167</v>
      </c>
      <c r="C156" s="31">
        <v>4162.7</v>
      </c>
      <c r="D156" s="40">
        <v>4177.9000000000005</v>
      </c>
      <c r="E156" s="40">
        <v>4125.8000000000011</v>
      </c>
      <c r="F156" s="40">
        <v>4088.9000000000005</v>
      </c>
      <c r="G156" s="40">
        <v>4036.8000000000011</v>
      </c>
      <c r="H156" s="40">
        <v>4214.8000000000011</v>
      </c>
      <c r="I156" s="40">
        <v>4266.9000000000015</v>
      </c>
      <c r="J156" s="40">
        <v>4303.8000000000011</v>
      </c>
      <c r="K156" s="31">
        <v>4230</v>
      </c>
      <c r="L156" s="31">
        <v>4141</v>
      </c>
      <c r="M156" s="31">
        <v>1.32169</v>
      </c>
      <c r="N156" s="1"/>
      <c r="O156" s="1"/>
    </row>
    <row r="157" spans="1:15" ht="12.75" customHeight="1">
      <c r="A157" s="56">
        <v>148</v>
      </c>
      <c r="B157" s="31" t="s">
        <v>168</v>
      </c>
      <c r="C157" s="31">
        <v>19714.400000000001</v>
      </c>
      <c r="D157" s="40">
        <v>19688.133333333335</v>
      </c>
      <c r="E157" s="40">
        <v>19626.26666666667</v>
      </c>
      <c r="F157" s="40">
        <v>19538.133333333335</v>
      </c>
      <c r="G157" s="40">
        <v>19476.26666666667</v>
      </c>
      <c r="H157" s="40">
        <v>19776.26666666667</v>
      </c>
      <c r="I157" s="40">
        <v>19838.133333333331</v>
      </c>
      <c r="J157" s="40">
        <v>19926.26666666667</v>
      </c>
      <c r="K157" s="31">
        <v>19750</v>
      </c>
      <c r="L157" s="31">
        <v>19600</v>
      </c>
      <c r="M157" s="31">
        <v>0.35382999999999998</v>
      </c>
      <c r="N157" s="1"/>
      <c r="O157" s="1"/>
    </row>
    <row r="158" spans="1:15" ht="12.75" customHeight="1">
      <c r="A158" s="56">
        <v>149</v>
      </c>
      <c r="B158" s="31" t="s">
        <v>164</v>
      </c>
      <c r="C158" s="31">
        <v>368.95</v>
      </c>
      <c r="D158" s="40">
        <v>370.08333333333331</v>
      </c>
      <c r="E158" s="40">
        <v>365.31666666666661</v>
      </c>
      <c r="F158" s="40">
        <v>361.68333333333328</v>
      </c>
      <c r="G158" s="40">
        <v>356.91666666666657</v>
      </c>
      <c r="H158" s="40">
        <v>373.71666666666664</v>
      </c>
      <c r="I158" s="40">
        <v>378.48333333333341</v>
      </c>
      <c r="J158" s="40">
        <v>382.11666666666667</v>
      </c>
      <c r="K158" s="31">
        <v>374.85</v>
      </c>
      <c r="L158" s="31">
        <v>366.45</v>
      </c>
      <c r="M158" s="31">
        <v>8.6543600000000005</v>
      </c>
      <c r="N158" s="1"/>
      <c r="O158" s="1"/>
    </row>
    <row r="159" spans="1:15" ht="12.75" customHeight="1">
      <c r="A159" s="56">
        <v>150</v>
      </c>
      <c r="B159" s="31" t="s">
        <v>270</v>
      </c>
      <c r="C159" s="31">
        <v>945.65</v>
      </c>
      <c r="D159" s="40">
        <v>952.5</v>
      </c>
      <c r="E159" s="40">
        <v>936</v>
      </c>
      <c r="F159" s="40">
        <v>926.35</v>
      </c>
      <c r="G159" s="40">
        <v>909.85</v>
      </c>
      <c r="H159" s="40">
        <v>962.15</v>
      </c>
      <c r="I159" s="40">
        <v>978.65</v>
      </c>
      <c r="J159" s="40">
        <v>988.3</v>
      </c>
      <c r="K159" s="31">
        <v>969</v>
      </c>
      <c r="L159" s="31">
        <v>942.85</v>
      </c>
      <c r="M159" s="31">
        <v>8.5596999999999994</v>
      </c>
      <c r="N159" s="1"/>
      <c r="O159" s="1"/>
    </row>
    <row r="160" spans="1:15" ht="12.75" customHeight="1">
      <c r="A160" s="56">
        <v>151</v>
      </c>
      <c r="B160" s="31" t="s">
        <v>172</v>
      </c>
      <c r="C160" s="31">
        <v>163.95</v>
      </c>
      <c r="D160" s="40">
        <v>164.16666666666666</v>
      </c>
      <c r="E160" s="40">
        <v>162.83333333333331</v>
      </c>
      <c r="F160" s="40">
        <v>161.71666666666667</v>
      </c>
      <c r="G160" s="40">
        <v>160.38333333333333</v>
      </c>
      <c r="H160" s="40">
        <v>165.2833333333333</v>
      </c>
      <c r="I160" s="40">
        <v>166.61666666666662</v>
      </c>
      <c r="J160" s="40">
        <v>167.73333333333329</v>
      </c>
      <c r="K160" s="31">
        <v>165.5</v>
      </c>
      <c r="L160" s="31">
        <v>163.05000000000001</v>
      </c>
      <c r="M160" s="31">
        <v>74.453460000000007</v>
      </c>
      <c r="N160" s="1"/>
      <c r="O160" s="1"/>
    </row>
    <row r="161" spans="1:15" ht="12.75" customHeight="1">
      <c r="A161" s="56">
        <v>152</v>
      </c>
      <c r="B161" s="31" t="s">
        <v>271</v>
      </c>
      <c r="C161" s="31">
        <v>221.9</v>
      </c>
      <c r="D161" s="40">
        <v>222.61666666666667</v>
      </c>
      <c r="E161" s="40">
        <v>220.28333333333336</v>
      </c>
      <c r="F161" s="40">
        <v>218.66666666666669</v>
      </c>
      <c r="G161" s="40">
        <v>216.33333333333337</v>
      </c>
      <c r="H161" s="40">
        <v>224.23333333333335</v>
      </c>
      <c r="I161" s="40">
        <v>226.56666666666666</v>
      </c>
      <c r="J161" s="40">
        <v>228.18333333333334</v>
      </c>
      <c r="K161" s="31">
        <v>224.95</v>
      </c>
      <c r="L161" s="31">
        <v>221</v>
      </c>
      <c r="M161" s="31">
        <v>14.74006</v>
      </c>
      <c r="N161" s="1"/>
      <c r="O161" s="1"/>
    </row>
    <row r="162" spans="1:15" ht="12.75" customHeight="1">
      <c r="A162" s="56">
        <v>153</v>
      </c>
      <c r="B162" s="31" t="s">
        <v>179</v>
      </c>
      <c r="C162" s="31">
        <v>2832.3</v>
      </c>
      <c r="D162" s="40">
        <v>2847.1666666666665</v>
      </c>
      <c r="E162" s="40">
        <v>2799.583333333333</v>
      </c>
      <c r="F162" s="40">
        <v>2766.8666666666663</v>
      </c>
      <c r="G162" s="40">
        <v>2719.2833333333328</v>
      </c>
      <c r="H162" s="40">
        <v>2879.8833333333332</v>
      </c>
      <c r="I162" s="40">
        <v>2927.4666666666662</v>
      </c>
      <c r="J162" s="40">
        <v>2960.1833333333334</v>
      </c>
      <c r="K162" s="31">
        <v>2894.75</v>
      </c>
      <c r="L162" s="31">
        <v>2814.45</v>
      </c>
      <c r="M162" s="31">
        <v>4.9570800000000004</v>
      </c>
      <c r="N162" s="1"/>
      <c r="O162" s="1"/>
    </row>
    <row r="163" spans="1:15" ht="12.75" customHeight="1">
      <c r="A163" s="56">
        <v>154</v>
      </c>
      <c r="B163" s="31" t="s">
        <v>173</v>
      </c>
      <c r="C163" s="31">
        <v>44390.35</v>
      </c>
      <c r="D163" s="40">
        <v>44532.266666666663</v>
      </c>
      <c r="E163" s="40">
        <v>43909.533333333326</v>
      </c>
      <c r="F163" s="40">
        <v>43428.71666666666</v>
      </c>
      <c r="G163" s="40">
        <v>42805.983333333323</v>
      </c>
      <c r="H163" s="40">
        <v>45013.083333333328</v>
      </c>
      <c r="I163" s="40">
        <v>45635.816666666666</v>
      </c>
      <c r="J163" s="40">
        <v>46116.633333333331</v>
      </c>
      <c r="K163" s="31">
        <v>45155</v>
      </c>
      <c r="L163" s="31">
        <v>44051.45</v>
      </c>
      <c r="M163" s="31">
        <v>0.27112000000000003</v>
      </c>
      <c r="N163" s="1"/>
      <c r="O163" s="1"/>
    </row>
    <row r="164" spans="1:15" ht="12.75" customHeight="1">
      <c r="A164" s="56">
        <v>155</v>
      </c>
      <c r="B164" s="31" t="s">
        <v>175</v>
      </c>
      <c r="C164" s="31">
        <v>225.9</v>
      </c>
      <c r="D164" s="40">
        <v>225.91666666666666</v>
      </c>
      <c r="E164" s="40">
        <v>224.58333333333331</v>
      </c>
      <c r="F164" s="40">
        <v>223.26666666666665</v>
      </c>
      <c r="G164" s="40">
        <v>221.93333333333331</v>
      </c>
      <c r="H164" s="40">
        <v>227.23333333333332</v>
      </c>
      <c r="I164" s="40">
        <v>228.56666666666663</v>
      </c>
      <c r="J164" s="40">
        <v>229.88333333333333</v>
      </c>
      <c r="K164" s="31">
        <v>227.25</v>
      </c>
      <c r="L164" s="31">
        <v>224.6</v>
      </c>
      <c r="M164" s="31">
        <v>16.36467</v>
      </c>
      <c r="N164" s="1"/>
      <c r="O164" s="1"/>
    </row>
    <row r="165" spans="1:15" ht="12.75" customHeight="1">
      <c r="A165" s="56">
        <v>156</v>
      </c>
      <c r="B165" s="31" t="s">
        <v>177</v>
      </c>
      <c r="C165" s="31">
        <v>4926.6000000000004</v>
      </c>
      <c r="D165" s="40">
        <v>4905.4333333333334</v>
      </c>
      <c r="E165" s="40">
        <v>4875.8666666666668</v>
      </c>
      <c r="F165" s="40">
        <v>4825.1333333333332</v>
      </c>
      <c r="G165" s="40">
        <v>4795.5666666666666</v>
      </c>
      <c r="H165" s="40">
        <v>4956.166666666667</v>
      </c>
      <c r="I165" s="40">
        <v>4985.7333333333345</v>
      </c>
      <c r="J165" s="40">
        <v>5036.4666666666672</v>
      </c>
      <c r="K165" s="31">
        <v>4935</v>
      </c>
      <c r="L165" s="31">
        <v>4854.7</v>
      </c>
      <c r="M165" s="31">
        <v>0.32818000000000003</v>
      </c>
      <c r="N165" s="1"/>
      <c r="O165" s="1"/>
    </row>
    <row r="166" spans="1:15" ht="12.75" customHeight="1">
      <c r="A166" s="56">
        <v>157</v>
      </c>
      <c r="B166" s="31" t="s">
        <v>178</v>
      </c>
      <c r="C166" s="31">
        <v>2724.35</v>
      </c>
      <c r="D166" s="40">
        <v>2733.4666666666667</v>
      </c>
      <c r="E166" s="40">
        <v>2702.2333333333336</v>
      </c>
      <c r="F166" s="40">
        <v>2680.1166666666668</v>
      </c>
      <c r="G166" s="40">
        <v>2648.8833333333337</v>
      </c>
      <c r="H166" s="40">
        <v>2755.5833333333335</v>
      </c>
      <c r="I166" s="40">
        <v>2786.8166666666662</v>
      </c>
      <c r="J166" s="40">
        <v>2808.9333333333334</v>
      </c>
      <c r="K166" s="31">
        <v>2764.7</v>
      </c>
      <c r="L166" s="31">
        <v>2711.35</v>
      </c>
      <c r="M166" s="31">
        <v>3.0755300000000001</v>
      </c>
      <c r="N166" s="1"/>
      <c r="O166" s="1"/>
    </row>
    <row r="167" spans="1:15" ht="12.75" customHeight="1">
      <c r="A167" s="56">
        <v>158</v>
      </c>
      <c r="B167" s="31" t="s">
        <v>174</v>
      </c>
      <c r="C167" s="31">
        <v>2637.95</v>
      </c>
      <c r="D167" s="40">
        <v>2641.5</v>
      </c>
      <c r="E167" s="40">
        <v>2623.1</v>
      </c>
      <c r="F167" s="40">
        <v>2608.25</v>
      </c>
      <c r="G167" s="40">
        <v>2589.85</v>
      </c>
      <c r="H167" s="40">
        <v>2656.35</v>
      </c>
      <c r="I167" s="40">
        <v>2674.7499999999995</v>
      </c>
      <c r="J167" s="40">
        <v>2689.6</v>
      </c>
      <c r="K167" s="31">
        <v>2659.9</v>
      </c>
      <c r="L167" s="31">
        <v>2626.65</v>
      </c>
      <c r="M167" s="31">
        <v>2.8383600000000002</v>
      </c>
      <c r="N167" s="1"/>
      <c r="O167" s="1"/>
    </row>
    <row r="168" spans="1:15" ht="12.75" customHeight="1">
      <c r="A168" s="56">
        <v>159</v>
      </c>
      <c r="B168" s="31" t="s">
        <v>272</v>
      </c>
      <c r="C168" s="31">
        <v>2685.15</v>
      </c>
      <c r="D168" s="40">
        <v>2622</v>
      </c>
      <c r="E168" s="40">
        <v>2546.15</v>
      </c>
      <c r="F168" s="40">
        <v>2407.15</v>
      </c>
      <c r="G168" s="40">
        <v>2331.3000000000002</v>
      </c>
      <c r="H168" s="40">
        <v>2761</v>
      </c>
      <c r="I168" s="40">
        <v>2836.8500000000004</v>
      </c>
      <c r="J168" s="40">
        <v>2975.85</v>
      </c>
      <c r="K168" s="31">
        <v>2697.85</v>
      </c>
      <c r="L168" s="31">
        <v>2483</v>
      </c>
      <c r="M168" s="31">
        <v>19.330120000000001</v>
      </c>
      <c r="N168" s="1"/>
      <c r="O168" s="1"/>
    </row>
    <row r="169" spans="1:15" ht="12.75" customHeight="1">
      <c r="A169" s="56">
        <v>160</v>
      </c>
      <c r="B169" s="31" t="s">
        <v>176</v>
      </c>
      <c r="C169" s="31">
        <v>127.35</v>
      </c>
      <c r="D169" s="40">
        <v>127.05</v>
      </c>
      <c r="E169" s="40">
        <v>125.9</v>
      </c>
      <c r="F169" s="40">
        <v>124.45</v>
      </c>
      <c r="G169" s="40">
        <v>123.30000000000001</v>
      </c>
      <c r="H169" s="40">
        <v>128.5</v>
      </c>
      <c r="I169" s="40">
        <v>129.65</v>
      </c>
      <c r="J169" s="40">
        <v>131.1</v>
      </c>
      <c r="K169" s="31">
        <v>128.19999999999999</v>
      </c>
      <c r="L169" s="31">
        <v>125.6</v>
      </c>
      <c r="M169" s="31">
        <v>47.119140000000002</v>
      </c>
      <c r="N169" s="1"/>
      <c r="O169" s="1"/>
    </row>
    <row r="170" spans="1:15" ht="12.75" customHeight="1">
      <c r="A170" s="56">
        <v>161</v>
      </c>
      <c r="B170" s="31" t="s">
        <v>181</v>
      </c>
      <c r="C170" s="31">
        <v>208</v>
      </c>
      <c r="D170" s="40">
        <v>208.68333333333331</v>
      </c>
      <c r="E170" s="40">
        <v>205.86666666666662</v>
      </c>
      <c r="F170" s="40">
        <v>203.73333333333332</v>
      </c>
      <c r="G170" s="40">
        <v>200.91666666666663</v>
      </c>
      <c r="H170" s="40">
        <v>210.81666666666661</v>
      </c>
      <c r="I170" s="40">
        <v>213.63333333333327</v>
      </c>
      <c r="J170" s="40">
        <v>215.76666666666659</v>
      </c>
      <c r="K170" s="31">
        <v>211.5</v>
      </c>
      <c r="L170" s="31">
        <v>206.55</v>
      </c>
      <c r="M170" s="31">
        <v>153.92106000000001</v>
      </c>
      <c r="N170" s="1"/>
      <c r="O170" s="1"/>
    </row>
    <row r="171" spans="1:15" ht="12.75" customHeight="1">
      <c r="A171" s="56">
        <v>162</v>
      </c>
      <c r="B171" s="31" t="s">
        <v>273</v>
      </c>
      <c r="C171" s="31">
        <v>491.4</v>
      </c>
      <c r="D171" s="40">
        <v>484.4666666666667</v>
      </c>
      <c r="E171" s="40">
        <v>473.93333333333339</v>
      </c>
      <c r="F171" s="40">
        <v>456.4666666666667</v>
      </c>
      <c r="G171" s="40">
        <v>445.93333333333339</v>
      </c>
      <c r="H171" s="40">
        <v>501.93333333333339</v>
      </c>
      <c r="I171" s="40">
        <v>512.4666666666667</v>
      </c>
      <c r="J171" s="40">
        <v>529.93333333333339</v>
      </c>
      <c r="K171" s="31">
        <v>495</v>
      </c>
      <c r="L171" s="31">
        <v>467</v>
      </c>
      <c r="M171" s="31">
        <v>15.249930000000001</v>
      </c>
      <c r="N171" s="1"/>
      <c r="O171" s="1"/>
    </row>
    <row r="172" spans="1:15" ht="12.75" customHeight="1">
      <c r="A172" s="56">
        <v>163</v>
      </c>
      <c r="B172" s="31" t="s">
        <v>274</v>
      </c>
      <c r="C172" s="31">
        <v>15992.65</v>
      </c>
      <c r="D172" s="40">
        <v>15972.550000000001</v>
      </c>
      <c r="E172" s="40">
        <v>15775.250000000002</v>
      </c>
      <c r="F172" s="40">
        <v>15557.85</v>
      </c>
      <c r="G172" s="40">
        <v>15360.550000000001</v>
      </c>
      <c r="H172" s="40">
        <v>16189.950000000003</v>
      </c>
      <c r="I172" s="40">
        <v>16387.25</v>
      </c>
      <c r="J172" s="40">
        <v>16604.650000000001</v>
      </c>
      <c r="K172" s="31">
        <v>16169.85</v>
      </c>
      <c r="L172" s="31">
        <v>15755.15</v>
      </c>
      <c r="M172" s="31">
        <v>6.3170000000000004E-2</v>
      </c>
      <c r="N172" s="1"/>
      <c r="O172" s="1"/>
    </row>
    <row r="173" spans="1:15" ht="12.75" customHeight="1">
      <c r="A173" s="56">
        <v>164</v>
      </c>
      <c r="B173" s="31" t="s">
        <v>180</v>
      </c>
      <c r="C173" s="31">
        <v>40.200000000000003</v>
      </c>
      <c r="D173" s="40">
        <v>40.199999999999996</v>
      </c>
      <c r="E173" s="40">
        <v>39.749999999999993</v>
      </c>
      <c r="F173" s="40">
        <v>39.299999999999997</v>
      </c>
      <c r="G173" s="40">
        <v>38.849999999999994</v>
      </c>
      <c r="H173" s="40">
        <v>40.649999999999991</v>
      </c>
      <c r="I173" s="40">
        <v>41.099999999999994</v>
      </c>
      <c r="J173" s="40">
        <v>41.54999999999999</v>
      </c>
      <c r="K173" s="31">
        <v>40.65</v>
      </c>
      <c r="L173" s="31">
        <v>39.75</v>
      </c>
      <c r="M173" s="31">
        <v>383.74630000000002</v>
      </c>
      <c r="N173" s="1"/>
      <c r="O173" s="1"/>
    </row>
    <row r="174" spans="1:15" ht="12.75" customHeight="1">
      <c r="A174" s="56">
        <v>165</v>
      </c>
      <c r="B174" s="31" t="s">
        <v>185</v>
      </c>
      <c r="C174" s="31">
        <v>148.44999999999999</v>
      </c>
      <c r="D174" s="40">
        <v>148.58333333333334</v>
      </c>
      <c r="E174" s="40">
        <v>145.86666666666667</v>
      </c>
      <c r="F174" s="40">
        <v>143.28333333333333</v>
      </c>
      <c r="G174" s="40">
        <v>140.56666666666666</v>
      </c>
      <c r="H174" s="40">
        <v>151.16666666666669</v>
      </c>
      <c r="I174" s="40">
        <v>153.88333333333333</v>
      </c>
      <c r="J174" s="40">
        <v>156.4666666666667</v>
      </c>
      <c r="K174" s="31">
        <v>151.30000000000001</v>
      </c>
      <c r="L174" s="31">
        <v>146</v>
      </c>
      <c r="M174" s="31">
        <v>154.71030999999999</v>
      </c>
      <c r="N174" s="1"/>
      <c r="O174" s="1"/>
    </row>
    <row r="175" spans="1:15" ht="12.75" customHeight="1">
      <c r="A175" s="56">
        <v>166</v>
      </c>
      <c r="B175" s="31" t="s">
        <v>186</v>
      </c>
      <c r="C175" s="31">
        <v>140.05000000000001</v>
      </c>
      <c r="D175" s="40">
        <v>140.08333333333334</v>
      </c>
      <c r="E175" s="40">
        <v>138.66666666666669</v>
      </c>
      <c r="F175" s="40">
        <v>137.28333333333333</v>
      </c>
      <c r="G175" s="40">
        <v>135.86666666666667</v>
      </c>
      <c r="H175" s="40">
        <v>141.4666666666667</v>
      </c>
      <c r="I175" s="40">
        <v>142.88333333333338</v>
      </c>
      <c r="J175" s="40">
        <v>144.26666666666671</v>
      </c>
      <c r="K175" s="31">
        <v>141.5</v>
      </c>
      <c r="L175" s="31">
        <v>138.69999999999999</v>
      </c>
      <c r="M175" s="31">
        <v>33.100679999999997</v>
      </c>
      <c r="N175" s="1"/>
      <c r="O175" s="1"/>
    </row>
    <row r="176" spans="1:15" ht="12.75" customHeight="1">
      <c r="A176" s="56">
        <v>167</v>
      </c>
      <c r="B176" s="31" t="s">
        <v>187</v>
      </c>
      <c r="C176" s="31">
        <v>2535.3000000000002</v>
      </c>
      <c r="D176" s="40">
        <v>2528.2333333333336</v>
      </c>
      <c r="E176" s="40">
        <v>2515.4666666666672</v>
      </c>
      <c r="F176" s="40">
        <v>2495.6333333333337</v>
      </c>
      <c r="G176" s="40">
        <v>2482.8666666666672</v>
      </c>
      <c r="H176" s="40">
        <v>2548.0666666666671</v>
      </c>
      <c r="I176" s="40">
        <v>2560.8333333333335</v>
      </c>
      <c r="J176" s="40">
        <v>2580.666666666667</v>
      </c>
      <c r="K176" s="31">
        <v>2541</v>
      </c>
      <c r="L176" s="31">
        <v>2508.4</v>
      </c>
      <c r="M176" s="31">
        <v>54.718710000000002</v>
      </c>
      <c r="N176" s="1"/>
      <c r="O176" s="1"/>
    </row>
    <row r="177" spans="1:15" ht="12.75" customHeight="1">
      <c r="A177" s="56">
        <v>168</v>
      </c>
      <c r="B177" s="31" t="s">
        <v>275</v>
      </c>
      <c r="C177" s="31">
        <v>896.05</v>
      </c>
      <c r="D177" s="40">
        <v>895.35</v>
      </c>
      <c r="E177" s="40">
        <v>891.7</v>
      </c>
      <c r="F177" s="40">
        <v>887.35</v>
      </c>
      <c r="G177" s="40">
        <v>883.7</v>
      </c>
      <c r="H177" s="40">
        <v>899.7</v>
      </c>
      <c r="I177" s="40">
        <v>903.34999999999991</v>
      </c>
      <c r="J177" s="40">
        <v>907.7</v>
      </c>
      <c r="K177" s="31">
        <v>899</v>
      </c>
      <c r="L177" s="31">
        <v>891</v>
      </c>
      <c r="M177" s="31">
        <v>8.0846300000000006</v>
      </c>
      <c r="N177" s="1"/>
      <c r="O177" s="1"/>
    </row>
    <row r="178" spans="1:15" ht="12.75" customHeight="1">
      <c r="A178" s="56">
        <v>169</v>
      </c>
      <c r="B178" s="31" t="s">
        <v>189</v>
      </c>
      <c r="C178" s="31">
        <v>1258.7</v>
      </c>
      <c r="D178" s="40">
        <v>1255.2333333333333</v>
      </c>
      <c r="E178" s="40">
        <v>1249.4666666666667</v>
      </c>
      <c r="F178" s="40">
        <v>1240.2333333333333</v>
      </c>
      <c r="G178" s="40">
        <v>1234.4666666666667</v>
      </c>
      <c r="H178" s="40">
        <v>1264.4666666666667</v>
      </c>
      <c r="I178" s="40">
        <v>1270.2333333333336</v>
      </c>
      <c r="J178" s="40">
        <v>1279.4666666666667</v>
      </c>
      <c r="K178" s="31">
        <v>1261</v>
      </c>
      <c r="L178" s="31">
        <v>1246</v>
      </c>
      <c r="M178" s="31">
        <v>9.3351100000000002</v>
      </c>
      <c r="N178" s="1"/>
      <c r="O178" s="1"/>
    </row>
    <row r="179" spans="1:15" ht="12.75" customHeight="1">
      <c r="A179" s="56">
        <v>170</v>
      </c>
      <c r="B179" s="31" t="s">
        <v>193</v>
      </c>
      <c r="C179" s="31">
        <v>2656.8</v>
      </c>
      <c r="D179" s="40">
        <v>2645.7000000000003</v>
      </c>
      <c r="E179" s="40">
        <v>2621.6000000000004</v>
      </c>
      <c r="F179" s="40">
        <v>2586.4</v>
      </c>
      <c r="G179" s="40">
        <v>2562.3000000000002</v>
      </c>
      <c r="H179" s="40">
        <v>2680.9000000000005</v>
      </c>
      <c r="I179" s="40">
        <v>2705</v>
      </c>
      <c r="J179" s="40">
        <v>2740.2000000000007</v>
      </c>
      <c r="K179" s="31">
        <v>2669.8</v>
      </c>
      <c r="L179" s="31">
        <v>2610.5</v>
      </c>
      <c r="M179" s="31">
        <v>8.0065200000000001</v>
      </c>
      <c r="N179" s="1"/>
      <c r="O179" s="1"/>
    </row>
    <row r="180" spans="1:15" ht="12.75" customHeight="1">
      <c r="A180" s="56">
        <v>171</v>
      </c>
      <c r="B180" s="31" t="s">
        <v>276</v>
      </c>
      <c r="C180" s="31">
        <v>7538.75</v>
      </c>
      <c r="D180" s="40">
        <v>7557.75</v>
      </c>
      <c r="E180" s="40">
        <v>7505.8</v>
      </c>
      <c r="F180" s="40">
        <v>7472.85</v>
      </c>
      <c r="G180" s="40">
        <v>7420.9000000000005</v>
      </c>
      <c r="H180" s="40">
        <v>7590.7</v>
      </c>
      <c r="I180" s="40">
        <v>7642.6500000000005</v>
      </c>
      <c r="J180" s="40">
        <v>7675.5999999999995</v>
      </c>
      <c r="K180" s="31">
        <v>7609.7</v>
      </c>
      <c r="L180" s="31">
        <v>7524.8</v>
      </c>
      <c r="M180" s="31">
        <v>5.8130000000000001E-2</v>
      </c>
      <c r="N180" s="1"/>
      <c r="O180" s="1"/>
    </row>
    <row r="181" spans="1:15" ht="12.75" customHeight="1">
      <c r="A181" s="56">
        <v>172</v>
      </c>
      <c r="B181" s="31" t="s">
        <v>191</v>
      </c>
      <c r="C181" s="31">
        <v>26855.3</v>
      </c>
      <c r="D181" s="40">
        <v>26721.766666666666</v>
      </c>
      <c r="E181" s="40">
        <v>26493.533333333333</v>
      </c>
      <c r="F181" s="40">
        <v>26131.766666666666</v>
      </c>
      <c r="G181" s="40">
        <v>25903.533333333333</v>
      </c>
      <c r="H181" s="40">
        <v>27083.533333333333</v>
      </c>
      <c r="I181" s="40">
        <v>27311.766666666663</v>
      </c>
      <c r="J181" s="40">
        <v>27673.533333333333</v>
      </c>
      <c r="K181" s="31">
        <v>26950</v>
      </c>
      <c r="L181" s="31">
        <v>26360</v>
      </c>
      <c r="M181" s="31">
        <v>0.32019999999999998</v>
      </c>
      <c r="N181" s="1"/>
      <c r="O181" s="1"/>
    </row>
    <row r="182" spans="1:15" ht="12.75" customHeight="1">
      <c r="A182" s="56">
        <v>173</v>
      </c>
      <c r="B182" s="31" t="s">
        <v>194</v>
      </c>
      <c r="C182" s="31">
        <v>1247.45</v>
      </c>
      <c r="D182" s="40">
        <v>1246.1499999999999</v>
      </c>
      <c r="E182" s="40">
        <v>1235.2999999999997</v>
      </c>
      <c r="F182" s="40">
        <v>1223.1499999999999</v>
      </c>
      <c r="G182" s="40">
        <v>1212.2999999999997</v>
      </c>
      <c r="H182" s="40">
        <v>1258.2999999999997</v>
      </c>
      <c r="I182" s="40">
        <v>1269.1499999999996</v>
      </c>
      <c r="J182" s="40">
        <v>1281.2999999999997</v>
      </c>
      <c r="K182" s="31">
        <v>1257</v>
      </c>
      <c r="L182" s="31">
        <v>1234</v>
      </c>
      <c r="M182" s="31">
        <v>6.3345900000000004</v>
      </c>
      <c r="N182" s="1"/>
      <c r="O182" s="1"/>
    </row>
    <row r="183" spans="1:15" ht="12.75" customHeight="1">
      <c r="A183" s="56">
        <v>174</v>
      </c>
      <c r="B183" s="31" t="s">
        <v>192</v>
      </c>
      <c r="C183" s="31">
        <v>2360.1</v>
      </c>
      <c r="D183" s="40">
        <v>2356.4499999999998</v>
      </c>
      <c r="E183" s="40">
        <v>2336.9499999999998</v>
      </c>
      <c r="F183" s="40">
        <v>2313.8000000000002</v>
      </c>
      <c r="G183" s="40">
        <v>2294.3000000000002</v>
      </c>
      <c r="H183" s="40">
        <v>2379.5999999999995</v>
      </c>
      <c r="I183" s="40">
        <v>2399.0999999999995</v>
      </c>
      <c r="J183" s="40">
        <v>2422.2499999999991</v>
      </c>
      <c r="K183" s="31">
        <v>2375.9499999999998</v>
      </c>
      <c r="L183" s="31">
        <v>2333.3000000000002</v>
      </c>
      <c r="M183" s="31">
        <v>2.9596</v>
      </c>
      <c r="N183" s="1"/>
      <c r="O183" s="1"/>
    </row>
    <row r="184" spans="1:15" ht="12.75" customHeight="1">
      <c r="A184" s="56">
        <v>175</v>
      </c>
      <c r="B184" s="31" t="s">
        <v>190</v>
      </c>
      <c r="C184" s="31">
        <v>511.35</v>
      </c>
      <c r="D184" s="40">
        <v>510.40000000000003</v>
      </c>
      <c r="E184" s="40">
        <v>507.95000000000005</v>
      </c>
      <c r="F184" s="40">
        <v>504.55</v>
      </c>
      <c r="G184" s="40">
        <v>502.1</v>
      </c>
      <c r="H184" s="40">
        <v>513.80000000000007</v>
      </c>
      <c r="I184" s="40">
        <v>516.25</v>
      </c>
      <c r="J184" s="40">
        <v>519.65000000000009</v>
      </c>
      <c r="K184" s="31">
        <v>512.85</v>
      </c>
      <c r="L184" s="31">
        <v>507</v>
      </c>
      <c r="M184" s="31">
        <v>104.50973999999999</v>
      </c>
      <c r="N184" s="1"/>
      <c r="O184" s="1"/>
    </row>
    <row r="185" spans="1:15" ht="12.75" customHeight="1">
      <c r="A185" s="56">
        <v>176</v>
      </c>
      <c r="B185" s="31" t="s">
        <v>188</v>
      </c>
      <c r="C185" s="31">
        <v>108.05</v>
      </c>
      <c r="D185" s="40">
        <v>107.3</v>
      </c>
      <c r="E185" s="40">
        <v>106.1</v>
      </c>
      <c r="F185" s="40">
        <v>104.14999999999999</v>
      </c>
      <c r="G185" s="40">
        <v>102.94999999999999</v>
      </c>
      <c r="H185" s="40">
        <v>109.25</v>
      </c>
      <c r="I185" s="40">
        <v>110.45000000000002</v>
      </c>
      <c r="J185" s="40">
        <v>112.4</v>
      </c>
      <c r="K185" s="31">
        <v>108.5</v>
      </c>
      <c r="L185" s="31">
        <v>105.35</v>
      </c>
      <c r="M185" s="31">
        <v>471.28730000000002</v>
      </c>
      <c r="N185" s="1"/>
      <c r="O185" s="1"/>
    </row>
    <row r="186" spans="1:15" ht="12.75" customHeight="1">
      <c r="A186" s="56">
        <v>177</v>
      </c>
      <c r="B186" s="31" t="s">
        <v>195</v>
      </c>
      <c r="C186" s="31">
        <v>865.5</v>
      </c>
      <c r="D186" s="40">
        <v>856.91666666666663</v>
      </c>
      <c r="E186" s="40">
        <v>842.83333333333326</v>
      </c>
      <c r="F186" s="40">
        <v>820.16666666666663</v>
      </c>
      <c r="G186" s="40">
        <v>806.08333333333326</v>
      </c>
      <c r="H186" s="40">
        <v>879.58333333333326</v>
      </c>
      <c r="I186" s="40">
        <v>893.66666666666652</v>
      </c>
      <c r="J186" s="40">
        <v>916.33333333333326</v>
      </c>
      <c r="K186" s="31">
        <v>871</v>
      </c>
      <c r="L186" s="31">
        <v>834.25</v>
      </c>
      <c r="M186" s="31">
        <v>73.951400000000007</v>
      </c>
      <c r="N186" s="1"/>
      <c r="O186" s="1"/>
    </row>
    <row r="187" spans="1:15" ht="12.75" customHeight="1">
      <c r="A187" s="56">
        <v>178</v>
      </c>
      <c r="B187" s="31" t="s">
        <v>196</v>
      </c>
      <c r="C187" s="31">
        <v>520.15</v>
      </c>
      <c r="D187" s="40">
        <v>517.91666666666663</v>
      </c>
      <c r="E187" s="40">
        <v>514.13333333333321</v>
      </c>
      <c r="F187" s="40">
        <v>508.11666666666656</v>
      </c>
      <c r="G187" s="40">
        <v>504.33333333333314</v>
      </c>
      <c r="H187" s="40">
        <v>523.93333333333328</v>
      </c>
      <c r="I187" s="40">
        <v>527.71666666666681</v>
      </c>
      <c r="J187" s="40">
        <v>533.73333333333335</v>
      </c>
      <c r="K187" s="31">
        <v>521.70000000000005</v>
      </c>
      <c r="L187" s="31">
        <v>511.9</v>
      </c>
      <c r="M187" s="31">
        <v>4.8617600000000003</v>
      </c>
      <c r="N187" s="1"/>
      <c r="O187" s="1"/>
    </row>
    <row r="188" spans="1:15" ht="12.75" customHeight="1">
      <c r="A188" s="56">
        <v>179</v>
      </c>
      <c r="B188" s="31" t="s">
        <v>277</v>
      </c>
      <c r="C188" s="31">
        <v>633.4</v>
      </c>
      <c r="D188" s="40">
        <v>634.63333333333333</v>
      </c>
      <c r="E188" s="40">
        <v>625.36666666666667</v>
      </c>
      <c r="F188" s="40">
        <v>617.33333333333337</v>
      </c>
      <c r="G188" s="40">
        <v>608.06666666666672</v>
      </c>
      <c r="H188" s="40">
        <v>642.66666666666663</v>
      </c>
      <c r="I188" s="40">
        <v>651.93333333333328</v>
      </c>
      <c r="J188" s="40">
        <v>659.96666666666658</v>
      </c>
      <c r="K188" s="31">
        <v>643.9</v>
      </c>
      <c r="L188" s="31">
        <v>626.6</v>
      </c>
      <c r="M188" s="31">
        <v>4.6791900000000002</v>
      </c>
      <c r="N188" s="1"/>
      <c r="O188" s="1"/>
    </row>
    <row r="189" spans="1:15" ht="12.75" customHeight="1">
      <c r="A189" s="56">
        <v>180</v>
      </c>
      <c r="B189" s="31" t="s">
        <v>208</v>
      </c>
      <c r="C189" s="31">
        <v>660.45</v>
      </c>
      <c r="D189" s="40">
        <v>655.5</v>
      </c>
      <c r="E189" s="40">
        <v>647.95000000000005</v>
      </c>
      <c r="F189" s="40">
        <v>635.45000000000005</v>
      </c>
      <c r="G189" s="40">
        <v>627.90000000000009</v>
      </c>
      <c r="H189" s="40">
        <v>668</v>
      </c>
      <c r="I189" s="40">
        <v>675.55</v>
      </c>
      <c r="J189" s="40">
        <v>688.05</v>
      </c>
      <c r="K189" s="31">
        <v>663.05</v>
      </c>
      <c r="L189" s="31">
        <v>643</v>
      </c>
      <c r="M189" s="31">
        <v>18.926179999999999</v>
      </c>
      <c r="N189" s="1"/>
      <c r="O189" s="1"/>
    </row>
    <row r="190" spans="1:15" ht="12.75" customHeight="1">
      <c r="A190" s="56">
        <v>181</v>
      </c>
      <c r="B190" s="31" t="s">
        <v>197</v>
      </c>
      <c r="C190" s="31">
        <v>1014.05</v>
      </c>
      <c r="D190" s="40">
        <v>1006.35</v>
      </c>
      <c r="E190" s="40">
        <v>993.35</v>
      </c>
      <c r="F190" s="40">
        <v>972.65</v>
      </c>
      <c r="G190" s="40">
        <v>959.65</v>
      </c>
      <c r="H190" s="40">
        <v>1027.0500000000002</v>
      </c>
      <c r="I190" s="40">
        <v>1040.0500000000002</v>
      </c>
      <c r="J190" s="40">
        <v>1060.75</v>
      </c>
      <c r="K190" s="31">
        <v>1019.35</v>
      </c>
      <c r="L190" s="31">
        <v>985.65</v>
      </c>
      <c r="M190" s="31">
        <v>27.215579999999999</v>
      </c>
      <c r="N190" s="1"/>
      <c r="O190" s="1"/>
    </row>
    <row r="191" spans="1:15" ht="12.75" customHeight="1">
      <c r="A191" s="56">
        <v>182</v>
      </c>
      <c r="B191" s="31" t="s">
        <v>534</v>
      </c>
      <c r="C191" s="31">
        <v>1545.5</v>
      </c>
      <c r="D191" s="40">
        <v>1553.0333333333335</v>
      </c>
      <c r="E191" s="40">
        <v>1529.0166666666671</v>
      </c>
      <c r="F191" s="40">
        <v>1512.5333333333335</v>
      </c>
      <c r="G191" s="40">
        <v>1488.5166666666671</v>
      </c>
      <c r="H191" s="40">
        <v>1569.5166666666671</v>
      </c>
      <c r="I191" s="40">
        <v>1593.5333333333335</v>
      </c>
      <c r="J191" s="40">
        <v>1610.0166666666671</v>
      </c>
      <c r="K191" s="31">
        <v>1577.05</v>
      </c>
      <c r="L191" s="31">
        <v>1536.55</v>
      </c>
      <c r="M191" s="31">
        <v>9.8445599999999995</v>
      </c>
      <c r="N191" s="1"/>
      <c r="O191" s="1"/>
    </row>
    <row r="192" spans="1:15" ht="12.75" customHeight="1">
      <c r="A192" s="56">
        <v>183</v>
      </c>
      <c r="B192" s="31" t="s">
        <v>202</v>
      </c>
      <c r="C192" s="31">
        <v>3897.9</v>
      </c>
      <c r="D192" s="40">
        <v>3892.6333333333332</v>
      </c>
      <c r="E192" s="40">
        <v>3862.2666666666664</v>
      </c>
      <c r="F192" s="40">
        <v>3826.6333333333332</v>
      </c>
      <c r="G192" s="40">
        <v>3796.2666666666664</v>
      </c>
      <c r="H192" s="40">
        <v>3928.2666666666664</v>
      </c>
      <c r="I192" s="40">
        <v>3958.6333333333332</v>
      </c>
      <c r="J192" s="40">
        <v>3994.2666666666664</v>
      </c>
      <c r="K192" s="31">
        <v>3923</v>
      </c>
      <c r="L192" s="31">
        <v>3857</v>
      </c>
      <c r="M192" s="31">
        <v>66.845070000000007</v>
      </c>
      <c r="N192" s="1"/>
      <c r="O192" s="1"/>
    </row>
    <row r="193" spans="1:15" ht="12.75" customHeight="1">
      <c r="A193" s="56">
        <v>184</v>
      </c>
      <c r="B193" s="31" t="s">
        <v>198</v>
      </c>
      <c r="C193" s="31">
        <v>730.2</v>
      </c>
      <c r="D193" s="40">
        <v>731.08333333333337</v>
      </c>
      <c r="E193" s="40">
        <v>722.7166666666667</v>
      </c>
      <c r="F193" s="40">
        <v>715.23333333333335</v>
      </c>
      <c r="G193" s="40">
        <v>706.86666666666667</v>
      </c>
      <c r="H193" s="40">
        <v>738.56666666666672</v>
      </c>
      <c r="I193" s="40">
        <v>746.93333333333328</v>
      </c>
      <c r="J193" s="40">
        <v>754.41666666666674</v>
      </c>
      <c r="K193" s="31">
        <v>739.45</v>
      </c>
      <c r="L193" s="31">
        <v>723.6</v>
      </c>
      <c r="M193" s="31">
        <v>16.046710000000001</v>
      </c>
      <c r="N193" s="1"/>
      <c r="O193" s="1"/>
    </row>
    <row r="194" spans="1:15" ht="12.75" customHeight="1">
      <c r="A194" s="56">
        <v>185</v>
      </c>
      <c r="B194" s="31" t="s">
        <v>278</v>
      </c>
      <c r="C194" s="31">
        <v>6401.75</v>
      </c>
      <c r="D194" s="40">
        <v>6329.583333333333</v>
      </c>
      <c r="E194" s="40">
        <v>6209.1666666666661</v>
      </c>
      <c r="F194" s="40">
        <v>6016.583333333333</v>
      </c>
      <c r="G194" s="40">
        <v>5896.1666666666661</v>
      </c>
      <c r="H194" s="40">
        <v>6522.1666666666661</v>
      </c>
      <c r="I194" s="40">
        <v>6642.5833333333321</v>
      </c>
      <c r="J194" s="40">
        <v>6835.1666666666661</v>
      </c>
      <c r="K194" s="31">
        <v>6450</v>
      </c>
      <c r="L194" s="31">
        <v>6137</v>
      </c>
      <c r="M194" s="31">
        <v>4.6788699999999999</v>
      </c>
      <c r="N194" s="1"/>
      <c r="O194" s="1"/>
    </row>
    <row r="195" spans="1:15" ht="12.75" customHeight="1">
      <c r="A195" s="56">
        <v>186</v>
      </c>
      <c r="B195" s="31" t="s">
        <v>199</v>
      </c>
      <c r="C195" s="31">
        <v>511.95</v>
      </c>
      <c r="D195" s="40">
        <v>506.84999999999997</v>
      </c>
      <c r="E195" s="40">
        <v>499.9</v>
      </c>
      <c r="F195" s="40">
        <v>487.85</v>
      </c>
      <c r="G195" s="40">
        <v>480.90000000000003</v>
      </c>
      <c r="H195" s="40">
        <v>518.89999999999986</v>
      </c>
      <c r="I195" s="40">
        <v>525.84999999999991</v>
      </c>
      <c r="J195" s="40">
        <v>537.89999999999986</v>
      </c>
      <c r="K195" s="31">
        <v>513.79999999999995</v>
      </c>
      <c r="L195" s="31">
        <v>494.8</v>
      </c>
      <c r="M195" s="31">
        <v>275.72552999999999</v>
      </c>
      <c r="N195" s="1"/>
      <c r="O195" s="1"/>
    </row>
    <row r="196" spans="1:15" ht="12.75" customHeight="1">
      <c r="A196" s="56">
        <v>187</v>
      </c>
      <c r="B196" s="31" t="s">
        <v>200</v>
      </c>
      <c r="C196" s="31">
        <v>245.3</v>
      </c>
      <c r="D196" s="40">
        <v>242.83333333333334</v>
      </c>
      <c r="E196" s="40">
        <v>238.9666666666667</v>
      </c>
      <c r="F196" s="40">
        <v>232.63333333333335</v>
      </c>
      <c r="G196" s="40">
        <v>228.76666666666671</v>
      </c>
      <c r="H196" s="40">
        <v>249.16666666666669</v>
      </c>
      <c r="I196" s="40">
        <v>253.0333333333333</v>
      </c>
      <c r="J196" s="40">
        <v>259.36666666666667</v>
      </c>
      <c r="K196" s="31">
        <v>246.7</v>
      </c>
      <c r="L196" s="31">
        <v>236.5</v>
      </c>
      <c r="M196" s="31">
        <v>502.50826999999998</v>
      </c>
      <c r="N196" s="1"/>
      <c r="O196" s="1"/>
    </row>
    <row r="197" spans="1:15" ht="12.75" customHeight="1">
      <c r="A197" s="56">
        <v>188</v>
      </c>
      <c r="B197" s="31" t="s">
        <v>201</v>
      </c>
      <c r="C197" s="31">
        <v>1221.1500000000001</v>
      </c>
      <c r="D197" s="40">
        <v>1199.6000000000001</v>
      </c>
      <c r="E197" s="40">
        <v>1173.7000000000003</v>
      </c>
      <c r="F197" s="40">
        <v>1126.2500000000002</v>
      </c>
      <c r="G197" s="40">
        <v>1100.3500000000004</v>
      </c>
      <c r="H197" s="40">
        <v>1247.0500000000002</v>
      </c>
      <c r="I197" s="40">
        <v>1272.9500000000003</v>
      </c>
      <c r="J197" s="40">
        <v>1320.4</v>
      </c>
      <c r="K197" s="31">
        <v>1225.5</v>
      </c>
      <c r="L197" s="31">
        <v>1152.1500000000001</v>
      </c>
      <c r="M197" s="31">
        <v>157.23115999999999</v>
      </c>
      <c r="N197" s="1"/>
      <c r="O197" s="1"/>
    </row>
    <row r="198" spans="1:15" ht="12.75" customHeight="1">
      <c r="A198" s="56">
        <v>189</v>
      </c>
      <c r="B198" s="31" t="s">
        <v>203</v>
      </c>
      <c r="C198" s="31">
        <v>1718.8</v>
      </c>
      <c r="D198" s="40">
        <v>1723.1666666666667</v>
      </c>
      <c r="E198" s="40">
        <v>1697.4333333333334</v>
      </c>
      <c r="F198" s="40">
        <v>1676.0666666666666</v>
      </c>
      <c r="G198" s="40">
        <v>1650.3333333333333</v>
      </c>
      <c r="H198" s="40">
        <v>1744.5333333333335</v>
      </c>
      <c r="I198" s="40">
        <v>1770.2666666666667</v>
      </c>
      <c r="J198" s="40">
        <v>1791.6333333333337</v>
      </c>
      <c r="K198" s="31">
        <v>1748.9</v>
      </c>
      <c r="L198" s="31">
        <v>1701.8</v>
      </c>
      <c r="M198" s="31">
        <v>27.683710000000001</v>
      </c>
      <c r="N198" s="1"/>
      <c r="O198" s="1"/>
    </row>
    <row r="199" spans="1:15" ht="12.75" customHeight="1">
      <c r="A199" s="56">
        <v>190</v>
      </c>
      <c r="B199" s="31" t="s">
        <v>184</v>
      </c>
      <c r="C199" s="31">
        <v>1020.15</v>
      </c>
      <c r="D199" s="40">
        <v>1027.3500000000001</v>
      </c>
      <c r="E199" s="40">
        <v>1007.8000000000002</v>
      </c>
      <c r="F199" s="40">
        <v>995.45</v>
      </c>
      <c r="G199" s="40">
        <v>975.90000000000009</v>
      </c>
      <c r="H199" s="40">
        <v>1039.7000000000003</v>
      </c>
      <c r="I199" s="40">
        <v>1059.25</v>
      </c>
      <c r="J199" s="40">
        <v>1071.6000000000004</v>
      </c>
      <c r="K199" s="31">
        <v>1046.9000000000001</v>
      </c>
      <c r="L199" s="31">
        <v>1015</v>
      </c>
      <c r="M199" s="31">
        <v>2.8170799999999998</v>
      </c>
      <c r="N199" s="1"/>
      <c r="O199" s="1"/>
    </row>
    <row r="200" spans="1:15" ht="12.75" customHeight="1">
      <c r="A200" s="56">
        <v>191</v>
      </c>
      <c r="B200" s="31" t="s">
        <v>204</v>
      </c>
      <c r="C200" s="31">
        <v>2619.25</v>
      </c>
      <c r="D200" s="40">
        <v>2612.0499999999997</v>
      </c>
      <c r="E200" s="40">
        <v>2595.1999999999994</v>
      </c>
      <c r="F200" s="40">
        <v>2571.1499999999996</v>
      </c>
      <c r="G200" s="40">
        <v>2554.2999999999993</v>
      </c>
      <c r="H200" s="40">
        <v>2636.0999999999995</v>
      </c>
      <c r="I200" s="40">
        <v>2652.95</v>
      </c>
      <c r="J200" s="40">
        <v>2676.9999999999995</v>
      </c>
      <c r="K200" s="31">
        <v>2628.9</v>
      </c>
      <c r="L200" s="31">
        <v>2588</v>
      </c>
      <c r="M200" s="31">
        <v>10.236700000000001</v>
      </c>
      <c r="N200" s="1"/>
      <c r="O200" s="1"/>
    </row>
    <row r="201" spans="1:15" ht="12.75" customHeight="1">
      <c r="A201" s="56">
        <v>192</v>
      </c>
      <c r="B201" s="31" t="s">
        <v>205</v>
      </c>
      <c r="C201" s="31">
        <v>3189.2</v>
      </c>
      <c r="D201" s="40">
        <v>3183.7833333333333</v>
      </c>
      <c r="E201" s="40">
        <v>3149.5666666666666</v>
      </c>
      <c r="F201" s="40">
        <v>3109.9333333333334</v>
      </c>
      <c r="G201" s="40">
        <v>3075.7166666666667</v>
      </c>
      <c r="H201" s="40">
        <v>3223.4166666666665</v>
      </c>
      <c r="I201" s="40">
        <v>3257.6333333333328</v>
      </c>
      <c r="J201" s="40">
        <v>3297.2666666666664</v>
      </c>
      <c r="K201" s="31">
        <v>3218</v>
      </c>
      <c r="L201" s="31">
        <v>3144.15</v>
      </c>
      <c r="M201" s="31">
        <v>1.0142100000000001</v>
      </c>
      <c r="N201" s="1"/>
      <c r="O201" s="1"/>
    </row>
    <row r="202" spans="1:15" ht="12.75" customHeight="1">
      <c r="A202" s="56">
        <v>193</v>
      </c>
      <c r="B202" s="31" t="s">
        <v>206</v>
      </c>
      <c r="C202" s="31">
        <v>578.4</v>
      </c>
      <c r="D202" s="40">
        <v>576.06666666666672</v>
      </c>
      <c r="E202" s="40">
        <v>570.28333333333342</v>
      </c>
      <c r="F202" s="40">
        <v>562.16666666666674</v>
      </c>
      <c r="G202" s="40">
        <v>556.38333333333344</v>
      </c>
      <c r="H202" s="40">
        <v>584.18333333333339</v>
      </c>
      <c r="I202" s="40">
        <v>589.9666666666667</v>
      </c>
      <c r="J202" s="40">
        <v>598.08333333333337</v>
      </c>
      <c r="K202" s="31">
        <v>581.85</v>
      </c>
      <c r="L202" s="31">
        <v>567.95000000000005</v>
      </c>
      <c r="M202" s="31">
        <v>4.0472299999999999</v>
      </c>
      <c r="N202" s="1"/>
      <c r="O202" s="1"/>
    </row>
    <row r="203" spans="1:15" ht="12.75" customHeight="1">
      <c r="A203" s="56">
        <v>194</v>
      </c>
      <c r="B203" s="31" t="s">
        <v>207</v>
      </c>
      <c r="C203" s="31">
        <v>1182.9000000000001</v>
      </c>
      <c r="D203" s="40">
        <v>1166.8666666666668</v>
      </c>
      <c r="E203" s="40">
        <v>1146.0333333333335</v>
      </c>
      <c r="F203" s="40">
        <v>1109.1666666666667</v>
      </c>
      <c r="G203" s="40">
        <v>1088.3333333333335</v>
      </c>
      <c r="H203" s="40">
        <v>1203.7333333333336</v>
      </c>
      <c r="I203" s="40">
        <v>1224.5666666666666</v>
      </c>
      <c r="J203" s="40">
        <v>1261.4333333333336</v>
      </c>
      <c r="K203" s="31">
        <v>1187.7</v>
      </c>
      <c r="L203" s="31">
        <v>1130</v>
      </c>
      <c r="M203" s="31">
        <v>6.8222500000000004</v>
      </c>
      <c r="N203" s="1"/>
      <c r="O203" s="1"/>
    </row>
    <row r="204" spans="1:15" ht="12.75" customHeight="1">
      <c r="A204" s="56">
        <v>195</v>
      </c>
      <c r="B204" s="31" t="s">
        <v>211</v>
      </c>
      <c r="C204" s="31">
        <v>841</v>
      </c>
      <c r="D204" s="40">
        <v>836.33333333333337</v>
      </c>
      <c r="E204" s="40">
        <v>827.76666666666677</v>
      </c>
      <c r="F204" s="40">
        <v>814.53333333333342</v>
      </c>
      <c r="G204" s="40">
        <v>805.96666666666681</v>
      </c>
      <c r="H204" s="40">
        <v>849.56666666666672</v>
      </c>
      <c r="I204" s="40">
        <v>858.13333333333333</v>
      </c>
      <c r="J204" s="40">
        <v>871.36666666666667</v>
      </c>
      <c r="K204" s="31">
        <v>844.9</v>
      </c>
      <c r="L204" s="31">
        <v>823.1</v>
      </c>
      <c r="M204" s="31">
        <v>44.106990000000003</v>
      </c>
      <c r="N204" s="1"/>
      <c r="O204" s="1"/>
    </row>
    <row r="205" spans="1:15" ht="12.75" customHeight="1">
      <c r="A205" s="56">
        <v>196</v>
      </c>
      <c r="B205" s="31" t="s">
        <v>210</v>
      </c>
      <c r="C205" s="31">
        <v>7606.8</v>
      </c>
      <c r="D205" s="40">
        <v>7626.75</v>
      </c>
      <c r="E205" s="40">
        <v>7533.9</v>
      </c>
      <c r="F205" s="40">
        <v>7461</v>
      </c>
      <c r="G205" s="40">
        <v>7368.15</v>
      </c>
      <c r="H205" s="40">
        <v>7699.65</v>
      </c>
      <c r="I205" s="40">
        <v>7792.5</v>
      </c>
      <c r="J205" s="40">
        <v>7865.4</v>
      </c>
      <c r="K205" s="31">
        <v>7719.6</v>
      </c>
      <c r="L205" s="31">
        <v>7553.85</v>
      </c>
      <c r="M205" s="31">
        <v>2.7489300000000001</v>
      </c>
      <c r="N205" s="1"/>
      <c r="O205" s="1"/>
    </row>
    <row r="206" spans="1:15" ht="12.75" customHeight="1">
      <c r="A206" s="56">
        <v>197</v>
      </c>
      <c r="B206" s="31" t="s">
        <v>279</v>
      </c>
      <c r="C206" s="31">
        <v>46.2</v>
      </c>
      <c r="D206" s="40">
        <v>45.966666666666669</v>
      </c>
      <c r="E206" s="40">
        <v>45.433333333333337</v>
      </c>
      <c r="F206" s="40">
        <v>44.666666666666671</v>
      </c>
      <c r="G206" s="40">
        <v>44.13333333333334</v>
      </c>
      <c r="H206" s="40">
        <v>46.733333333333334</v>
      </c>
      <c r="I206" s="40">
        <v>47.266666666666666</v>
      </c>
      <c r="J206" s="40">
        <v>48.033333333333331</v>
      </c>
      <c r="K206" s="31">
        <v>46.5</v>
      </c>
      <c r="L206" s="31">
        <v>45.2</v>
      </c>
      <c r="M206" s="31">
        <v>88.079070000000002</v>
      </c>
      <c r="N206" s="1"/>
      <c r="O206" s="1"/>
    </row>
    <row r="207" spans="1:15" ht="12.75" customHeight="1">
      <c r="A207" s="56">
        <v>198</v>
      </c>
      <c r="B207" s="31" t="s">
        <v>209</v>
      </c>
      <c r="C207" s="31">
        <v>1653.9</v>
      </c>
      <c r="D207" s="40">
        <v>1649.7666666666667</v>
      </c>
      <c r="E207" s="40">
        <v>1629.1333333333332</v>
      </c>
      <c r="F207" s="40">
        <v>1604.3666666666666</v>
      </c>
      <c r="G207" s="40">
        <v>1583.7333333333331</v>
      </c>
      <c r="H207" s="40">
        <v>1674.5333333333333</v>
      </c>
      <c r="I207" s="40">
        <v>1695.166666666667</v>
      </c>
      <c r="J207" s="40">
        <v>1719.9333333333334</v>
      </c>
      <c r="K207" s="31">
        <v>1670.4</v>
      </c>
      <c r="L207" s="31">
        <v>1625</v>
      </c>
      <c r="M207" s="31">
        <v>3.0289799999999998</v>
      </c>
      <c r="N207" s="1"/>
      <c r="O207" s="1"/>
    </row>
    <row r="208" spans="1:15" ht="12.75" customHeight="1">
      <c r="A208" s="56">
        <v>199</v>
      </c>
      <c r="B208" s="31" t="s">
        <v>155</v>
      </c>
      <c r="C208" s="31">
        <v>942.35</v>
      </c>
      <c r="D208" s="40">
        <v>934.38333333333333</v>
      </c>
      <c r="E208" s="40">
        <v>918.16666666666663</v>
      </c>
      <c r="F208" s="40">
        <v>893.98333333333335</v>
      </c>
      <c r="G208" s="40">
        <v>877.76666666666665</v>
      </c>
      <c r="H208" s="40">
        <v>958.56666666666661</v>
      </c>
      <c r="I208" s="40">
        <v>974.7833333333333</v>
      </c>
      <c r="J208" s="40">
        <v>998.96666666666658</v>
      </c>
      <c r="K208" s="31">
        <v>950.6</v>
      </c>
      <c r="L208" s="31">
        <v>910.2</v>
      </c>
      <c r="M208" s="31">
        <v>40.88111</v>
      </c>
      <c r="N208" s="1"/>
      <c r="O208" s="1"/>
    </row>
    <row r="209" spans="1:15" ht="12.75" customHeight="1">
      <c r="A209" s="56">
        <v>200</v>
      </c>
      <c r="B209" s="31" t="s">
        <v>281</v>
      </c>
      <c r="C209" s="31">
        <v>905.55</v>
      </c>
      <c r="D209" s="40">
        <v>907.93333333333339</v>
      </c>
      <c r="E209" s="40">
        <v>898.86666666666679</v>
      </c>
      <c r="F209" s="40">
        <v>892.18333333333339</v>
      </c>
      <c r="G209" s="40">
        <v>883.11666666666679</v>
      </c>
      <c r="H209" s="40">
        <v>914.61666666666679</v>
      </c>
      <c r="I209" s="40">
        <v>923.68333333333339</v>
      </c>
      <c r="J209" s="40">
        <v>930.36666666666679</v>
      </c>
      <c r="K209" s="31">
        <v>917</v>
      </c>
      <c r="L209" s="31">
        <v>901.25</v>
      </c>
      <c r="M209" s="31">
        <v>2.3787500000000001</v>
      </c>
      <c r="N209" s="1"/>
      <c r="O209" s="1"/>
    </row>
    <row r="210" spans="1:15" ht="12.75" customHeight="1">
      <c r="A210" s="56">
        <v>201</v>
      </c>
      <c r="B210" s="31" t="s">
        <v>212</v>
      </c>
      <c r="C210" s="31">
        <v>339.7</v>
      </c>
      <c r="D210" s="40">
        <v>339.18333333333334</v>
      </c>
      <c r="E210" s="40">
        <v>334.36666666666667</v>
      </c>
      <c r="F210" s="40">
        <v>329.03333333333336</v>
      </c>
      <c r="G210" s="40">
        <v>324.2166666666667</v>
      </c>
      <c r="H210" s="40">
        <v>344.51666666666665</v>
      </c>
      <c r="I210" s="40">
        <v>349.33333333333337</v>
      </c>
      <c r="J210" s="40">
        <v>354.66666666666663</v>
      </c>
      <c r="K210" s="31">
        <v>344</v>
      </c>
      <c r="L210" s="31">
        <v>333.85</v>
      </c>
      <c r="M210" s="31">
        <v>106.53446</v>
      </c>
      <c r="N210" s="1"/>
      <c r="O210" s="1"/>
    </row>
    <row r="211" spans="1:15" ht="12.75" customHeight="1">
      <c r="A211" s="56">
        <v>202</v>
      </c>
      <c r="B211" s="31" t="s">
        <v>128</v>
      </c>
      <c r="C211" s="31">
        <v>12.8</v>
      </c>
      <c r="D211" s="40">
        <v>12.883333333333333</v>
      </c>
      <c r="E211" s="40">
        <v>12.516666666666666</v>
      </c>
      <c r="F211" s="40">
        <v>12.233333333333333</v>
      </c>
      <c r="G211" s="40">
        <v>11.866666666666665</v>
      </c>
      <c r="H211" s="40">
        <v>13.166666666666666</v>
      </c>
      <c r="I211" s="40">
        <v>13.533333333333333</v>
      </c>
      <c r="J211" s="40">
        <v>13.816666666666666</v>
      </c>
      <c r="K211" s="31">
        <v>13.25</v>
      </c>
      <c r="L211" s="31">
        <v>12.6</v>
      </c>
      <c r="M211" s="31">
        <v>2581.2662500000001</v>
      </c>
      <c r="N211" s="1"/>
      <c r="O211" s="1"/>
    </row>
    <row r="212" spans="1:15" ht="12.75" customHeight="1">
      <c r="A212" s="56">
        <v>203</v>
      </c>
      <c r="B212" s="31" t="s">
        <v>213</v>
      </c>
      <c r="C212" s="31">
        <v>1270.8499999999999</v>
      </c>
      <c r="D212" s="40">
        <v>1271.8666666666666</v>
      </c>
      <c r="E212" s="40">
        <v>1255.583333333333</v>
      </c>
      <c r="F212" s="40">
        <v>1240.3166666666664</v>
      </c>
      <c r="G212" s="40">
        <v>1224.0333333333328</v>
      </c>
      <c r="H212" s="40">
        <v>1287.1333333333332</v>
      </c>
      <c r="I212" s="40">
        <v>1303.4166666666665</v>
      </c>
      <c r="J212" s="40">
        <v>1318.6833333333334</v>
      </c>
      <c r="K212" s="31">
        <v>1288.1500000000001</v>
      </c>
      <c r="L212" s="31">
        <v>1256.5999999999999</v>
      </c>
      <c r="M212" s="31">
        <v>5.9148899999999998</v>
      </c>
      <c r="N212" s="1"/>
      <c r="O212" s="1"/>
    </row>
    <row r="213" spans="1:15" ht="12.75" customHeight="1">
      <c r="A213" s="56">
        <v>204</v>
      </c>
      <c r="B213" s="31" t="s">
        <v>282</v>
      </c>
      <c r="C213" s="31">
        <v>1845.95</v>
      </c>
      <c r="D213" s="40">
        <v>1841.5</v>
      </c>
      <c r="E213" s="40">
        <v>1827.4</v>
      </c>
      <c r="F213" s="40">
        <v>1808.8500000000001</v>
      </c>
      <c r="G213" s="40">
        <v>1794.7500000000002</v>
      </c>
      <c r="H213" s="40">
        <v>1860.05</v>
      </c>
      <c r="I213" s="40">
        <v>1874.1499999999999</v>
      </c>
      <c r="J213" s="40">
        <v>1892.6999999999998</v>
      </c>
      <c r="K213" s="31">
        <v>1855.6</v>
      </c>
      <c r="L213" s="31">
        <v>1822.95</v>
      </c>
      <c r="M213" s="31">
        <v>1.14716</v>
      </c>
      <c r="N213" s="1"/>
      <c r="O213" s="1"/>
    </row>
    <row r="214" spans="1:15" ht="12.75" customHeight="1">
      <c r="A214" s="56">
        <v>205</v>
      </c>
      <c r="B214" s="31" t="s">
        <v>214</v>
      </c>
      <c r="C214" s="40">
        <v>649.75</v>
      </c>
      <c r="D214" s="40">
        <v>654.58333333333337</v>
      </c>
      <c r="E214" s="40">
        <v>643.16666666666674</v>
      </c>
      <c r="F214" s="40">
        <v>636.58333333333337</v>
      </c>
      <c r="G214" s="40">
        <v>625.16666666666674</v>
      </c>
      <c r="H214" s="40">
        <v>661.16666666666674</v>
      </c>
      <c r="I214" s="40">
        <v>672.58333333333348</v>
      </c>
      <c r="J214" s="40">
        <v>679.16666666666674</v>
      </c>
      <c r="K214" s="40">
        <v>666</v>
      </c>
      <c r="L214" s="40">
        <v>648</v>
      </c>
      <c r="M214" s="40">
        <v>307.52967000000001</v>
      </c>
      <c r="N214" s="1"/>
      <c r="O214" s="1"/>
    </row>
    <row r="215" spans="1:15" ht="12.75" customHeight="1">
      <c r="A215" s="56">
        <v>206</v>
      </c>
      <c r="B215" s="31" t="s">
        <v>283</v>
      </c>
      <c r="C215" s="40">
        <v>14</v>
      </c>
      <c r="D215" s="40">
        <v>13.933333333333332</v>
      </c>
      <c r="E215" s="40">
        <v>13.666666666666664</v>
      </c>
      <c r="F215" s="40">
        <v>13.333333333333332</v>
      </c>
      <c r="G215" s="40">
        <v>13.066666666666665</v>
      </c>
      <c r="H215" s="40">
        <v>14.266666666666664</v>
      </c>
      <c r="I215" s="40">
        <v>14.533333333333333</v>
      </c>
      <c r="J215" s="40">
        <v>14.866666666666664</v>
      </c>
      <c r="K215" s="40">
        <v>14.2</v>
      </c>
      <c r="L215" s="40">
        <v>13.6</v>
      </c>
      <c r="M215" s="40">
        <v>1326.4368199999999</v>
      </c>
      <c r="N215" s="1"/>
      <c r="O215" s="1"/>
    </row>
    <row r="216" spans="1:15" ht="12.75" customHeight="1">
      <c r="A216" s="56">
        <v>207</v>
      </c>
      <c r="B216" s="31" t="s">
        <v>215</v>
      </c>
      <c r="C216" s="40">
        <v>325.45</v>
      </c>
      <c r="D216" s="40">
        <v>325.76666666666665</v>
      </c>
      <c r="E216" s="40">
        <v>322.93333333333328</v>
      </c>
      <c r="F216" s="40">
        <v>320.41666666666663</v>
      </c>
      <c r="G216" s="40">
        <v>317.58333333333326</v>
      </c>
      <c r="H216" s="40">
        <v>328.2833333333333</v>
      </c>
      <c r="I216" s="40">
        <v>331.11666666666667</v>
      </c>
      <c r="J216" s="40">
        <v>333.63333333333333</v>
      </c>
      <c r="K216" s="40">
        <v>328.6</v>
      </c>
      <c r="L216" s="40">
        <v>323.25</v>
      </c>
      <c r="M216" s="40">
        <v>40.349330000000002</v>
      </c>
      <c r="N216" s="1"/>
      <c r="O216" s="1"/>
    </row>
    <row r="217" spans="1:15" ht="12.75" customHeight="1">
      <c r="A217" s="56"/>
      <c r="B217" s="31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1"/>
      <c r="O217" s="1"/>
    </row>
    <row r="218" spans="1:15" ht="12.75" customHeight="1">
      <c r="A218" s="59"/>
      <c r="B218" s="60"/>
      <c r="C218" s="61"/>
      <c r="D218" s="61"/>
      <c r="E218" s="61"/>
      <c r="F218" s="61"/>
      <c r="G218" s="61"/>
      <c r="H218" s="61"/>
      <c r="I218" s="61"/>
      <c r="J218" s="61"/>
      <c r="K218" s="61"/>
      <c r="L218" s="62"/>
      <c r="M218" s="1"/>
      <c r="N218" s="1"/>
      <c r="O218" s="1"/>
    </row>
    <row r="219" spans="1:15" ht="12.75" customHeight="1">
      <c r="A219" s="59"/>
      <c r="B219" s="1"/>
      <c r="C219" s="61"/>
      <c r="D219" s="61"/>
      <c r="E219" s="61"/>
      <c r="F219" s="61"/>
      <c r="G219" s="61"/>
      <c r="H219" s="61"/>
      <c r="I219" s="61"/>
      <c r="J219" s="61"/>
      <c r="K219" s="61"/>
      <c r="L219" s="62"/>
      <c r="M219" s="1"/>
      <c r="N219" s="1"/>
      <c r="O219" s="1"/>
    </row>
    <row r="220" spans="1:15" ht="12.75" customHeight="1">
      <c r="A220" s="59"/>
      <c r="B220" s="1"/>
      <c r="C220" s="61"/>
      <c r="D220" s="61"/>
      <c r="E220" s="61"/>
      <c r="F220" s="61"/>
      <c r="G220" s="61"/>
      <c r="H220" s="61"/>
      <c r="I220" s="61"/>
      <c r="J220" s="61"/>
      <c r="K220" s="61"/>
      <c r="L220" s="62"/>
      <c r="M220" s="1"/>
      <c r="N220" s="1"/>
      <c r="O220" s="1"/>
    </row>
    <row r="221" spans="1:15" ht="12.75" customHeight="1">
      <c r="A221" s="63" t="s">
        <v>284</v>
      </c>
      <c r="B221" s="1"/>
      <c r="C221" s="61"/>
      <c r="D221" s="61"/>
      <c r="E221" s="61"/>
      <c r="F221" s="61"/>
      <c r="G221" s="61"/>
      <c r="H221" s="61"/>
      <c r="I221" s="61"/>
      <c r="J221" s="61"/>
      <c r="K221" s="61"/>
      <c r="L221" s="62"/>
      <c r="M221" s="1"/>
      <c r="N221" s="1"/>
      <c r="O221" s="1"/>
    </row>
    <row r="222" spans="1:15" ht="12.75" customHeight="1">
      <c r="A222" s="1"/>
      <c r="B222" s="1"/>
      <c r="C222" s="61"/>
      <c r="D222" s="61"/>
      <c r="E222" s="61"/>
      <c r="F222" s="61"/>
      <c r="G222" s="61"/>
      <c r="H222" s="61"/>
      <c r="I222" s="61"/>
      <c r="J222" s="61"/>
      <c r="K222" s="61"/>
      <c r="L222" s="62"/>
      <c r="M222" s="1"/>
      <c r="N222" s="1"/>
      <c r="O222" s="1"/>
    </row>
    <row r="223" spans="1:15" ht="12.75" customHeight="1">
      <c r="A223" s="1"/>
      <c r="B223" s="1"/>
      <c r="C223" s="61"/>
      <c r="D223" s="61"/>
      <c r="E223" s="61"/>
      <c r="F223" s="61"/>
      <c r="G223" s="61"/>
      <c r="H223" s="61"/>
      <c r="I223" s="61"/>
      <c r="J223" s="61"/>
      <c r="K223" s="61"/>
      <c r="L223" s="62"/>
      <c r="M223" s="1"/>
      <c r="N223" s="1"/>
      <c r="O223" s="1"/>
    </row>
    <row r="224" spans="1:15" ht="12.75" customHeight="1">
      <c r="A224" s="64" t="s">
        <v>285</v>
      </c>
      <c r="B224" s="1"/>
      <c r="C224" s="61"/>
      <c r="D224" s="61"/>
      <c r="E224" s="61"/>
      <c r="F224" s="61"/>
      <c r="G224" s="61"/>
      <c r="H224" s="61"/>
      <c r="I224" s="61"/>
      <c r="J224" s="61"/>
      <c r="K224" s="61"/>
      <c r="L224" s="62"/>
      <c r="M224" s="1"/>
      <c r="N224" s="1"/>
      <c r="O224" s="1"/>
    </row>
    <row r="225" spans="1:15" ht="12.75" customHeight="1">
      <c r="A225" s="65"/>
      <c r="B225" s="1"/>
      <c r="C225" s="61"/>
      <c r="D225" s="61"/>
      <c r="E225" s="61"/>
      <c r="F225" s="61"/>
      <c r="G225" s="61"/>
      <c r="H225" s="61"/>
      <c r="I225" s="61"/>
      <c r="J225" s="61"/>
      <c r="K225" s="61"/>
      <c r="L225" s="62"/>
      <c r="M225" s="1"/>
      <c r="N225" s="1"/>
      <c r="O225" s="1"/>
    </row>
    <row r="226" spans="1:15" ht="12.75" customHeight="1">
      <c r="A226" s="66" t="s">
        <v>286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62"/>
      <c r="M226" s="1"/>
      <c r="N226" s="1"/>
      <c r="O226" s="1"/>
    </row>
    <row r="227" spans="1:15" ht="12.75" customHeight="1">
      <c r="A227" s="49" t="s">
        <v>216</v>
      </c>
      <c r="B227" s="1"/>
      <c r="C227" s="61"/>
      <c r="D227" s="61"/>
      <c r="E227" s="61"/>
      <c r="F227" s="61"/>
      <c r="G227" s="61"/>
      <c r="H227" s="61"/>
      <c r="I227" s="61"/>
      <c r="J227" s="61"/>
      <c r="K227" s="61"/>
      <c r="L227" s="62"/>
      <c r="M227" s="1"/>
      <c r="N227" s="1"/>
      <c r="O227" s="1"/>
    </row>
    <row r="228" spans="1:15" ht="12.75" customHeight="1">
      <c r="A228" s="49" t="s">
        <v>217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62"/>
      <c r="M228" s="1"/>
      <c r="N228" s="1"/>
      <c r="O228" s="1"/>
    </row>
    <row r="229" spans="1:15" ht="12.75" customHeight="1">
      <c r="A229" s="49" t="s">
        <v>218</v>
      </c>
      <c r="B229" s="1"/>
      <c r="C229" s="67"/>
      <c r="D229" s="67"/>
      <c r="E229" s="67"/>
      <c r="F229" s="67"/>
      <c r="G229" s="67"/>
      <c r="H229" s="67"/>
      <c r="I229" s="67"/>
      <c r="J229" s="67"/>
      <c r="K229" s="67"/>
      <c r="L229" s="62"/>
      <c r="M229" s="1"/>
      <c r="N229" s="1"/>
      <c r="O229" s="1"/>
    </row>
    <row r="230" spans="1:15" ht="12.75" customHeight="1">
      <c r="A230" s="49" t="s">
        <v>219</v>
      </c>
      <c r="B230" s="1"/>
      <c r="C230" s="61"/>
      <c r="D230" s="61"/>
      <c r="E230" s="61"/>
      <c r="F230" s="61"/>
      <c r="G230" s="61"/>
      <c r="H230" s="61"/>
      <c r="I230" s="61"/>
      <c r="J230" s="61"/>
      <c r="K230" s="61"/>
      <c r="L230" s="62"/>
      <c r="M230" s="1"/>
      <c r="N230" s="1"/>
      <c r="O230" s="1"/>
    </row>
    <row r="231" spans="1:15" ht="12.75" customHeight="1">
      <c r="A231" s="49" t="s">
        <v>220</v>
      </c>
      <c r="B231" s="1"/>
      <c r="C231" s="61"/>
      <c r="D231" s="61"/>
      <c r="E231" s="61"/>
      <c r="F231" s="61"/>
      <c r="G231" s="61"/>
      <c r="H231" s="61"/>
      <c r="I231" s="61"/>
      <c r="J231" s="61"/>
      <c r="K231" s="61"/>
      <c r="L231" s="62"/>
      <c r="M231" s="1"/>
      <c r="N231" s="1"/>
      <c r="O231" s="1"/>
    </row>
    <row r="232" spans="1:15" ht="12.75" customHeight="1">
      <c r="A232" s="68"/>
      <c r="B232" s="1"/>
      <c r="C232" s="61"/>
      <c r="D232" s="61"/>
      <c r="E232" s="61"/>
      <c r="F232" s="61"/>
      <c r="G232" s="61"/>
      <c r="H232" s="61"/>
      <c r="I232" s="61"/>
      <c r="J232" s="61"/>
      <c r="K232" s="61"/>
      <c r="L232" s="62"/>
      <c r="M232" s="1"/>
      <c r="N232" s="1"/>
      <c r="O232" s="1"/>
    </row>
    <row r="233" spans="1:15" ht="12.75" customHeight="1">
      <c r="A233" s="1"/>
      <c r="B233" s="1"/>
      <c r="C233" s="61"/>
      <c r="D233" s="61"/>
      <c r="E233" s="61"/>
      <c r="F233" s="61"/>
      <c r="G233" s="61"/>
      <c r="H233" s="61"/>
      <c r="I233" s="61"/>
      <c r="J233" s="61"/>
      <c r="K233" s="61"/>
      <c r="L233" s="62"/>
      <c r="M233" s="1"/>
      <c r="N233" s="1"/>
      <c r="O233" s="1"/>
    </row>
    <row r="234" spans="1:15" ht="12.75" customHeight="1">
      <c r="A234" s="1"/>
      <c r="B234" s="1"/>
      <c r="C234" s="61"/>
      <c r="D234" s="61"/>
      <c r="E234" s="61"/>
      <c r="F234" s="61"/>
      <c r="G234" s="61"/>
      <c r="H234" s="61"/>
      <c r="I234" s="61"/>
      <c r="J234" s="61"/>
      <c r="K234" s="61"/>
      <c r="L234" s="62"/>
      <c r="M234" s="1"/>
      <c r="N234" s="1"/>
      <c r="O234" s="1"/>
    </row>
    <row r="235" spans="1:15" ht="12.75" customHeight="1">
      <c r="A235" s="1"/>
      <c r="B235" s="1"/>
      <c r="C235" s="61"/>
      <c r="D235" s="61"/>
      <c r="E235" s="61"/>
      <c r="F235" s="61"/>
      <c r="G235" s="61"/>
      <c r="H235" s="61"/>
      <c r="I235" s="61"/>
      <c r="J235" s="61"/>
      <c r="K235" s="61"/>
      <c r="L235" s="62"/>
      <c r="M235" s="1"/>
      <c r="N235" s="1"/>
      <c r="O235" s="1"/>
    </row>
    <row r="236" spans="1:15" ht="12.75" customHeight="1">
      <c r="A236" s="1"/>
      <c r="B236" s="1"/>
      <c r="C236" s="61"/>
      <c r="D236" s="61"/>
      <c r="E236" s="61"/>
      <c r="F236" s="61"/>
      <c r="G236" s="61"/>
      <c r="H236" s="61"/>
      <c r="I236" s="61"/>
      <c r="J236" s="61"/>
      <c r="K236" s="61"/>
      <c r="L236" s="62"/>
      <c r="M236" s="1"/>
      <c r="N236" s="1"/>
      <c r="O236" s="1"/>
    </row>
    <row r="237" spans="1:15" ht="12.75" customHeight="1">
      <c r="A237" s="69" t="s">
        <v>221</v>
      </c>
      <c r="B237" s="1"/>
      <c r="C237" s="61"/>
      <c r="D237" s="61"/>
      <c r="E237" s="61"/>
      <c r="F237" s="61"/>
      <c r="G237" s="61"/>
      <c r="H237" s="61"/>
      <c r="I237" s="61"/>
      <c r="J237" s="61"/>
      <c r="K237" s="61"/>
      <c r="L237" s="62"/>
      <c r="M237" s="1"/>
      <c r="N237" s="1"/>
      <c r="O237" s="1"/>
    </row>
    <row r="238" spans="1:15" ht="12.75" customHeight="1">
      <c r="A238" s="70" t="s">
        <v>222</v>
      </c>
      <c r="B238" s="1"/>
      <c r="C238" s="61"/>
      <c r="D238" s="61"/>
      <c r="E238" s="61"/>
      <c r="F238" s="61"/>
      <c r="G238" s="61"/>
      <c r="H238" s="61"/>
      <c r="I238" s="61"/>
      <c r="J238" s="61"/>
      <c r="K238" s="61"/>
      <c r="L238" s="62"/>
      <c r="M238" s="1"/>
      <c r="N238" s="1"/>
      <c r="O238" s="1"/>
    </row>
    <row r="239" spans="1:15" ht="12.75" customHeight="1">
      <c r="A239" s="70" t="s">
        <v>223</v>
      </c>
      <c r="B239" s="1"/>
      <c r="C239" s="61"/>
      <c r="D239" s="61"/>
      <c r="E239" s="61"/>
      <c r="F239" s="61"/>
      <c r="G239" s="61"/>
      <c r="H239" s="61"/>
      <c r="I239" s="61"/>
      <c r="J239" s="61"/>
      <c r="K239" s="61"/>
      <c r="L239" s="62"/>
      <c r="M239" s="1"/>
      <c r="N239" s="1"/>
      <c r="O239" s="1"/>
    </row>
    <row r="240" spans="1:15" ht="12.75" customHeight="1">
      <c r="A240" s="70" t="s">
        <v>224</v>
      </c>
      <c r="B240" s="1"/>
      <c r="C240" s="61"/>
      <c r="D240" s="61"/>
      <c r="E240" s="61"/>
      <c r="F240" s="61"/>
      <c r="G240" s="61"/>
      <c r="H240" s="61"/>
      <c r="I240" s="61"/>
      <c r="J240" s="61"/>
      <c r="K240" s="61"/>
      <c r="L240" s="62"/>
      <c r="M240" s="1"/>
      <c r="N240" s="1"/>
      <c r="O240" s="1"/>
    </row>
    <row r="241" spans="1:15" ht="12.75" customHeight="1">
      <c r="A241" s="70" t="s">
        <v>225</v>
      </c>
      <c r="B241" s="1"/>
      <c r="C241" s="61"/>
      <c r="D241" s="61"/>
      <c r="E241" s="61"/>
      <c r="F241" s="61"/>
      <c r="G241" s="61"/>
      <c r="H241" s="61"/>
      <c r="I241" s="61"/>
      <c r="J241" s="61"/>
      <c r="K241" s="61"/>
      <c r="L241" s="62"/>
      <c r="M241" s="1"/>
      <c r="N241" s="1"/>
      <c r="O241" s="1"/>
    </row>
    <row r="242" spans="1:15" ht="12.75" customHeight="1">
      <c r="A242" s="70" t="s">
        <v>226</v>
      </c>
      <c r="B242" s="1"/>
      <c r="C242" s="61"/>
      <c r="D242" s="61"/>
      <c r="E242" s="61"/>
      <c r="F242" s="61"/>
      <c r="G242" s="61"/>
      <c r="H242" s="61"/>
      <c r="I242" s="61"/>
      <c r="J242" s="61"/>
      <c r="K242" s="61"/>
      <c r="L242" s="62"/>
      <c r="M242" s="1"/>
      <c r="N242" s="1"/>
      <c r="O242" s="1"/>
    </row>
    <row r="243" spans="1:15" ht="12.75" customHeight="1">
      <c r="A243" s="70" t="s">
        <v>227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62"/>
      <c r="M243" s="1"/>
      <c r="N243" s="1"/>
      <c r="O243" s="1"/>
    </row>
    <row r="244" spans="1:15" ht="12.75" customHeight="1">
      <c r="A244" s="70" t="s">
        <v>228</v>
      </c>
      <c r="B244" s="1"/>
      <c r="C244" s="61"/>
      <c r="D244" s="61"/>
      <c r="E244" s="61"/>
      <c r="F244" s="61"/>
      <c r="G244" s="61"/>
      <c r="H244" s="61"/>
      <c r="I244" s="61"/>
      <c r="J244" s="61"/>
      <c r="K244" s="61"/>
      <c r="L244" s="62"/>
      <c r="M244" s="1"/>
      <c r="N244" s="1"/>
      <c r="O244" s="1"/>
    </row>
    <row r="245" spans="1:15" ht="12.75" customHeight="1">
      <c r="A245" s="70" t="s">
        <v>229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62"/>
      <c r="M245" s="1"/>
      <c r="N245" s="1"/>
      <c r="O245" s="1"/>
    </row>
    <row r="246" spans="1:15" ht="12.75" customHeight="1">
      <c r="A246" s="70" t="s">
        <v>230</v>
      </c>
      <c r="B246" s="1"/>
      <c r="C246" s="67"/>
      <c r="D246" s="67"/>
      <c r="E246" s="67"/>
      <c r="F246" s="67"/>
      <c r="G246" s="67"/>
      <c r="H246" s="67"/>
      <c r="I246" s="67"/>
      <c r="J246" s="67"/>
      <c r="K246" s="67"/>
      <c r="L246" s="62"/>
      <c r="M246" s="1"/>
      <c r="N246" s="1"/>
      <c r="O246" s="1"/>
    </row>
    <row r="247" spans="1:15" ht="12.75" customHeight="1">
      <c r="A247" s="1"/>
      <c r="B247" s="1"/>
      <c r="C247" s="61"/>
      <c r="D247" s="61"/>
      <c r="E247" s="61"/>
      <c r="F247" s="61"/>
      <c r="G247" s="61"/>
      <c r="H247" s="61"/>
      <c r="I247" s="61"/>
      <c r="J247" s="61"/>
      <c r="K247" s="61"/>
      <c r="L247" s="62"/>
      <c r="M247" s="1"/>
      <c r="N247" s="1"/>
      <c r="O247" s="1"/>
    </row>
    <row r="248" spans="1:15" ht="12.75" customHeight="1">
      <c r="A248" s="1"/>
      <c r="B248" s="1"/>
      <c r="C248" s="61"/>
      <c r="D248" s="61"/>
      <c r="E248" s="61"/>
      <c r="F248" s="61"/>
      <c r="G248" s="61"/>
      <c r="H248" s="61"/>
      <c r="I248" s="61"/>
      <c r="J248" s="61"/>
      <c r="K248" s="61"/>
      <c r="L248" s="62"/>
      <c r="M248" s="1"/>
      <c r="N248" s="1"/>
      <c r="O248" s="1"/>
    </row>
    <row r="249" spans="1:15" ht="12.75" customHeight="1">
      <c r="A249" s="1"/>
      <c r="B249" s="1"/>
      <c r="C249" s="61"/>
      <c r="D249" s="61"/>
      <c r="E249" s="61"/>
      <c r="F249" s="61"/>
      <c r="G249" s="61"/>
      <c r="H249" s="61"/>
      <c r="I249" s="61"/>
      <c r="J249" s="61"/>
      <c r="K249" s="61"/>
      <c r="L249" s="62"/>
      <c r="M249" s="1"/>
      <c r="N249" s="1"/>
      <c r="O249" s="1"/>
    </row>
    <row r="250" spans="1:15" ht="12.75" customHeight="1">
      <c r="A250" s="1"/>
      <c r="B250" s="1"/>
      <c r="C250" s="61"/>
      <c r="D250" s="61"/>
      <c r="E250" s="61"/>
      <c r="F250" s="61"/>
      <c r="G250" s="61"/>
      <c r="H250" s="61"/>
      <c r="I250" s="61"/>
      <c r="J250" s="61"/>
      <c r="K250" s="61"/>
      <c r="L250" s="62"/>
      <c r="M250" s="1"/>
      <c r="N250" s="1"/>
      <c r="O250" s="1"/>
    </row>
    <row r="251" spans="1:15" ht="12.75" customHeight="1">
      <c r="A251" s="1"/>
      <c r="B251" s="1"/>
      <c r="C251" s="61"/>
      <c r="D251" s="61"/>
      <c r="E251" s="61"/>
      <c r="F251" s="61"/>
      <c r="G251" s="61"/>
      <c r="H251" s="61"/>
      <c r="I251" s="61"/>
      <c r="J251" s="61"/>
      <c r="K251" s="61"/>
      <c r="L251" s="62"/>
      <c r="M251" s="1"/>
      <c r="N251" s="1"/>
      <c r="O251" s="1"/>
    </row>
    <row r="252" spans="1:15" ht="12.75" customHeight="1">
      <c r="A252" s="1"/>
      <c r="B252" s="1"/>
      <c r="C252" s="61"/>
      <c r="D252" s="61"/>
      <c r="E252" s="61"/>
      <c r="F252" s="61"/>
      <c r="G252" s="61"/>
      <c r="H252" s="61"/>
      <c r="I252" s="61"/>
      <c r="J252" s="61"/>
      <c r="K252" s="61"/>
      <c r="L252" s="62"/>
      <c r="M252" s="1"/>
      <c r="N252" s="1"/>
      <c r="O252" s="1"/>
    </row>
    <row r="253" spans="1:15" ht="12.75" customHeight="1">
      <c r="A253" s="1"/>
      <c r="B253" s="1"/>
      <c r="C253" s="61"/>
      <c r="D253" s="61"/>
      <c r="E253" s="61"/>
      <c r="F253" s="61"/>
      <c r="G253" s="61"/>
      <c r="H253" s="61"/>
      <c r="I253" s="61"/>
      <c r="J253" s="61"/>
      <c r="K253" s="61"/>
      <c r="L253" s="62"/>
      <c r="M253" s="1"/>
      <c r="N253" s="1"/>
      <c r="O253" s="1"/>
    </row>
    <row r="254" spans="1:15" ht="12.75" customHeight="1">
      <c r="A254" s="1"/>
      <c r="B254" s="1"/>
      <c r="C254" s="61"/>
      <c r="D254" s="61"/>
      <c r="E254" s="61"/>
      <c r="F254" s="61"/>
      <c r="G254" s="61"/>
      <c r="H254" s="61"/>
      <c r="I254" s="61"/>
      <c r="J254" s="61"/>
      <c r="K254" s="61"/>
      <c r="L254" s="62"/>
      <c r="M254" s="1"/>
      <c r="N254" s="1"/>
      <c r="O254" s="1"/>
    </row>
    <row r="255" spans="1:15" ht="12.75" customHeight="1">
      <c r="A255" s="1"/>
      <c r="B255" s="1"/>
      <c r="C255" s="61"/>
      <c r="D255" s="61"/>
      <c r="E255" s="61"/>
      <c r="F255" s="61"/>
      <c r="G255" s="61"/>
      <c r="H255" s="61"/>
      <c r="I255" s="61"/>
      <c r="J255" s="61"/>
      <c r="K255" s="61"/>
      <c r="L255" s="62"/>
      <c r="M255" s="1"/>
      <c r="N255" s="1"/>
      <c r="O255" s="1"/>
    </row>
    <row r="256" spans="1:15" ht="12.75" customHeight="1">
      <c r="A256" s="1"/>
      <c r="B256" s="1"/>
      <c r="C256" s="61"/>
      <c r="D256" s="61"/>
      <c r="E256" s="61"/>
      <c r="F256" s="61"/>
      <c r="G256" s="61"/>
      <c r="H256" s="61"/>
      <c r="I256" s="61"/>
      <c r="J256" s="61"/>
      <c r="K256" s="61"/>
      <c r="L256" s="62"/>
      <c r="M256" s="1"/>
      <c r="N256" s="1"/>
      <c r="O256" s="1"/>
    </row>
    <row r="257" spans="1:15" ht="12.75" customHeight="1">
      <c r="A257" s="1"/>
      <c r="B257" s="1"/>
      <c r="C257" s="61"/>
      <c r="D257" s="61"/>
      <c r="E257" s="61"/>
      <c r="F257" s="61"/>
      <c r="G257" s="61"/>
      <c r="H257" s="61"/>
      <c r="I257" s="61"/>
      <c r="J257" s="61"/>
      <c r="K257" s="61"/>
      <c r="L257" s="62"/>
      <c r="M257" s="1"/>
      <c r="N257" s="1"/>
      <c r="O257" s="1"/>
    </row>
    <row r="258" spans="1:15" ht="12.75" customHeight="1">
      <c r="A258" s="1"/>
      <c r="B258" s="1"/>
      <c r="C258" s="61"/>
      <c r="D258" s="61"/>
      <c r="E258" s="61"/>
      <c r="F258" s="61"/>
      <c r="G258" s="61"/>
      <c r="H258" s="61"/>
      <c r="I258" s="61"/>
      <c r="J258" s="61"/>
      <c r="K258" s="61"/>
      <c r="L258" s="62"/>
      <c r="M258" s="1"/>
      <c r="N258" s="1"/>
      <c r="O258" s="1"/>
    </row>
    <row r="259" spans="1:15" ht="12.75" customHeight="1">
      <c r="A259" s="1"/>
      <c r="B259" s="1"/>
      <c r="C259" s="61"/>
      <c r="D259" s="61"/>
      <c r="E259" s="61"/>
      <c r="F259" s="61"/>
      <c r="G259" s="61"/>
      <c r="H259" s="61"/>
      <c r="I259" s="61"/>
      <c r="J259" s="61"/>
      <c r="K259" s="61"/>
      <c r="L259" s="62"/>
      <c r="M259" s="1"/>
      <c r="N259" s="1"/>
      <c r="O259" s="1"/>
    </row>
    <row r="260" spans="1:15" ht="12.75" customHeight="1">
      <c r="A260" s="1"/>
      <c r="B260" s="1"/>
      <c r="C260" s="61"/>
      <c r="D260" s="61"/>
      <c r="E260" s="61"/>
      <c r="F260" s="61"/>
      <c r="G260" s="61"/>
      <c r="H260" s="61"/>
      <c r="I260" s="61"/>
      <c r="J260" s="61"/>
      <c r="K260" s="61"/>
      <c r="L260" s="62"/>
      <c r="M260" s="1"/>
      <c r="N260" s="1"/>
      <c r="O260" s="1"/>
    </row>
    <row r="261" spans="1:15" ht="12.75" customHeight="1">
      <c r="A261" s="1"/>
      <c r="B261" s="1"/>
      <c r="C261" s="61"/>
      <c r="D261" s="61"/>
      <c r="E261" s="61"/>
      <c r="F261" s="61"/>
      <c r="G261" s="61"/>
      <c r="H261" s="61"/>
      <c r="I261" s="61"/>
      <c r="J261" s="61"/>
      <c r="K261" s="61"/>
      <c r="L261" s="62"/>
      <c r="M261" s="1"/>
      <c r="N261" s="1"/>
      <c r="O261" s="1"/>
    </row>
    <row r="262" spans="1:15" ht="12.75" customHeight="1">
      <c r="A262" s="1"/>
      <c r="B262" s="1"/>
      <c r="C262" s="61"/>
      <c r="D262" s="61"/>
      <c r="E262" s="61"/>
      <c r="F262" s="61"/>
      <c r="G262" s="61"/>
      <c r="H262" s="61"/>
      <c r="I262" s="61"/>
      <c r="J262" s="61"/>
      <c r="K262" s="61"/>
      <c r="L262" s="62"/>
      <c r="M262" s="1"/>
      <c r="N262" s="1"/>
      <c r="O262" s="1"/>
    </row>
    <row r="263" spans="1:15" ht="12.75" customHeight="1">
      <c r="A263" s="1"/>
      <c r="B263" s="1"/>
      <c r="C263" s="61"/>
      <c r="D263" s="61"/>
      <c r="E263" s="61"/>
      <c r="F263" s="61"/>
      <c r="G263" s="61"/>
      <c r="H263" s="61"/>
      <c r="I263" s="61"/>
      <c r="J263" s="61"/>
      <c r="K263" s="61"/>
      <c r="L263" s="62"/>
      <c r="M263" s="1"/>
      <c r="N263" s="1"/>
      <c r="O263" s="1"/>
    </row>
    <row r="264" spans="1:15" ht="12.75" customHeight="1">
      <c r="A264" s="1"/>
      <c r="B264" s="1"/>
      <c r="C264" s="61"/>
      <c r="D264" s="61"/>
      <c r="E264" s="61"/>
      <c r="F264" s="61"/>
      <c r="G264" s="61"/>
      <c r="H264" s="61"/>
      <c r="I264" s="61"/>
      <c r="J264" s="61"/>
      <c r="K264" s="61"/>
      <c r="L264" s="62"/>
      <c r="M264" s="1"/>
      <c r="N264" s="1"/>
      <c r="O264" s="1"/>
    </row>
    <row r="265" spans="1:15" ht="12.75" customHeight="1">
      <c r="A265" s="1"/>
      <c r="B265" s="1"/>
      <c r="C265" s="61"/>
      <c r="D265" s="61"/>
      <c r="E265" s="61"/>
      <c r="F265" s="61"/>
      <c r="G265" s="61"/>
      <c r="H265" s="61"/>
      <c r="I265" s="61"/>
      <c r="J265" s="61"/>
      <c r="K265" s="61"/>
      <c r="L265" s="62"/>
      <c r="M265" s="1"/>
      <c r="N265" s="1"/>
      <c r="O265" s="1"/>
    </row>
    <row r="266" spans="1:15" ht="12.75" customHeight="1">
      <c r="A266" s="1"/>
      <c r="B266" s="1"/>
      <c r="C266" s="61"/>
      <c r="D266" s="61"/>
      <c r="E266" s="61"/>
      <c r="F266" s="61"/>
      <c r="G266" s="61"/>
      <c r="H266" s="61"/>
      <c r="I266" s="61"/>
      <c r="J266" s="61"/>
      <c r="K266" s="61"/>
      <c r="L266" s="62"/>
      <c r="M266" s="1"/>
      <c r="N266" s="1"/>
      <c r="O266" s="1"/>
    </row>
    <row r="267" spans="1:15" ht="12.75" customHeight="1">
      <c r="A267" s="1"/>
      <c r="B267" s="1"/>
      <c r="C267" s="61"/>
      <c r="D267" s="61"/>
      <c r="E267" s="61"/>
      <c r="F267" s="61"/>
      <c r="G267" s="61"/>
      <c r="H267" s="61"/>
      <c r="I267" s="61"/>
      <c r="J267" s="61"/>
      <c r="K267" s="61"/>
      <c r="L267" s="62"/>
      <c r="M267" s="1"/>
      <c r="N267" s="1"/>
      <c r="O267" s="1"/>
    </row>
    <row r="268" spans="1:15" ht="12.75" customHeight="1">
      <c r="A268" s="1"/>
      <c r="B268" s="1"/>
      <c r="C268" s="61"/>
      <c r="D268" s="61"/>
      <c r="E268" s="61"/>
      <c r="F268" s="61"/>
      <c r="G268" s="61"/>
      <c r="H268" s="61"/>
      <c r="I268" s="61"/>
      <c r="J268" s="61"/>
      <c r="K268" s="61"/>
      <c r="L268" s="62"/>
      <c r="M268" s="1"/>
      <c r="N268" s="1"/>
      <c r="O268" s="1"/>
    </row>
    <row r="269" spans="1:15" ht="12.75" customHeight="1">
      <c r="A269" s="1"/>
      <c r="B269" s="1"/>
      <c r="C269" s="61"/>
      <c r="D269" s="61"/>
      <c r="E269" s="61"/>
      <c r="F269" s="61"/>
      <c r="G269" s="61"/>
      <c r="H269" s="61"/>
      <c r="I269" s="61"/>
      <c r="J269" s="61"/>
      <c r="K269" s="61"/>
      <c r="L269" s="62"/>
      <c r="M269" s="1"/>
      <c r="N269" s="1"/>
      <c r="O269" s="1"/>
    </row>
    <row r="270" spans="1:15" ht="12.75" customHeight="1">
      <c r="A270" s="1"/>
      <c r="B270" s="1"/>
      <c r="C270" s="61"/>
      <c r="D270" s="61"/>
      <c r="E270" s="61"/>
      <c r="F270" s="61"/>
      <c r="G270" s="61"/>
      <c r="H270" s="61"/>
      <c r="I270" s="61"/>
      <c r="J270" s="61"/>
      <c r="K270" s="61"/>
      <c r="L270" s="62"/>
      <c r="M270" s="1"/>
      <c r="N270" s="1"/>
      <c r="O270" s="1"/>
    </row>
    <row r="271" spans="1:15" ht="12.75" customHeight="1">
      <c r="A271" s="1"/>
      <c r="B271" s="1"/>
      <c r="C271" s="61"/>
      <c r="D271" s="61"/>
      <c r="E271" s="61"/>
      <c r="F271" s="61"/>
      <c r="G271" s="61"/>
      <c r="H271" s="61"/>
      <c r="I271" s="61"/>
      <c r="J271" s="61"/>
      <c r="K271" s="61"/>
      <c r="L271" s="62"/>
      <c r="M271" s="1"/>
      <c r="N271" s="1"/>
      <c r="O271" s="1"/>
    </row>
    <row r="272" spans="1:15" ht="12.75" customHeight="1">
      <c r="A272" s="1"/>
      <c r="B272" s="1"/>
      <c r="C272" s="61"/>
      <c r="D272" s="61"/>
      <c r="E272" s="61"/>
      <c r="F272" s="61"/>
      <c r="G272" s="61"/>
      <c r="H272" s="61"/>
      <c r="I272" s="61"/>
      <c r="J272" s="61"/>
      <c r="K272" s="61"/>
      <c r="L272" s="62"/>
      <c r="M272" s="1"/>
      <c r="N272" s="1"/>
      <c r="O272" s="1"/>
    </row>
    <row r="273" spans="1:15" ht="12.75" customHeight="1">
      <c r="A273" s="1"/>
      <c r="B273" s="1"/>
      <c r="C273" s="61"/>
      <c r="D273" s="61"/>
      <c r="E273" s="61"/>
      <c r="F273" s="61"/>
      <c r="G273" s="61"/>
      <c r="H273" s="61"/>
      <c r="I273" s="61"/>
      <c r="J273" s="61"/>
      <c r="K273" s="61"/>
      <c r="L273" s="62"/>
      <c r="M273" s="1"/>
      <c r="N273" s="1"/>
      <c r="O273" s="1"/>
    </row>
    <row r="274" spans="1:15" ht="12.75" customHeight="1">
      <c r="A274" s="1"/>
      <c r="B274" s="1"/>
      <c r="C274" s="61"/>
      <c r="D274" s="61"/>
      <c r="E274" s="61"/>
      <c r="F274" s="61"/>
      <c r="G274" s="61"/>
      <c r="H274" s="61"/>
      <c r="I274" s="61"/>
      <c r="J274" s="61"/>
      <c r="K274" s="61"/>
      <c r="L274" s="62"/>
      <c r="M274" s="1"/>
      <c r="N274" s="1"/>
      <c r="O274" s="1"/>
    </row>
    <row r="275" spans="1:15" ht="12.75" customHeight="1">
      <c r="A275" s="1"/>
      <c r="B275" s="1"/>
      <c r="C275" s="61"/>
      <c r="D275" s="61"/>
      <c r="E275" s="61"/>
      <c r="F275" s="61"/>
      <c r="G275" s="61"/>
      <c r="H275" s="61"/>
      <c r="I275" s="61"/>
      <c r="J275" s="61"/>
      <c r="K275" s="61"/>
      <c r="L275" s="62"/>
      <c r="M275" s="1"/>
      <c r="N275" s="1"/>
      <c r="O275" s="1"/>
    </row>
    <row r="276" spans="1:15" ht="12.75" customHeight="1">
      <c r="A276" s="1"/>
      <c r="B276" s="1"/>
      <c r="C276" s="61"/>
      <c r="D276" s="61"/>
      <c r="E276" s="61"/>
      <c r="F276" s="61"/>
      <c r="G276" s="61"/>
      <c r="H276" s="61"/>
      <c r="I276" s="61"/>
      <c r="J276" s="61"/>
      <c r="K276" s="61"/>
      <c r="L276" s="62"/>
      <c r="M276" s="1"/>
      <c r="N276" s="1"/>
      <c r="O276" s="1"/>
    </row>
    <row r="277" spans="1:15" ht="12.75" customHeight="1">
      <c r="A277" s="1"/>
      <c r="B277" s="1"/>
      <c r="C277" s="61"/>
      <c r="D277" s="61"/>
      <c r="E277" s="61"/>
      <c r="F277" s="61"/>
      <c r="G277" s="61"/>
      <c r="H277" s="61"/>
      <c r="I277" s="61"/>
      <c r="J277" s="61"/>
      <c r="K277" s="61"/>
      <c r="L277" s="62"/>
      <c r="M277" s="1"/>
      <c r="N277" s="1"/>
      <c r="O277" s="1"/>
    </row>
    <row r="278" spans="1:15" ht="12.75" customHeight="1">
      <c r="A278" s="1"/>
      <c r="B278" s="1"/>
      <c r="C278" s="61"/>
      <c r="D278" s="61"/>
      <c r="E278" s="61"/>
      <c r="F278" s="61"/>
      <c r="G278" s="61"/>
      <c r="H278" s="61"/>
      <c r="I278" s="61"/>
      <c r="J278" s="61"/>
      <c r="K278" s="61"/>
      <c r="L278" s="62"/>
      <c r="M278" s="1"/>
      <c r="N278" s="1"/>
      <c r="O278" s="1"/>
    </row>
    <row r="279" spans="1:15" ht="12.75" customHeight="1">
      <c r="A279" s="1"/>
      <c r="B279" s="1"/>
      <c r="C279" s="61"/>
      <c r="D279" s="61"/>
      <c r="E279" s="61"/>
      <c r="F279" s="61"/>
      <c r="G279" s="61"/>
      <c r="H279" s="61"/>
      <c r="I279" s="61"/>
      <c r="J279" s="61"/>
      <c r="K279" s="61"/>
      <c r="L279" s="62"/>
      <c r="M279" s="1"/>
      <c r="N279" s="1"/>
      <c r="O279" s="1"/>
    </row>
    <row r="280" spans="1:15" ht="12.75" customHeight="1">
      <c r="A280" s="1"/>
      <c r="B280" s="1"/>
      <c r="C280" s="61"/>
      <c r="D280" s="61"/>
      <c r="E280" s="61"/>
      <c r="F280" s="61"/>
      <c r="G280" s="61"/>
      <c r="H280" s="61"/>
      <c r="I280" s="61"/>
      <c r="J280" s="61"/>
      <c r="K280" s="61"/>
      <c r="L280" s="62"/>
      <c r="M280" s="1"/>
      <c r="N280" s="1"/>
      <c r="O280" s="1"/>
    </row>
    <row r="281" spans="1:15" ht="12.75" customHeight="1">
      <c r="A281" s="1"/>
      <c r="B281" s="1"/>
      <c r="C281" s="61"/>
      <c r="D281" s="61"/>
      <c r="E281" s="61"/>
      <c r="F281" s="61"/>
      <c r="G281" s="61"/>
      <c r="H281" s="61"/>
      <c r="I281" s="61"/>
      <c r="J281" s="61"/>
      <c r="K281" s="61"/>
      <c r="L281" s="62"/>
      <c r="M281" s="1"/>
      <c r="N281" s="1"/>
      <c r="O281" s="1"/>
    </row>
    <row r="282" spans="1:15" ht="12.75" customHeight="1">
      <c r="A282" s="1"/>
      <c r="B282" s="1"/>
      <c r="C282" s="61"/>
      <c r="D282" s="61"/>
      <c r="E282" s="61"/>
      <c r="F282" s="61"/>
      <c r="G282" s="61"/>
      <c r="H282" s="61"/>
      <c r="I282" s="61"/>
      <c r="J282" s="61"/>
      <c r="K282" s="61"/>
      <c r="L282" s="62"/>
      <c r="M282" s="1"/>
      <c r="N282" s="1"/>
      <c r="O282" s="1"/>
    </row>
    <row r="283" spans="1:15" ht="12.75" customHeight="1">
      <c r="A283" s="1"/>
      <c r="B283" s="1"/>
      <c r="C283" s="61"/>
      <c r="D283" s="61"/>
      <c r="E283" s="61"/>
      <c r="F283" s="61"/>
      <c r="G283" s="61"/>
      <c r="H283" s="61"/>
      <c r="I283" s="61"/>
      <c r="J283" s="61"/>
      <c r="K283" s="61"/>
      <c r="L283" s="62"/>
      <c r="M283" s="1"/>
      <c r="N283" s="1"/>
      <c r="O283" s="1"/>
    </row>
    <row r="284" spans="1:15" ht="12.75" customHeight="1">
      <c r="A284" s="1"/>
      <c r="B284" s="1"/>
      <c r="C284" s="61"/>
      <c r="D284" s="61"/>
      <c r="E284" s="61"/>
      <c r="F284" s="61"/>
      <c r="G284" s="61"/>
      <c r="H284" s="61"/>
      <c r="I284" s="61"/>
      <c r="J284" s="61"/>
      <c r="K284" s="61"/>
      <c r="L284" s="62"/>
      <c r="M284" s="1"/>
      <c r="N284" s="1"/>
      <c r="O284" s="1"/>
    </row>
    <row r="285" spans="1:15" ht="12.75" customHeight="1">
      <c r="A285" s="1"/>
      <c r="B285" s="1"/>
      <c r="C285" s="61"/>
      <c r="D285" s="61"/>
      <c r="E285" s="61"/>
      <c r="F285" s="61"/>
      <c r="G285" s="61"/>
      <c r="H285" s="61"/>
      <c r="I285" s="61"/>
      <c r="J285" s="61"/>
      <c r="K285" s="61"/>
      <c r="L285" s="62"/>
      <c r="M285" s="1"/>
      <c r="N285" s="1"/>
      <c r="O285" s="1"/>
    </row>
    <row r="286" spans="1:15" ht="12.75" customHeight="1">
      <c r="A286" s="1"/>
      <c r="B286" s="1"/>
      <c r="C286" s="61"/>
      <c r="D286" s="61"/>
      <c r="E286" s="61"/>
      <c r="F286" s="61"/>
      <c r="G286" s="61"/>
      <c r="H286" s="61"/>
      <c r="I286" s="61"/>
      <c r="J286" s="61"/>
      <c r="K286" s="61"/>
      <c r="L286" s="62"/>
      <c r="M286" s="1"/>
      <c r="N286" s="1"/>
      <c r="O286" s="1"/>
    </row>
    <row r="287" spans="1:15" ht="12.75" customHeight="1">
      <c r="A287" s="1"/>
      <c r="B287" s="1"/>
      <c r="C287" s="61"/>
      <c r="D287" s="61"/>
      <c r="E287" s="61"/>
      <c r="F287" s="61"/>
      <c r="G287" s="61"/>
      <c r="H287" s="61"/>
      <c r="I287" s="61"/>
      <c r="J287" s="61"/>
      <c r="K287" s="61"/>
      <c r="L287" s="62"/>
      <c r="M287" s="1"/>
      <c r="N287" s="1"/>
      <c r="O287" s="1"/>
    </row>
    <row r="288" spans="1:15" ht="12.75" customHeight="1">
      <c r="A288" s="1"/>
      <c r="B288" s="1"/>
      <c r="C288" s="61"/>
      <c r="D288" s="61"/>
      <c r="E288" s="61"/>
      <c r="F288" s="61"/>
      <c r="G288" s="61"/>
      <c r="H288" s="61"/>
      <c r="I288" s="61"/>
      <c r="J288" s="61"/>
      <c r="K288" s="61"/>
      <c r="L288" s="62"/>
      <c r="M288" s="1"/>
      <c r="N288" s="1"/>
      <c r="O288" s="1"/>
    </row>
    <row r="289" spans="1:15" ht="12.75" customHeight="1">
      <c r="A289" s="1"/>
      <c r="B289" s="1"/>
      <c r="C289" s="61"/>
      <c r="D289" s="61"/>
      <c r="E289" s="61"/>
      <c r="F289" s="61"/>
      <c r="G289" s="61"/>
      <c r="H289" s="61"/>
      <c r="I289" s="61"/>
      <c r="J289" s="61"/>
      <c r="K289" s="61"/>
      <c r="L289" s="62"/>
      <c r="M289" s="1"/>
      <c r="N289" s="1"/>
      <c r="O289" s="1"/>
    </row>
    <row r="290" spans="1:15" ht="12.75" customHeight="1">
      <c r="A290" s="1"/>
      <c r="B290" s="1"/>
      <c r="C290" s="61"/>
      <c r="D290" s="61"/>
      <c r="E290" s="61"/>
      <c r="F290" s="61"/>
      <c r="G290" s="61"/>
      <c r="H290" s="61"/>
      <c r="I290" s="61"/>
      <c r="J290" s="61"/>
      <c r="K290" s="61"/>
      <c r="L290" s="62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62"/>
      <c r="M291" s="1"/>
      <c r="N291" s="1"/>
      <c r="O291" s="1"/>
    </row>
    <row r="292" spans="1:15" ht="12.75" customHeight="1">
      <c r="A292" s="1"/>
      <c r="B292" s="1"/>
      <c r="C292" s="61"/>
      <c r="D292" s="61"/>
      <c r="E292" s="61"/>
      <c r="F292" s="61"/>
      <c r="G292" s="61"/>
      <c r="H292" s="61"/>
      <c r="I292" s="61"/>
      <c r="J292" s="61"/>
      <c r="K292" s="61"/>
      <c r="L292" s="62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62"/>
      <c r="M293" s="1"/>
      <c r="N293" s="1"/>
      <c r="O293" s="1"/>
    </row>
    <row r="294" spans="1:15" ht="12.75" customHeight="1">
      <c r="A294" s="1"/>
      <c r="B294" s="1"/>
      <c r="C294" s="67"/>
      <c r="D294" s="67"/>
      <c r="E294" s="67"/>
      <c r="F294" s="67"/>
      <c r="G294" s="67"/>
      <c r="H294" s="67"/>
      <c r="I294" s="67"/>
      <c r="J294" s="67"/>
      <c r="K294" s="67"/>
      <c r="L294" s="62"/>
      <c r="M294" s="1"/>
      <c r="N294" s="1"/>
      <c r="O294" s="1"/>
    </row>
    <row r="295" spans="1:15" ht="12.75" customHeight="1">
      <c r="A295" s="1"/>
      <c r="B295" s="1"/>
      <c r="C295" s="61"/>
      <c r="D295" s="61"/>
      <c r="E295" s="61"/>
      <c r="F295" s="61"/>
      <c r="G295" s="61"/>
      <c r="H295" s="61"/>
      <c r="I295" s="61"/>
      <c r="J295" s="61"/>
      <c r="K295" s="61"/>
      <c r="L295" s="62"/>
      <c r="M295" s="1"/>
      <c r="N295" s="1"/>
      <c r="O295" s="1"/>
    </row>
    <row r="296" spans="1:15" ht="12.75" customHeight="1">
      <c r="A296" s="1"/>
      <c r="B296" s="1"/>
      <c r="C296" s="61"/>
      <c r="D296" s="61"/>
      <c r="E296" s="61"/>
      <c r="F296" s="61"/>
      <c r="G296" s="61"/>
      <c r="H296" s="61"/>
      <c r="I296" s="61"/>
      <c r="J296" s="61"/>
      <c r="K296" s="61"/>
      <c r="L296" s="62"/>
      <c r="M296" s="1"/>
      <c r="N296" s="1"/>
      <c r="O296" s="1"/>
    </row>
    <row r="297" spans="1:15" ht="12.75" customHeight="1">
      <c r="A297" s="1"/>
      <c r="B297" s="1"/>
      <c r="C297" s="61"/>
      <c r="D297" s="61"/>
      <c r="E297" s="61"/>
      <c r="F297" s="61"/>
      <c r="G297" s="61"/>
      <c r="H297" s="61"/>
      <c r="I297" s="61"/>
      <c r="J297" s="61"/>
      <c r="K297" s="61"/>
      <c r="L297" s="62"/>
      <c r="M297" s="1"/>
      <c r="N297" s="1"/>
      <c r="O297" s="1"/>
    </row>
    <row r="298" spans="1:15" ht="12.75" customHeight="1">
      <c r="A298" s="1"/>
      <c r="B298" s="1"/>
      <c r="C298" s="61"/>
      <c r="D298" s="61"/>
      <c r="E298" s="61"/>
      <c r="F298" s="61"/>
      <c r="G298" s="61"/>
      <c r="H298" s="61"/>
      <c r="I298" s="61"/>
      <c r="J298" s="61"/>
      <c r="K298" s="61"/>
      <c r="L298" s="62"/>
      <c r="M298" s="1"/>
      <c r="N298" s="1"/>
      <c r="O298" s="1"/>
    </row>
    <row r="299" spans="1:15" ht="12.75" customHeight="1">
      <c r="A299" s="1"/>
      <c r="B299" s="1"/>
      <c r="C299" s="61"/>
      <c r="D299" s="61"/>
      <c r="E299" s="61"/>
      <c r="F299" s="61"/>
      <c r="G299" s="61"/>
      <c r="H299" s="61"/>
      <c r="I299" s="61"/>
      <c r="J299" s="61"/>
      <c r="K299" s="61"/>
      <c r="L299" s="62"/>
      <c r="M299" s="1"/>
      <c r="N299" s="1"/>
      <c r="O299" s="1"/>
    </row>
    <row r="300" spans="1:15" ht="12.75" customHeight="1">
      <c r="A300" s="1"/>
      <c r="B300" s="1"/>
      <c r="C300" s="61"/>
      <c r="D300" s="61"/>
      <c r="E300" s="61"/>
      <c r="F300" s="61"/>
      <c r="G300" s="61"/>
      <c r="H300" s="61"/>
      <c r="I300" s="61"/>
      <c r="J300" s="61"/>
      <c r="K300" s="61"/>
      <c r="L300" s="62"/>
      <c r="M300" s="1"/>
      <c r="N300" s="1"/>
      <c r="O300" s="1"/>
    </row>
    <row r="301" spans="1:15" ht="12.75" customHeight="1">
      <c r="A301" s="1"/>
      <c r="B301" s="1"/>
      <c r="C301" s="61"/>
      <c r="D301" s="61"/>
      <c r="E301" s="61"/>
      <c r="F301" s="61"/>
      <c r="G301" s="61"/>
      <c r="H301" s="61"/>
      <c r="I301" s="61"/>
      <c r="J301" s="61"/>
      <c r="K301" s="61"/>
      <c r="L301" s="62"/>
      <c r="M301" s="1"/>
      <c r="N301" s="1"/>
      <c r="O301" s="1"/>
    </row>
    <row r="302" spans="1:15" ht="12.75" customHeight="1">
      <c r="A302" s="1"/>
      <c r="B302" s="1"/>
      <c r="C302" s="61"/>
      <c r="D302" s="61"/>
      <c r="E302" s="61"/>
      <c r="F302" s="61"/>
      <c r="G302" s="61"/>
      <c r="H302" s="61"/>
      <c r="I302" s="61"/>
      <c r="J302" s="61"/>
      <c r="K302" s="61"/>
      <c r="L302" s="62"/>
      <c r="M302" s="1"/>
      <c r="N302" s="1"/>
      <c r="O302" s="1"/>
    </row>
    <row r="303" spans="1:15" ht="12.75" customHeight="1">
      <c r="A303" s="1"/>
      <c r="B303" s="1"/>
      <c r="C303" s="61"/>
      <c r="D303" s="61"/>
      <c r="E303" s="61"/>
      <c r="F303" s="61"/>
      <c r="G303" s="61"/>
      <c r="H303" s="61"/>
      <c r="I303" s="61"/>
      <c r="J303" s="61"/>
      <c r="K303" s="61"/>
      <c r="L303" s="62"/>
      <c r="M303" s="1"/>
      <c r="N303" s="1"/>
      <c r="O303" s="1"/>
    </row>
    <row r="304" spans="1:15" ht="12.75" customHeight="1">
      <c r="A304" s="1"/>
      <c r="B304" s="1"/>
      <c r="C304" s="61"/>
      <c r="D304" s="61"/>
      <c r="E304" s="61"/>
      <c r="F304" s="61"/>
      <c r="G304" s="61"/>
      <c r="H304" s="61"/>
      <c r="I304" s="61"/>
      <c r="J304" s="61"/>
      <c r="K304" s="61"/>
      <c r="L304" s="62"/>
      <c r="M304" s="1"/>
      <c r="N304" s="1"/>
      <c r="O304" s="1"/>
    </row>
    <row r="305" spans="1:15" ht="12.75" customHeight="1">
      <c r="A305" s="1"/>
      <c r="B305" s="1"/>
      <c r="C305" s="61"/>
      <c r="D305" s="61"/>
      <c r="E305" s="61"/>
      <c r="F305" s="61"/>
      <c r="G305" s="61"/>
      <c r="H305" s="61"/>
      <c r="I305" s="61"/>
      <c r="J305" s="61"/>
      <c r="K305" s="61"/>
      <c r="L305" s="62"/>
      <c r="M305" s="1"/>
      <c r="N305" s="1"/>
      <c r="O305" s="1"/>
    </row>
    <row r="306" spans="1:15" ht="12.75" customHeight="1">
      <c r="A306" s="1"/>
      <c r="B306" s="1"/>
      <c r="C306" s="61"/>
      <c r="D306" s="61"/>
      <c r="E306" s="61"/>
      <c r="F306" s="61"/>
      <c r="G306" s="61"/>
      <c r="H306" s="61"/>
      <c r="I306" s="61"/>
      <c r="J306" s="61"/>
      <c r="K306" s="61"/>
      <c r="L306" s="62"/>
      <c r="M306" s="1"/>
      <c r="N306" s="1"/>
      <c r="O306" s="1"/>
    </row>
    <row r="307" spans="1:15" ht="12.75" customHeight="1">
      <c r="A307" s="1"/>
      <c r="B307" s="1"/>
      <c r="C307" s="61"/>
      <c r="D307" s="61"/>
      <c r="E307" s="61"/>
      <c r="F307" s="61"/>
      <c r="G307" s="61"/>
      <c r="H307" s="61"/>
      <c r="I307" s="61"/>
      <c r="J307" s="61"/>
      <c r="K307" s="61"/>
      <c r="L307" s="62"/>
      <c r="M307" s="1"/>
      <c r="N307" s="1"/>
      <c r="O307" s="1"/>
    </row>
    <row r="308" spans="1:15" ht="12.75" customHeight="1">
      <c r="A308" s="1"/>
      <c r="B308" s="1"/>
      <c r="C308" s="61"/>
      <c r="D308" s="61"/>
      <c r="E308" s="61"/>
      <c r="F308" s="61"/>
      <c r="G308" s="61"/>
      <c r="H308" s="61"/>
      <c r="I308" s="61"/>
      <c r="J308" s="61"/>
      <c r="K308" s="61"/>
      <c r="L308" s="62"/>
      <c r="M308" s="1"/>
      <c r="N308" s="1"/>
      <c r="O308" s="1"/>
    </row>
    <row r="309" spans="1:15" ht="12.75" customHeight="1">
      <c r="A309" s="1"/>
      <c r="B309" s="1"/>
      <c r="C309" s="61"/>
      <c r="D309" s="61"/>
      <c r="E309" s="61"/>
      <c r="F309" s="61"/>
      <c r="G309" s="61"/>
      <c r="H309" s="61"/>
      <c r="I309" s="61"/>
      <c r="J309" s="61"/>
      <c r="K309" s="61"/>
      <c r="L309" s="62"/>
      <c r="M309" s="1"/>
      <c r="N309" s="1"/>
      <c r="O309" s="1"/>
    </row>
    <row r="310" spans="1:15" ht="12.75" customHeight="1">
      <c r="A310" s="1"/>
      <c r="B310" s="1"/>
      <c r="C310" s="61"/>
      <c r="D310" s="61"/>
      <c r="E310" s="61"/>
      <c r="F310" s="61"/>
      <c r="G310" s="61"/>
      <c r="H310" s="61"/>
      <c r="I310" s="61"/>
      <c r="J310" s="61"/>
      <c r="K310" s="61"/>
      <c r="L310" s="62"/>
      <c r="M310" s="1"/>
      <c r="N310" s="1"/>
      <c r="O310" s="1"/>
    </row>
    <row r="311" spans="1:15" ht="12.75" customHeight="1">
      <c r="A311" s="1"/>
      <c r="B311" s="1"/>
      <c r="C311" s="61"/>
      <c r="D311" s="61"/>
      <c r="E311" s="61"/>
      <c r="F311" s="61"/>
      <c r="G311" s="61"/>
      <c r="H311" s="61"/>
      <c r="I311" s="61"/>
      <c r="J311" s="61"/>
      <c r="K311" s="61"/>
      <c r="L311" s="62"/>
      <c r="M311" s="1"/>
      <c r="N311" s="1"/>
      <c r="O311" s="1"/>
    </row>
    <row r="312" spans="1:15" ht="12.75" customHeight="1">
      <c r="A312" s="1"/>
      <c r="B312" s="1"/>
      <c r="C312" s="61"/>
      <c r="D312" s="61"/>
      <c r="E312" s="61"/>
      <c r="F312" s="61"/>
      <c r="G312" s="61"/>
      <c r="H312" s="61"/>
      <c r="I312" s="61"/>
      <c r="J312" s="61"/>
      <c r="K312" s="61"/>
      <c r="L312" s="62"/>
      <c r="M312" s="1"/>
      <c r="N312" s="1"/>
      <c r="O312" s="1"/>
    </row>
    <row r="313" spans="1:15" ht="12.75" customHeight="1">
      <c r="A313" s="1"/>
      <c r="B313" s="1"/>
      <c r="C313" s="61"/>
      <c r="D313" s="61"/>
      <c r="E313" s="61"/>
      <c r="F313" s="61"/>
      <c r="G313" s="61"/>
      <c r="H313" s="61"/>
      <c r="I313" s="61"/>
      <c r="J313" s="61"/>
      <c r="K313" s="61"/>
      <c r="L313" s="62"/>
      <c r="M313" s="1"/>
      <c r="N313" s="1"/>
      <c r="O313" s="1"/>
    </row>
    <row r="314" spans="1:15" ht="12.75" customHeight="1">
      <c r="A314" s="1"/>
      <c r="B314" s="1"/>
      <c r="C314" s="61"/>
      <c r="D314" s="61"/>
      <c r="E314" s="61"/>
      <c r="F314" s="61"/>
      <c r="G314" s="61"/>
      <c r="H314" s="61"/>
      <c r="I314" s="61"/>
      <c r="J314" s="61"/>
      <c r="K314" s="61"/>
      <c r="L314" s="62"/>
      <c r="M314" s="1"/>
      <c r="N314" s="1"/>
      <c r="O314" s="1"/>
    </row>
    <row r="315" spans="1:15" ht="12.75" customHeight="1">
      <c r="A315" s="1"/>
      <c r="B315" s="1"/>
      <c r="C315" s="61"/>
      <c r="D315" s="61"/>
      <c r="E315" s="61"/>
      <c r="F315" s="61"/>
      <c r="G315" s="61"/>
      <c r="H315" s="61"/>
      <c r="I315" s="61"/>
      <c r="J315" s="61"/>
      <c r="K315" s="61"/>
      <c r="L315" s="62"/>
      <c r="M315" s="1"/>
      <c r="N315" s="1"/>
      <c r="O315" s="1"/>
    </row>
    <row r="316" spans="1:15" ht="12.75" customHeight="1">
      <c r="A316" s="1"/>
      <c r="B316" s="1"/>
      <c r="C316" s="61"/>
      <c r="D316" s="61"/>
      <c r="E316" s="61"/>
      <c r="F316" s="61"/>
      <c r="G316" s="61"/>
      <c r="H316" s="61"/>
      <c r="I316" s="61"/>
      <c r="J316" s="61"/>
      <c r="K316" s="61"/>
      <c r="L316" s="62"/>
      <c r="M316" s="1"/>
      <c r="N316" s="1"/>
      <c r="O316" s="1"/>
    </row>
    <row r="317" spans="1:15" ht="12.75" customHeight="1">
      <c r="A317" s="1"/>
      <c r="B317" s="1"/>
      <c r="C317" s="61"/>
      <c r="D317" s="61"/>
      <c r="E317" s="61"/>
      <c r="F317" s="61"/>
      <c r="G317" s="61"/>
      <c r="H317" s="61"/>
      <c r="I317" s="61"/>
      <c r="J317" s="61"/>
      <c r="K317" s="61"/>
      <c r="L317" s="62"/>
      <c r="M317" s="1"/>
      <c r="N317" s="1"/>
      <c r="O317" s="1"/>
    </row>
    <row r="318" spans="1:15" ht="12.75" customHeight="1">
      <c r="A318" s="1"/>
      <c r="B318" s="1"/>
      <c r="C318" s="61"/>
      <c r="D318" s="61"/>
      <c r="E318" s="61"/>
      <c r="F318" s="61"/>
      <c r="G318" s="61"/>
      <c r="H318" s="61"/>
      <c r="I318" s="61"/>
      <c r="J318" s="61"/>
      <c r="K318" s="61"/>
      <c r="L318" s="62"/>
      <c r="M318" s="1"/>
      <c r="N318" s="1"/>
      <c r="O318" s="1"/>
    </row>
    <row r="319" spans="1:15" ht="12.75" customHeight="1">
      <c r="A319" s="1"/>
      <c r="B319" s="1"/>
      <c r="C319" s="61"/>
      <c r="D319" s="61"/>
      <c r="E319" s="61"/>
      <c r="F319" s="61"/>
      <c r="G319" s="61"/>
      <c r="H319" s="61"/>
      <c r="I319" s="61"/>
      <c r="J319" s="61"/>
      <c r="K319" s="61"/>
      <c r="L319" s="62"/>
      <c r="M319" s="1"/>
      <c r="N319" s="1"/>
      <c r="O319" s="1"/>
    </row>
    <row r="320" spans="1:15" ht="12.75" customHeight="1">
      <c r="A320" s="1"/>
      <c r="B320" s="1"/>
      <c r="C320" s="61"/>
      <c r="D320" s="61"/>
      <c r="E320" s="61"/>
      <c r="F320" s="61"/>
      <c r="G320" s="61"/>
      <c r="H320" s="61"/>
      <c r="I320" s="61"/>
      <c r="J320" s="61"/>
      <c r="K320" s="61"/>
      <c r="L320" s="62"/>
      <c r="M320" s="1"/>
      <c r="N320" s="1"/>
      <c r="O320" s="1"/>
    </row>
    <row r="321" spans="1:15" ht="12.75" customHeight="1">
      <c r="A321" s="1"/>
      <c r="B321" s="1"/>
      <c r="C321" s="61"/>
      <c r="D321" s="61"/>
      <c r="E321" s="61"/>
      <c r="F321" s="61"/>
      <c r="G321" s="61"/>
      <c r="H321" s="61"/>
      <c r="I321" s="61"/>
      <c r="J321" s="61"/>
      <c r="K321" s="61"/>
      <c r="L321" s="62"/>
      <c r="M321" s="1"/>
      <c r="N321" s="1"/>
      <c r="O321" s="1"/>
    </row>
    <row r="322" spans="1:15" ht="12.75" customHeight="1">
      <c r="A322" s="1"/>
      <c r="B322" s="1"/>
      <c r="C322" s="61"/>
      <c r="D322" s="61"/>
      <c r="E322" s="61"/>
      <c r="F322" s="61"/>
      <c r="G322" s="61"/>
      <c r="H322" s="61"/>
      <c r="I322" s="61"/>
      <c r="J322" s="61"/>
      <c r="K322" s="61"/>
      <c r="L322" s="62"/>
      <c r="M322" s="1"/>
      <c r="N322" s="1"/>
      <c r="O322" s="1"/>
    </row>
    <row r="323" spans="1:15" ht="12.75" customHeight="1">
      <c r="A323" s="1"/>
      <c r="B323" s="1"/>
      <c r="C323" s="61"/>
      <c r="D323" s="61"/>
      <c r="E323" s="61"/>
      <c r="F323" s="61"/>
      <c r="G323" s="61"/>
      <c r="H323" s="61"/>
      <c r="I323" s="61"/>
      <c r="J323" s="61"/>
      <c r="K323" s="61"/>
      <c r="L323" s="62"/>
      <c r="M323" s="1"/>
      <c r="N323" s="1"/>
      <c r="O323" s="1"/>
    </row>
    <row r="324" spans="1:15" ht="12.75" customHeight="1">
      <c r="A324" s="1"/>
      <c r="B324" s="1"/>
      <c r="C324" s="61"/>
      <c r="D324" s="61"/>
      <c r="E324" s="61"/>
      <c r="F324" s="61"/>
      <c r="G324" s="61"/>
      <c r="H324" s="61"/>
      <c r="I324" s="61"/>
      <c r="J324" s="61"/>
      <c r="K324" s="61"/>
      <c r="L324" s="62"/>
      <c r="M324" s="1"/>
      <c r="N324" s="1"/>
      <c r="O324" s="1"/>
    </row>
    <row r="325" spans="1:15" ht="12.75" customHeight="1">
      <c r="A325" s="1"/>
      <c r="B325" s="1"/>
      <c r="C325" s="61"/>
      <c r="D325" s="61"/>
      <c r="E325" s="61"/>
      <c r="F325" s="61"/>
      <c r="G325" s="61"/>
      <c r="H325" s="61"/>
      <c r="I325" s="61"/>
      <c r="J325" s="61"/>
      <c r="K325" s="61"/>
      <c r="L325" s="62"/>
      <c r="M325" s="1"/>
      <c r="N325" s="1"/>
      <c r="O325" s="1"/>
    </row>
    <row r="326" spans="1:15" ht="12.75" customHeight="1">
      <c r="A326" s="1"/>
      <c r="B326" s="1"/>
      <c r="C326" s="61"/>
      <c r="D326" s="61"/>
      <c r="E326" s="61"/>
      <c r="F326" s="61"/>
      <c r="G326" s="61"/>
      <c r="H326" s="61"/>
      <c r="I326" s="61"/>
      <c r="J326" s="61"/>
      <c r="K326" s="61"/>
      <c r="L326" s="62"/>
      <c r="M326" s="1"/>
      <c r="N326" s="1"/>
      <c r="O326" s="1"/>
    </row>
    <row r="327" spans="1:15" ht="12.75" customHeight="1">
      <c r="A327" s="1"/>
      <c r="B327" s="1"/>
      <c r="C327" s="61"/>
      <c r="D327" s="61"/>
      <c r="E327" s="61"/>
      <c r="F327" s="61"/>
      <c r="G327" s="61"/>
      <c r="H327" s="61"/>
      <c r="I327" s="61"/>
      <c r="J327" s="61"/>
      <c r="K327" s="61"/>
      <c r="L327" s="62"/>
      <c r="M327" s="1"/>
      <c r="N327" s="1"/>
      <c r="O327" s="1"/>
    </row>
    <row r="328" spans="1:15" ht="12.75" customHeight="1">
      <c r="A328" s="1"/>
      <c r="B328" s="1"/>
      <c r="C328" s="61"/>
      <c r="D328" s="61"/>
      <c r="E328" s="61"/>
      <c r="F328" s="61"/>
      <c r="G328" s="61"/>
      <c r="H328" s="61"/>
      <c r="I328" s="61"/>
      <c r="J328" s="61"/>
      <c r="K328" s="61"/>
      <c r="L328" s="62"/>
      <c r="M328" s="1"/>
      <c r="N328" s="1"/>
      <c r="O328" s="1"/>
    </row>
    <row r="329" spans="1:15" ht="12.75" customHeight="1">
      <c r="A329" s="1"/>
      <c r="B329" s="1"/>
      <c r="C329" s="61"/>
      <c r="D329" s="61"/>
      <c r="E329" s="61"/>
      <c r="F329" s="61"/>
      <c r="G329" s="61"/>
      <c r="H329" s="61"/>
      <c r="I329" s="61"/>
      <c r="J329" s="61"/>
      <c r="K329" s="61"/>
      <c r="L329" s="62"/>
      <c r="M329" s="1"/>
      <c r="N329" s="1"/>
      <c r="O329" s="1"/>
    </row>
    <row r="330" spans="1:15" ht="12.75" customHeight="1">
      <c r="A330" s="1"/>
      <c r="B330" s="1"/>
      <c r="C330" s="61"/>
      <c r="D330" s="61"/>
      <c r="E330" s="61"/>
      <c r="F330" s="61"/>
      <c r="G330" s="61"/>
      <c r="H330" s="61"/>
      <c r="I330" s="61"/>
      <c r="J330" s="61"/>
      <c r="K330" s="61"/>
      <c r="L330" s="62"/>
      <c r="M330" s="1"/>
      <c r="N330" s="1"/>
      <c r="O330" s="1"/>
    </row>
    <row r="331" spans="1:15" ht="12.75" customHeight="1">
      <c r="A331" s="1"/>
      <c r="B331" s="1"/>
      <c r="C331" s="61"/>
      <c r="D331" s="61"/>
      <c r="E331" s="61"/>
      <c r="F331" s="61"/>
      <c r="G331" s="61"/>
      <c r="H331" s="61"/>
      <c r="I331" s="61"/>
      <c r="J331" s="61"/>
      <c r="K331" s="61"/>
      <c r="L331" s="62"/>
      <c r="M331" s="1"/>
      <c r="N331" s="1"/>
      <c r="O331" s="1"/>
    </row>
    <row r="332" spans="1:15" ht="12.75" customHeight="1">
      <c r="A332" s="1"/>
      <c r="B332" s="1"/>
      <c r="C332" s="61"/>
      <c r="D332" s="61"/>
      <c r="E332" s="61"/>
      <c r="F332" s="61"/>
      <c r="G332" s="61"/>
      <c r="H332" s="61"/>
      <c r="I332" s="61"/>
      <c r="J332" s="61"/>
      <c r="K332" s="61"/>
      <c r="L332" s="62"/>
      <c r="M332" s="1"/>
      <c r="N332" s="1"/>
      <c r="O332" s="1"/>
    </row>
    <row r="333" spans="1:15" ht="12.75" customHeight="1">
      <c r="A333" s="1"/>
      <c r="B333" s="1"/>
      <c r="C333" s="61"/>
      <c r="D333" s="61"/>
      <c r="E333" s="61"/>
      <c r="F333" s="61"/>
      <c r="G333" s="61"/>
      <c r="H333" s="61"/>
      <c r="I333" s="61"/>
      <c r="J333" s="61"/>
      <c r="K333" s="61"/>
      <c r="L333" s="62"/>
      <c r="M333" s="1"/>
      <c r="N333" s="1"/>
      <c r="O333" s="1"/>
    </row>
    <row r="334" spans="1:15" ht="12.75" customHeight="1">
      <c r="A334" s="1"/>
      <c r="B334" s="1"/>
      <c r="C334" s="61"/>
      <c r="D334" s="61"/>
      <c r="E334" s="61"/>
      <c r="F334" s="61"/>
      <c r="G334" s="61"/>
      <c r="H334" s="61"/>
      <c r="I334" s="61"/>
      <c r="J334" s="61"/>
      <c r="K334" s="61"/>
      <c r="L334" s="62"/>
      <c r="M334" s="1"/>
      <c r="N334" s="1"/>
      <c r="O334" s="1"/>
    </row>
    <row r="335" spans="1:15" ht="12.75" customHeight="1">
      <c r="A335" s="1"/>
      <c r="B335" s="1"/>
      <c r="C335" s="67"/>
      <c r="D335" s="67"/>
      <c r="E335" s="61"/>
      <c r="F335" s="61"/>
      <c r="G335" s="61"/>
      <c r="H335" s="67"/>
      <c r="I335" s="67"/>
      <c r="J335" s="67"/>
      <c r="K335" s="67"/>
      <c r="L335" s="62"/>
      <c r="M335" s="1"/>
      <c r="N335" s="1"/>
      <c r="O335" s="1"/>
    </row>
    <row r="336" spans="1:15" ht="12.75" customHeight="1">
      <c r="A336" s="1"/>
      <c r="B336" s="1"/>
      <c r="C336" s="61"/>
      <c r="D336" s="61"/>
      <c r="E336" s="61"/>
      <c r="F336" s="61"/>
      <c r="G336" s="61"/>
      <c r="H336" s="61"/>
      <c r="I336" s="61"/>
      <c r="J336" s="61"/>
      <c r="K336" s="61"/>
      <c r="L336" s="62"/>
      <c r="M336" s="1"/>
      <c r="N336" s="1"/>
      <c r="O336" s="1"/>
    </row>
    <row r="337" spans="1:15" ht="12.75" customHeight="1">
      <c r="A337" s="1"/>
      <c r="B337" s="1"/>
      <c r="C337" s="61"/>
      <c r="D337" s="61"/>
      <c r="E337" s="61"/>
      <c r="F337" s="61"/>
      <c r="G337" s="61"/>
      <c r="H337" s="61"/>
      <c r="I337" s="61"/>
      <c r="J337" s="61"/>
      <c r="K337" s="61"/>
      <c r="L337" s="62"/>
      <c r="M337" s="1"/>
      <c r="N337" s="1"/>
      <c r="O337" s="1"/>
    </row>
    <row r="338" spans="1:15" ht="12.75" customHeight="1">
      <c r="A338" s="1"/>
      <c r="B338" s="1"/>
      <c r="C338" s="61"/>
      <c r="D338" s="61"/>
      <c r="E338" s="61"/>
      <c r="F338" s="61"/>
      <c r="G338" s="61"/>
      <c r="H338" s="61"/>
      <c r="I338" s="61"/>
      <c r="J338" s="61"/>
      <c r="K338" s="61"/>
      <c r="L338" s="62"/>
      <c r="M338" s="1"/>
      <c r="N338" s="1"/>
      <c r="O338" s="1"/>
    </row>
    <row r="339" spans="1:15" ht="12.75" customHeight="1">
      <c r="A339" s="1"/>
      <c r="B339" s="1"/>
      <c r="C339" s="61"/>
      <c r="D339" s="61"/>
      <c r="E339" s="61"/>
      <c r="F339" s="61"/>
      <c r="G339" s="61"/>
      <c r="H339" s="61"/>
      <c r="I339" s="61"/>
      <c r="J339" s="61"/>
      <c r="K339" s="61"/>
      <c r="L339" s="62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1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51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51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51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51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51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51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51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51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51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51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51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51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51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51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51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51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51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51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51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51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51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51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51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51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51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51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51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51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51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51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51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51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51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51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51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51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51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51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51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51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51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51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51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51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51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51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51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51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51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51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51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51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51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51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3"/>
  <sheetViews>
    <sheetView zoomScale="85" zoomScaleNormal="85" workbookViewId="0">
      <pane ySplit="10" topLeftCell="A11" activePane="bottomLeft" state="frozen"/>
      <selection pane="bottomLeft" activeCell="C18" sqref="C18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59"/>
      <c r="B1" s="460"/>
      <c r="C1" s="71"/>
      <c r="D1" s="7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287</v>
      </c>
      <c r="M5" s="1"/>
      <c r="N5" s="1"/>
      <c r="O5" s="1"/>
    </row>
    <row r="6" spans="1:15" ht="12.75" customHeight="1">
      <c r="A6" s="72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44575</v>
      </c>
      <c r="L6" s="1"/>
      <c r="M6" s="1"/>
      <c r="N6" s="1"/>
      <c r="O6" s="1"/>
    </row>
    <row r="7" spans="1:15" ht="12.75" customHeight="1">
      <c r="B7" s="1"/>
      <c r="C7" s="1" t="s">
        <v>288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9"/>
      <c r="B8" s="5"/>
      <c r="C8" s="5"/>
      <c r="D8" s="5"/>
      <c r="E8" s="5"/>
      <c r="F8" s="5"/>
      <c r="G8" s="73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52" t="s">
        <v>16</v>
      </c>
      <c r="B9" s="454" t="s">
        <v>18</v>
      </c>
      <c r="C9" s="458" t="s">
        <v>20</v>
      </c>
      <c r="D9" s="458" t="s">
        <v>21</v>
      </c>
      <c r="E9" s="449" t="s">
        <v>22</v>
      </c>
      <c r="F9" s="450"/>
      <c r="G9" s="451"/>
      <c r="H9" s="449" t="s">
        <v>23</v>
      </c>
      <c r="I9" s="450"/>
      <c r="J9" s="451"/>
      <c r="K9" s="26"/>
      <c r="L9" s="27"/>
      <c r="M9" s="53"/>
      <c r="N9" s="1"/>
      <c r="O9" s="1"/>
    </row>
    <row r="10" spans="1:15" ht="42.75" customHeight="1">
      <c r="A10" s="456"/>
      <c r="B10" s="457"/>
      <c r="C10" s="457"/>
      <c r="D10" s="457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231</v>
      </c>
      <c r="N10" s="1"/>
      <c r="O10" s="1"/>
    </row>
    <row r="11" spans="1:15" ht="12" customHeight="1">
      <c r="A11" s="33">
        <v>1</v>
      </c>
      <c r="B11" s="439" t="s">
        <v>289</v>
      </c>
      <c r="C11" s="381">
        <v>25267.599999999999</v>
      </c>
      <c r="D11" s="382">
        <v>25112.566666666666</v>
      </c>
      <c r="E11" s="382">
        <v>24906.133333333331</v>
      </c>
      <c r="F11" s="382">
        <v>24544.666666666664</v>
      </c>
      <c r="G11" s="382">
        <v>24338.23333333333</v>
      </c>
      <c r="H11" s="382">
        <v>25474.033333333333</v>
      </c>
      <c r="I11" s="382">
        <v>25680.466666666667</v>
      </c>
      <c r="J11" s="382">
        <v>26041.933333333334</v>
      </c>
      <c r="K11" s="381">
        <v>25319</v>
      </c>
      <c r="L11" s="381">
        <v>24751.1</v>
      </c>
      <c r="M11" s="381">
        <v>3.0779999999999998E-2</v>
      </c>
      <c r="N11" s="1"/>
      <c r="O11" s="1"/>
    </row>
    <row r="12" spans="1:15" ht="12" customHeight="1">
      <c r="A12" s="33">
        <v>2</v>
      </c>
      <c r="B12" s="440" t="s">
        <v>294</v>
      </c>
      <c r="C12" s="381">
        <v>526.54999999999995</v>
      </c>
      <c r="D12" s="382">
        <v>527.85</v>
      </c>
      <c r="E12" s="382">
        <v>523.70000000000005</v>
      </c>
      <c r="F12" s="382">
        <v>520.85</v>
      </c>
      <c r="G12" s="382">
        <v>516.70000000000005</v>
      </c>
      <c r="H12" s="382">
        <v>530.70000000000005</v>
      </c>
      <c r="I12" s="382">
        <v>534.84999999999991</v>
      </c>
      <c r="J12" s="382">
        <v>537.70000000000005</v>
      </c>
      <c r="K12" s="381">
        <v>532</v>
      </c>
      <c r="L12" s="381">
        <v>525</v>
      </c>
      <c r="M12" s="381">
        <v>1.02525</v>
      </c>
      <c r="N12" s="1"/>
      <c r="O12" s="1"/>
    </row>
    <row r="13" spans="1:15" ht="12" customHeight="1">
      <c r="A13" s="33">
        <v>3</v>
      </c>
      <c r="B13" s="440" t="s">
        <v>39</v>
      </c>
      <c r="C13" s="381">
        <v>1106.5</v>
      </c>
      <c r="D13" s="382">
        <v>1105.5</v>
      </c>
      <c r="E13" s="382">
        <v>1096</v>
      </c>
      <c r="F13" s="382">
        <v>1085.5</v>
      </c>
      <c r="G13" s="382">
        <v>1076</v>
      </c>
      <c r="H13" s="382">
        <v>1116</v>
      </c>
      <c r="I13" s="382">
        <v>1125.5</v>
      </c>
      <c r="J13" s="382">
        <v>1136</v>
      </c>
      <c r="K13" s="381">
        <v>1115</v>
      </c>
      <c r="L13" s="381">
        <v>1095</v>
      </c>
      <c r="M13" s="381">
        <v>5.1495499999999996</v>
      </c>
      <c r="N13" s="1"/>
      <c r="O13" s="1"/>
    </row>
    <row r="14" spans="1:15" ht="12" customHeight="1">
      <c r="A14" s="33">
        <v>4</v>
      </c>
      <c r="B14" s="440" t="s">
        <v>295</v>
      </c>
      <c r="C14" s="381">
        <v>2845.35</v>
      </c>
      <c r="D14" s="382">
        <v>2867.9333333333329</v>
      </c>
      <c r="E14" s="382">
        <v>2790.8666666666659</v>
      </c>
      <c r="F14" s="382">
        <v>2736.3833333333328</v>
      </c>
      <c r="G14" s="382">
        <v>2659.3166666666657</v>
      </c>
      <c r="H14" s="382">
        <v>2922.4166666666661</v>
      </c>
      <c r="I14" s="382">
        <v>2999.4833333333327</v>
      </c>
      <c r="J14" s="382">
        <v>3053.9666666666662</v>
      </c>
      <c r="K14" s="381">
        <v>2945</v>
      </c>
      <c r="L14" s="381">
        <v>2813.45</v>
      </c>
      <c r="M14" s="381">
        <v>1.31172</v>
      </c>
      <c r="N14" s="1"/>
      <c r="O14" s="1"/>
    </row>
    <row r="15" spans="1:15" ht="12" customHeight="1">
      <c r="A15" s="33">
        <v>5</v>
      </c>
      <c r="B15" s="440" t="s">
        <v>290</v>
      </c>
      <c r="C15" s="381">
        <v>2306.5</v>
      </c>
      <c r="D15" s="382">
        <v>2309.7999999999997</v>
      </c>
      <c r="E15" s="382">
        <v>2292.6999999999994</v>
      </c>
      <c r="F15" s="382">
        <v>2278.8999999999996</v>
      </c>
      <c r="G15" s="382">
        <v>2261.7999999999993</v>
      </c>
      <c r="H15" s="382">
        <v>2323.5999999999995</v>
      </c>
      <c r="I15" s="382">
        <v>2340.6999999999998</v>
      </c>
      <c r="J15" s="382">
        <v>2354.4999999999995</v>
      </c>
      <c r="K15" s="381">
        <v>2326.9</v>
      </c>
      <c r="L15" s="381">
        <v>2296</v>
      </c>
      <c r="M15" s="381">
        <v>1.2852300000000001</v>
      </c>
      <c r="N15" s="1"/>
      <c r="O15" s="1"/>
    </row>
    <row r="16" spans="1:15" ht="12" customHeight="1">
      <c r="A16" s="33">
        <v>6</v>
      </c>
      <c r="B16" s="440" t="s">
        <v>239</v>
      </c>
      <c r="C16" s="381">
        <v>17809.900000000001</v>
      </c>
      <c r="D16" s="382">
        <v>17899.05</v>
      </c>
      <c r="E16" s="382">
        <v>17700.849999999999</v>
      </c>
      <c r="F16" s="382">
        <v>17591.8</v>
      </c>
      <c r="G16" s="382">
        <v>17393.599999999999</v>
      </c>
      <c r="H16" s="382">
        <v>18008.099999999999</v>
      </c>
      <c r="I16" s="382">
        <v>18206.300000000003</v>
      </c>
      <c r="J16" s="382">
        <v>18315.349999999999</v>
      </c>
      <c r="K16" s="381">
        <v>18097.25</v>
      </c>
      <c r="L16" s="381">
        <v>17790</v>
      </c>
      <c r="M16" s="381">
        <v>0.19661000000000001</v>
      </c>
      <c r="N16" s="1"/>
      <c r="O16" s="1"/>
    </row>
    <row r="17" spans="1:15" ht="12" customHeight="1">
      <c r="A17" s="33">
        <v>7</v>
      </c>
      <c r="B17" s="440" t="s">
        <v>243</v>
      </c>
      <c r="C17" s="381">
        <v>133.4</v>
      </c>
      <c r="D17" s="382">
        <v>133.81666666666666</v>
      </c>
      <c r="E17" s="382">
        <v>131.63333333333333</v>
      </c>
      <c r="F17" s="382">
        <v>129.86666666666667</v>
      </c>
      <c r="G17" s="382">
        <v>127.68333333333334</v>
      </c>
      <c r="H17" s="382">
        <v>135.58333333333331</v>
      </c>
      <c r="I17" s="382">
        <v>137.76666666666665</v>
      </c>
      <c r="J17" s="382">
        <v>139.5333333333333</v>
      </c>
      <c r="K17" s="381">
        <v>136</v>
      </c>
      <c r="L17" s="381">
        <v>132.05000000000001</v>
      </c>
      <c r="M17" s="381">
        <v>42.966209999999997</v>
      </c>
      <c r="N17" s="1"/>
      <c r="O17" s="1"/>
    </row>
    <row r="18" spans="1:15" ht="12" customHeight="1">
      <c r="A18" s="33">
        <v>8</v>
      </c>
      <c r="B18" s="440" t="s">
        <v>41</v>
      </c>
      <c r="C18" s="381">
        <v>308.45</v>
      </c>
      <c r="D18" s="382">
        <v>306.61666666666662</v>
      </c>
      <c r="E18" s="382">
        <v>303.83333333333326</v>
      </c>
      <c r="F18" s="382">
        <v>299.21666666666664</v>
      </c>
      <c r="G18" s="382">
        <v>296.43333333333328</v>
      </c>
      <c r="H18" s="382">
        <v>311.23333333333323</v>
      </c>
      <c r="I18" s="382">
        <v>314.01666666666665</v>
      </c>
      <c r="J18" s="382">
        <v>318.63333333333321</v>
      </c>
      <c r="K18" s="381">
        <v>309.39999999999998</v>
      </c>
      <c r="L18" s="381">
        <v>302</v>
      </c>
      <c r="M18" s="381">
        <v>40.012700000000002</v>
      </c>
      <c r="N18" s="1"/>
      <c r="O18" s="1"/>
    </row>
    <row r="19" spans="1:15" ht="12" customHeight="1">
      <c r="A19" s="33">
        <v>9</v>
      </c>
      <c r="B19" s="440" t="s">
        <v>43</v>
      </c>
      <c r="C19" s="381">
        <v>2314.15</v>
      </c>
      <c r="D19" s="382">
        <v>2312.5666666666671</v>
      </c>
      <c r="E19" s="382">
        <v>2299.6833333333343</v>
      </c>
      <c r="F19" s="382">
        <v>2285.2166666666672</v>
      </c>
      <c r="G19" s="382">
        <v>2272.3333333333344</v>
      </c>
      <c r="H19" s="382">
        <v>2327.0333333333342</v>
      </c>
      <c r="I19" s="382">
        <v>2339.9166666666665</v>
      </c>
      <c r="J19" s="382">
        <v>2354.3833333333341</v>
      </c>
      <c r="K19" s="381">
        <v>2325.4499999999998</v>
      </c>
      <c r="L19" s="381">
        <v>2298.1</v>
      </c>
      <c r="M19" s="381">
        <v>2.2116199999999999</v>
      </c>
      <c r="N19" s="1"/>
      <c r="O19" s="1"/>
    </row>
    <row r="20" spans="1:15" ht="12" customHeight="1">
      <c r="A20" s="33">
        <v>10</v>
      </c>
      <c r="B20" s="440" t="s">
        <v>45</v>
      </c>
      <c r="C20" s="381">
        <v>1853.35</v>
      </c>
      <c r="D20" s="382">
        <v>1841.45</v>
      </c>
      <c r="E20" s="382">
        <v>1819.9</v>
      </c>
      <c r="F20" s="382">
        <v>1786.45</v>
      </c>
      <c r="G20" s="382">
        <v>1764.9</v>
      </c>
      <c r="H20" s="382">
        <v>1874.9</v>
      </c>
      <c r="I20" s="382">
        <v>1896.4499999999998</v>
      </c>
      <c r="J20" s="382">
        <v>1929.9</v>
      </c>
      <c r="K20" s="381">
        <v>1863</v>
      </c>
      <c r="L20" s="381">
        <v>1808</v>
      </c>
      <c r="M20" s="381">
        <v>18.810690000000001</v>
      </c>
      <c r="N20" s="1"/>
      <c r="O20" s="1"/>
    </row>
    <row r="21" spans="1:15" ht="12" customHeight="1">
      <c r="A21" s="33">
        <v>11</v>
      </c>
      <c r="B21" s="440" t="s">
        <v>240</v>
      </c>
      <c r="C21" s="381">
        <v>1661.8</v>
      </c>
      <c r="D21" s="382">
        <v>1644.7333333333333</v>
      </c>
      <c r="E21" s="382">
        <v>1605.0666666666666</v>
      </c>
      <c r="F21" s="382">
        <v>1548.3333333333333</v>
      </c>
      <c r="G21" s="382">
        <v>1508.6666666666665</v>
      </c>
      <c r="H21" s="382">
        <v>1701.4666666666667</v>
      </c>
      <c r="I21" s="382">
        <v>1741.1333333333332</v>
      </c>
      <c r="J21" s="382">
        <v>1797.8666666666668</v>
      </c>
      <c r="K21" s="381">
        <v>1684.4</v>
      </c>
      <c r="L21" s="381">
        <v>1588</v>
      </c>
      <c r="M21" s="381">
        <v>9.4020200000000003</v>
      </c>
      <c r="N21" s="1"/>
      <c r="O21" s="1"/>
    </row>
    <row r="22" spans="1:15" ht="12" customHeight="1">
      <c r="A22" s="33">
        <v>12</v>
      </c>
      <c r="B22" s="440" t="s">
        <v>46</v>
      </c>
      <c r="C22" s="381">
        <v>772.2</v>
      </c>
      <c r="D22" s="382">
        <v>769.4</v>
      </c>
      <c r="E22" s="382">
        <v>762.8</v>
      </c>
      <c r="F22" s="382">
        <v>753.4</v>
      </c>
      <c r="G22" s="382">
        <v>746.8</v>
      </c>
      <c r="H22" s="382">
        <v>778.8</v>
      </c>
      <c r="I22" s="382">
        <v>785.40000000000009</v>
      </c>
      <c r="J22" s="382">
        <v>794.8</v>
      </c>
      <c r="K22" s="381">
        <v>776</v>
      </c>
      <c r="L22" s="381">
        <v>760</v>
      </c>
      <c r="M22" s="381">
        <v>40.494109999999999</v>
      </c>
      <c r="N22" s="1"/>
      <c r="O22" s="1"/>
    </row>
    <row r="23" spans="1:15" ht="12.75" customHeight="1">
      <c r="A23" s="33">
        <v>13</v>
      </c>
      <c r="B23" s="440" t="s">
        <v>242</v>
      </c>
      <c r="C23" s="381">
        <v>2019.7</v>
      </c>
      <c r="D23" s="382">
        <v>1983.45</v>
      </c>
      <c r="E23" s="382">
        <v>1942.25</v>
      </c>
      <c r="F23" s="382">
        <v>1864.8</v>
      </c>
      <c r="G23" s="382">
        <v>1823.6</v>
      </c>
      <c r="H23" s="382">
        <v>2060.9</v>
      </c>
      <c r="I23" s="382">
        <v>2102.1000000000004</v>
      </c>
      <c r="J23" s="382">
        <v>2179.5500000000002</v>
      </c>
      <c r="K23" s="381">
        <v>2024.65</v>
      </c>
      <c r="L23" s="381">
        <v>1906</v>
      </c>
      <c r="M23" s="381">
        <v>1.43323</v>
      </c>
      <c r="N23" s="1"/>
      <c r="O23" s="1"/>
    </row>
    <row r="24" spans="1:15" ht="12.75" customHeight="1">
      <c r="A24" s="33">
        <v>14</v>
      </c>
      <c r="B24" s="440" t="s">
        <v>296</v>
      </c>
      <c r="C24" s="381">
        <v>327.35000000000002</v>
      </c>
      <c r="D24" s="382">
        <v>329.78333333333336</v>
      </c>
      <c r="E24" s="382">
        <v>323.31666666666672</v>
      </c>
      <c r="F24" s="382">
        <v>319.28333333333336</v>
      </c>
      <c r="G24" s="382">
        <v>312.81666666666672</v>
      </c>
      <c r="H24" s="382">
        <v>333.81666666666672</v>
      </c>
      <c r="I24" s="382">
        <v>340.2833333333333</v>
      </c>
      <c r="J24" s="382">
        <v>344.31666666666672</v>
      </c>
      <c r="K24" s="381">
        <v>336.25</v>
      </c>
      <c r="L24" s="381">
        <v>325.75</v>
      </c>
      <c r="M24" s="381">
        <v>1.5512300000000001</v>
      </c>
      <c r="N24" s="1"/>
      <c r="O24" s="1"/>
    </row>
    <row r="25" spans="1:15" ht="12.75" customHeight="1">
      <c r="A25" s="33">
        <v>15</v>
      </c>
      <c r="B25" s="440" t="s">
        <v>297</v>
      </c>
      <c r="C25" s="381">
        <v>214.8</v>
      </c>
      <c r="D25" s="382">
        <v>214.65</v>
      </c>
      <c r="E25" s="382">
        <v>213.3</v>
      </c>
      <c r="F25" s="382">
        <v>211.8</v>
      </c>
      <c r="G25" s="382">
        <v>210.45000000000002</v>
      </c>
      <c r="H25" s="382">
        <v>216.15</v>
      </c>
      <c r="I25" s="382">
        <v>217.49999999999997</v>
      </c>
      <c r="J25" s="382">
        <v>219</v>
      </c>
      <c r="K25" s="381">
        <v>216</v>
      </c>
      <c r="L25" s="381">
        <v>213.15</v>
      </c>
      <c r="M25" s="381">
        <v>4.8596300000000001</v>
      </c>
      <c r="N25" s="1"/>
      <c r="O25" s="1"/>
    </row>
    <row r="26" spans="1:15" ht="12.75" customHeight="1">
      <c r="A26" s="33">
        <v>16</v>
      </c>
      <c r="B26" s="440" t="s">
        <v>298</v>
      </c>
      <c r="C26" s="381">
        <v>1436.5</v>
      </c>
      <c r="D26" s="382">
        <v>1430.7166666666665</v>
      </c>
      <c r="E26" s="382">
        <v>1400.7833333333328</v>
      </c>
      <c r="F26" s="382">
        <v>1365.0666666666664</v>
      </c>
      <c r="G26" s="382">
        <v>1335.1333333333328</v>
      </c>
      <c r="H26" s="382">
        <v>1466.4333333333329</v>
      </c>
      <c r="I26" s="382">
        <v>1496.3666666666668</v>
      </c>
      <c r="J26" s="382">
        <v>1532.083333333333</v>
      </c>
      <c r="K26" s="381">
        <v>1460.65</v>
      </c>
      <c r="L26" s="381">
        <v>1395</v>
      </c>
      <c r="M26" s="381">
        <v>9.0069400000000002</v>
      </c>
      <c r="N26" s="1"/>
      <c r="O26" s="1"/>
    </row>
    <row r="27" spans="1:15" ht="12.75" customHeight="1">
      <c r="A27" s="33">
        <v>17</v>
      </c>
      <c r="B27" s="440" t="s">
        <v>292</v>
      </c>
      <c r="C27" s="381">
        <v>1869.7</v>
      </c>
      <c r="D27" s="382">
        <v>1864.5666666666666</v>
      </c>
      <c r="E27" s="382">
        <v>1843.1333333333332</v>
      </c>
      <c r="F27" s="382">
        <v>1816.5666666666666</v>
      </c>
      <c r="G27" s="382">
        <v>1795.1333333333332</v>
      </c>
      <c r="H27" s="382">
        <v>1891.1333333333332</v>
      </c>
      <c r="I27" s="382">
        <v>1912.5666666666666</v>
      </c>
      <c r="J27" s="382">
        <v>1939.1333333333332</v>
      </c>
      <c r="K27" s="381">
        <v>1886</v>
      </c>
      <c r="L27" s="381">
        <v>1838</v>
      </c>
      <c r="M27" s="381">
        <v>0.44303999999999999</v>
      </c>
      <c r="N27" s="1"/>
      <c r="O27" s="1"/>
    </row>
    <row r="28" spans="1:15" ht="12.75" customHeight="1">
      <c r="A28" s="33">
        <v>18</v>
      </c>
      <c r="B28" s="440" t="s">
        <v>244</v>
      </c>
      <c r="C28" s="381">
        <v>2299.4499999999998</v>
      </c>
      <c r="D28" s="382">
        <v>2289.15</v>
      </c>
      <c r="E28" s="382">
        <v>2268.3000000000002</v>
      </c>
      <c r="F28" s="382">
        <v>2237.15</v>
      </c>
      <c r="G28" s="382">
        <v>2216.3000000000002</v>
      </c>
      <c r="H28" s="382">
        <v>2320.3000000000002</v>
      </c>
      <c r="I28" s="382">
        <v>2341.1499999999996</v>
      </c>
      <c r="J28" s="382">
        <v>2372.3000000000002</v>
      </c>
      <c r="K28" s="381">
        <v>2310</v>
      </c>
      <c r="L28" s="381">
        <v>2258</v>
      </c>
      <c r="M28" s="381">
        <v>0.67430000000000001</v>
      </c>
      <c r="N28" s="1"/>
      <c r="O28" s="1"/>
    </row>
    <row r="29" spans="1:15" ht="12.75" customHeight="1">
      <c r="A29" s="33">
        <v>19</v>
      </c>
      <c r="B29" s="440" t="s">
        <v>299</v>
      </c>
      <c r="C29" s="381">
        <v>107</v>
      </c>
      <c r="D29" s="382">
        <v>107.64999999999999</v>
      </c>
      <c r="E29" s="382">
        <v>105.89999999999998</v>
      </c>
      <c r="F29" s="382">
        <v>104.79999999999998</v>
      </c>
      <c r="G29" s="382">
        <v>103.04999999999997</v>
      </c>
      <c r="H29" s="382">
        <v>108.74999999999999</v>
      </c>
      <c r="I29" s="382">
        <v>110.50000000000001</v>
      </c>
      <c r="J29" s="382">
        <v>111.6</v>
      </c>
      <c r="K29" s="381">
        <v>109.4</v>
      </c>
      <c r="L29" s="381">
        <v>106.55</v>
      </c>
      <c r="M29" s="381">
        <v>1.4790000000000001</v>
      </c>
      <c r="N29" s="1"/>
      <c r="O29" s="1"/>
    </row>
    <row r="30" spans="1:15" ht="12.75" customHeight="1">
      <c r="A30" s="33">
        <v>20</v>
      </c>
      <c r="B30" s="440" t="s">
        <v>48</v>
      </c>
      <c r="C30" s="381">
        <v>3697.45</v>
      </c>
      <c r="D30" s="382">
        <v>3689.7833333333333</v>
      </c>
      <c r="E30" s="382">
        <v>3659.6666666666665</v>
      </c>
      <c r="F30" s="382">
        <v>3621.8833333333332</v>
      </c>
      <c r="G30" s="382">
        <v>3591.7666666666664</v>
      </c>
      <c r="H30" s="382">
        <v>3727.5666666666666</v>
      </c>
      <c r="I30" s="382">
        <v>3757.6833333333334</v>
      </c>
      <c r="J30" s="382">
        <v>3795.4666666666667</v>
      </c>
      <c r="K30" s="381">
        <v>3719.9</v>
      </c>
      <c r="L30" s="381">
        <v>3652</v>
      </c>
      <c r="M30" s="381">
        <v>1.1646000000000001</v>
      </c>
      <c r="N30" s="1"/>
      <c r="O30" s="1"/>
    </row>
    <row r="31" spans="1:15" ht="12.75" customHeight="1">
      <c r="A31" s="33">
        <v>21</v>
      </c>
      <c r="B31" s="440" t="s">
        <v>300</v>
      </c>
      <c r="C31" s="381">
        <v>3758.75</v>
      </c>
      <c r="D31" s="382">
        <v>3762.9833333333336</v>
      </c>
      <c r="E31" s="382">
        <v>3728.3666666666672</v>
      </c>
      <c r="F31" s="382">
        <v>3697.9833333333336</v>
      </c>
      <c r="G31" s="382">
        <v>3663.3666666666672</v>
      </c>
      <c r="H31" s="382">
        <v>3793.3666666666672</v>
      </c>
      <c r="I31" s="382">
        <v>3827.983333333334</v>
      </c>
      <c r="J31" s="382">
        <v>3858.3666666666672</v>
      </c>
      <c r="K31" s="381">
        <v>3797.6</v>
      </c>
      <c r="L31" s="381">
        <v>3732.6</v>
      </c>
      <c r="M31" s="381">
        <v>0.51361000000000001</v>
      </c>
      <c r="N31" s="1"/>
      <c r="O31" s="1"/>
    </row>
    <row r="32" spans="1:15" ht="12.75" customHeight="1">
      <c r="A32" s="33">
        <v>22</v>
      </c>
      <c r="B32" s="440" t="s">
        <v>301</v>
      </c>
      <c r="C32" s="381">
        <v>28.75</v>
      </c>
      <c r="D32" s="382">
        <v>28.849999999999998</v>
      </c>
      <c r="E32" s="382">
        <v>28.149999999999995</v>
      </c>
      <c r="F32" s="382">
        <v>27.549999999999997</v>
      </c>
      <c r="G32" s="382">
        <v>26.849999999999994</v>
      </c>
      <c r="H32" s="382">
        <v>29.449999999999996</v>
      </c>
      <c r="I32" s="382">
        <v>30.15</v>
      </c>
      <c r="J32" s="382">
        <v>30.749999999999996</v>
      </c>
      <c r="K32" s="381">
        <v>29.55</v>
      </c>
      <c r="L32" s="381">
        <v>28.25</v>
      </c>
      <c r="M32" s="381">
        <v>219.88146</v>
      </c>
      <c r="N32" s="1"/>
      <c r="O32" s="1"/>
    </row>
    <row r="33" spans="1:15" ht="12.75" customHeight="1">
      <c r="A33" s="33">
        <v>23</v>
      </c>
      <c r="B33" s="440" t="s">
        <v>50</v>
      </c>
      <c r="C33" s="381">
        <v>642.79999999999995</v>
      </c>
      <c r="D33" s="382">
        <v>639.31666666666672</v>
      </c>
      <c r="E33" s="382">
        <v>633.53333333333342</v>
      </c>
      <c r="F33" s="382">
        <v>624.26666666666665</v>
      </c>
      <c r="G33" s="382">
        <v>618.48333333333335</v>
      </c>
      <c r="H33" s="382">
        <v>648.58333333333348</v>
      </c>
      <c r="I33" s="382">
        <v>654.36666666666679</v>
      </c>
      <c r="J33" s="382">
        <v>663.63333333333355</v>
      </c>
      <c r="K33" s="381">
        <v>645.1</v>
      </c>
      <c r="L33" s="381">
        <v>630.04999999999995</v>
      </c>
      <c r="M33" s="381">
        <v>5.9203200000000002</v>
      </c>
      <c r="N33" s="1"/>
      <c r="O33" s="1"/>
    </row>
    <row r="34" spans="1:15" ht="12.75" customHeight="1">
      <c r="A34" s="33">
        <v>24</v>
      </c>
      <c r="B34" s="440" t="s">
        <v>302</v>
      </c>
      <c r="C34" s="381">
        <v>3463.9</v>
      </c>
      <c r="D34" s="382">
        <v>3485.8833333333332</v>
      </c>
      <c r="E34" s="382">
        <v>3433.0166666666664</v>
      </c>
      <c r="F34" s="382">
        <v>3402.1333333333332</v>
      </c>
      <c r="G34" s="382">
        <v>3349.2666666666664</v>
      </c>
      <c r="H34" s="382">
        <v>3516.7666666666664</v>
      </c>
      <c r="I34" s="382">
        <v>3569.6333333333332</v>
      </c>
      <c r="J34" s="382">
        <v>3600.5166666666664</v>
      </c>
      <c r="K34" s="381">
        <v>3538.75</v>
      </c>
      <c r="L34" s="381">
        <v>3455</v>
      </c>
      <c r="M34" s="381">
        <v>0.20888999999999999</v>
      </c>
      <c r="N34" s="1"/>
      <c r="O34" s="1"/>
    </row>
    <row r="35" spans="1:15" ht="12.75" customHeight="1">
      <c r="A35" s="33">
        <v>25</v>
      </c>
      <c r="B35" s="440" t="s">
        <v>51</v>
      </c>
      <c r="C35" s="381">
        <v>396.4</v>
      </c>
      <c r="D35" s="382">
        <v>397.18333333333334</v>
      </c>
      <c r="E35" s="382">
        <v>393.86666666666667</v>
      </c>
      <c r="F35" s="382">
        <v>391.33333333333331</v>
      </c>
      <c r="G35" s="382">
        <v>388.01666666666665</v>
      </c>
      <c r="H35" s="382">
        <v>399.7166666666667</v>
      </c>
      <c r="I35" s="382">
        <v>403.03333333333342</v>
      </c>
      <c r="J35" s="382">
        <v>405.56666666666672</v>
      </c>
      <c r="K35" s="381">
        <v>400.5</v>
      </c>
      <c r="L35" s="381">
        <v>394.65</v>
      </c>
      <c r="M35" s="381">
        <v>24.903040000000001</v>
      </c>
      <c r="N35" s="1"/>
      <c r="O35" s="1"/>
    </row>
    <row r="36" spans="1:15" ht="12.75" customHeight="1">
      <c r="A36" s="33">
        <v>26</v>
      </c>
      <c r="B36" s="440" t="s">
        <v>860</v>
      </c>
      <c r="C36" s="381">
        <v>1287.8</v>
      </c>
      <c r="D36" s="382">
        <v>1275.5166666666667</v>
      </c>
      <c r="E36" s="382">
        <v>1255.3833333333332</v>
      </c>
      <c r="F36" s="382">
        <v>1222.9666666666665</v>
      </c>
      <c r="G36" s="382">
        <v>1202.833333333333</v>
      </c>
      <c r="H36" s="382">
        <v>1307.9333333333334</v>
      </c>
      <c r="I36" s="382">
        <v>1328.0666666666671</v>
      </c>
      <c r="J36" s="382">
        <v>1360.4833333333336</v>
      </c>
      <c r="K36" s="381">
        <v>1295.6500000000001</v>
      </c>
      <c r="L36" s="381">
        <v>1243.0999999999999</v>
      </c>
      <c r="M36" s="381">
        <v>8.6701599999999992</v>
      </c>
      <c r="N36" s="1"/>
      <c r="O36" s="1"/>
    </row>
    <row r="37" spans="1:15" ht="12.75" customHeight="1">
      <c r="A37" s="33">
        <v>27</v>
      </c>
      <c r="B37" s="440" t="s">
        <v>817</v>
      </c>
      <c r="C37" s="381">
        <v>1022.95</v>
      </c>
      <c r="D37" s="382">
        <v>1033.0666666666668</v>
      </c>
      <c r="E37" s="382">
        <v>1007.4833333333336</v>
      </c>
      <c r="F37" s="382">
        <v>992.01666666666677</v>
      </c>
      <c r="G37" s="382">
        <v>966.43333333333351</v>
      </c>
      <c r="H37" s="382">
        <v>1048.5333333333338</v>
      </c>
      <c r="I37" s="382">
        <v>1074.1166666666672</v>
      </c>
      <c r="J37" s="382">
        <v>1089.5833333333337</v>
      </c>
      <c r="K37" s="381">
        <v>1058.6500000000001</v>
      </c>
      <c r="L37" s="381">
        <v>1017.6</v>
      </c>
      <c r="M37" s="381">
        <v>1.3786099999999999</v>
      </c>
      <c r="N37" s="1"/>
      <c r="O37" s="1"/>
    </row>
    <row r="38" spans="1:15" ht="12.75" customHeight="1">
      <c r="A38" s="33">
        <v>28</v>
      </c>
      <c r="B38" s="440" t="s">
        <v>293</v>
      </c>
      <c r="C38" s="381">
        <v>925.2</v>
      </c>
      <c r="D38" s="382">
        <v>926.6</v>
      </c>
      <c r="E38" s="382">
        <v>915.45</v>
      </c>
      <c r="F38" s="382">
        <v>905.7</v>
      </c>
      <c r="G38" s="382">
        <v>894.55000000000007</v>
      </c>
      <c r="H38" s="382">
        <v>936.35</v>
      </c>
      <c r="I38" s="382">
        <v>947.49999999999989</v>
      </c>
      <c r="J38" s="382">
        <v>957.25</v>
      </c>
      <c r="K38" s="381">
        <v>937.75</v>
      </c>
      <c r="L38" s="381">
        <v>916.85</v>
      </c>
      <c r="M38" s="381">
        <v>5.3642700000000003</v>
      </c>
      <c r="N38" s="1"/>
      <c r="O38" s="1"/>
    </row>
    <row r="39" spans="1:15" ht="12.75" customHeight="1">
      <c r="A39" s="33">
        <v>29</v>
      </c>
      <c r="B39" s="440" t="s">
        <v>52</v>
      </c>
      <c r="C39" s="381">
        <v>805.65</v>
      </c>
      <c r="D39" s="382">
        <v>810.94999999999993</v>
      </c>
      <c r="E39" s="382">
        <v>799.09999999999991</v>
      </c>
      <c r="F39" s="382">
        <v>792.55</v>
      </c>
      <c r="G39" s="382">
        <v>780.69999999999993</v>
      </c>
      <c r="H39" s="382">
        <v>817.49999999999989</v>
      </c>
      <c r="I39" s="382">
        <v>829.35</v>
      </c>
      <c r="J39" s="382">
        <v>835.89999999999986</v>
      </c>
      <c r="K39" s="381">
        <v>822.8</v>
      </c>
      <c r="L39" s="381">
        <v>804.4</v>
      </c>
      <c r="M39" s="381">
        <v>4.1870399999999997</v>
      </c>
      <c r="N39" s="1"/>
      <c r="O39" s="1"/>
    </row>
    <row r="40" spans="1:15" ht="12.75" customHeight="1">
      <c r="A40" s="33">
        <v>30</v>
      </c>
      <c r="B40" s="440" t="s">
        <v>53</v>
      </c>
      <c r="C40" s="381">
        <v>4983.3500000000004</v>
      </c>
      <c r="D40" s="382">
        <v>4995.833333333333</v>
      </c>
      <c r="E40" s="382">
        <v>4940.6666666666661</v>
      </c>
      <c r="F40" s="382">
        <v>4897.9833333333327</v>
      </c>
      <c r="G40" s="382">
        <v>4842.8166666666657</v>
      </c>
      <c r="H40" s="382">
        <v>5038.5166666666664</v>
      </c>
      <c r="I40" s="382">
        <v>5093.6833333333325</v>
      </c>
      <c r="J40" s="382">
        <v>5136.3666666666668</v>
      </c>
      <c r="K40" s="381">
        <v>5051</v>
      </c>
      <c r="L40" s="381">
        <v>4953.1499999999996</v>
      </c>
      <c r="M40" s="381">
        <v>4.5757000000000003</v>
      </c>
      <c r="N40" s="1"/>
      <c r="O40" s="1"/>
    </row>
    <row r="41" spans="1:15" ht="12.75" customHeight="1">
      <c r="A41" s="33">
        <v>31</v>
      </c>
      <c r="B41" s="440" t="s">
        <v>54</v>
      </c>
      <c r="C41" s="381">
        <v>234.95</v>
      </c>
      <c r="D41" s="382">
        <v>234.4666666666667</v>
      </c>
      <c r="E41" s="382">
        <v>232.53333333333339</v>
      </c>
      <c r="F41" s="382">
        <v>230.1166666666667</v>
      </c>
      <c r="G41" s="382">
        <v>228.18333333333339</v>
      </c>
      <c r="H41" s="382">
        <v>236.88333333333338</v>
      </c>
      <c r="I41" s="382">
        <v>238.81666666666666</v>
      </c>
      <c r="J41" s="382">
        <v>241.23333333333338</v>
      </c>
      <c r="K41" s="381">
        <v>236.4</v>
      </c>
      <c r="L41" s="381">
        <v>232.05</v>
      </c>
      <c r="M41" s="381">
        <v>17.452000000000002</v>
      </c>
      <c r="N41" s="1"/>
      <c r="O41" s="1"/>
    </row>
    <row r="42" spans="1:15" ht="12.75" customHeight="1">
      <c r="A42" s="33">
        <v>32</v>
      </c>
      <c r="B42" s="440" t="s">
        <v>303</v>
      </c>
      <c r="C42" s="381">
        <v>556.25</v>
      </c>
      <c r="D42" s="382">
        <v>559.69999999999993</v>
      </c>
      <c r="E42" s="382">
        <v>545.44999999999982</v>
      </c>
      <c r="F42" s="382">
        <v>534.64999999999986</v>
      </c>
      <c r="G42" s="382">
        <v>520.39999999999975</v>
      </c>
      <c r="H42" s="382">
        <v>570.49999999999989</v>
      </c>
      <c r="I42" s="382">
        <v>584.75000000000011</v>
      </c>
      <c r="J42" s="382">
        <v>595.54999999999995</v>
      </c>
      <c r="K42" s="381">
        <v>573.95000000000005</v>
      </c>
      <c r="L42" s="381">
        <v>548.9</v>
      </c>
      <c r="M42" s="381">
        <v>2.0767899999999999</v>
      </c>
      <c r="N42" s="1"/>
      <c r="O42" s="1"/>
    </row>
    <row r="43" spans="1:15" ht="12.75" customHeight="1">
      <c r="A43" s="33">
        <v>33</v>
      </c>
      <c r="B43" s="440" t="s">
        <v>304</v>
      </c>
      <c r="C43" s="381">
        <v>104.55</v>
      </c>
      <c r="D43" s="382">
        <v>104.25</v>
      </c>
      <c r="E43" s="382">
        <v>101.7</v>
      </c>
      <c r="F43" s="382">
        <v>98.850000000000009</v>
      </c>
      <c r="G43" s="382">
        <v>96.300000000000011</v>
      </c>
      <c r="H43" s="382">
        <v>107.1</v>
      </c>
      <c r="I43" s="382">
        <v>109.65</v>
      </c>
      <c r="J43" s="382">
        <v>112.49999999999999</v>
      </c>
      <c r="K43" s="381">
        <v>106.8</v>
      </c>
      <c r="L43" s="381">
        <v>101.4</v>
      </c>
      <c r="M43" s="381">
        <v>16.712759999999999</v>
      </c>
      <c r="N43" s="1"/>
      <c r="O43" s="1"/>
    </row>
    <row r="44" spans="1:15" ht="12.75" customHeight="1">
      <c r="A44" s="33">
        <v>34</v>
      </c>
      <c r="B44" s="440" t="s">
        <v>55</v>
      </c>
      <c r="C44" s="381">
        <v>138.05000000000001</v>
      </c>
      <c r="D44" s="382">
        <v>137.79999999999998</v>
      </c>
      <c r="E44" s="382">
        <v>136.39999999999998</v>
      </c>
      <c r="F44" s="382">
        <v>134.75</v>
      </c>
      <c r="G44" s="382">
        <v>133.35</v>
      </c>
      <c r="H44" s="382">
        <v>139.44999999999996</v>
      </c>
      <c r="I44" s="382">
        <v>140.85</v>
      </c>
      <c r="J44" s="382">
        <v>142.49999999999994</v>
      </c>
      <c r="K44" s="381">
        <v>139.19999999999999</v>
      </c>
      <c r="L44" s="381">
        <v>136.15</v>
      </c>
      <c r="M44" s="381">
        <v>90.03201</v>
      </c>
      <c r="N44" s="1"/>
      <c r="O44" s="1"/>
    </row>
    <row r="45" spans="1:15" ht="12.75" customHeight="1">
      <c r="A45" s="33">
        <v>35</v>
      </c>
      <c r="B45" s="440" t="s">
        <v>57</v>
      </c>
      <c r="C45" s="381">
        <v>3456.25</v>
      </c>
      <c r="D45" s="382">
        <v>3488.75</v>
      </c>
      <c r="E45" s="382">
        <v>3417.5</v>
      </c>
      <c r="F45" s="382">
        <v>3378.75</v>
      </c>
      <c r="G45" s="382">
        <v>3307.5</v>
      </c>
      <c r="H45" s="382">
        <v>3527.5</v>
      </c>
      <c r="I45" s="382">
        <v>3598.75</v>
      </c>
      <c r="J45" s="382">
        <v>3637.5</v>
      </c>
      <c r="K45" s="381">
        <v>3560</v>
      </c>
      <c r="L45" s="381">
        <v>3450</v>
      </c>
      <c r="M45" s="381">
        <v>11.53984</v>
      </c>
      <c r="N45" s="1"/>
      <c r="O45" s="1"/>
    </row>
    <row r="46" spans="1:15" ht="12.75" customHeight="1">
      <c r="A46" s="33">
        <v>36</v>
      </c>
      <c r="B46" s="440" t="s">
        <v>305</v>
      </c>
      <c r="C46" s="381">
        <v>183.25</v>
      </c>
      <c r="D46" s="382">
        <v>182.9</v>
      </c>
      <c r="E46" s="382">
        <v>182.10000000000002</v>
      </c>
      <c r="F46" s="382">
        <v>180.95000000000002</v>
      </c>
      <c r="G46" s="382">
        <v>180.15000000000003</v>
      </c>
      <c r="H46" s="382">
        <v>184.05</v>
      </c>
      <c r="I46" s="382">
        <v>184.85000000000002</v>
      </c>
      <c r="J46" s="382">
        <v>186</v>
      </c>
      <c r="K46" s="381">
        <v>183.7</v>
      </c>
      <c r="L46" s="381">
        <v>181.75</v>
      </c>
      <c r="M46" s="381">
        <v>1.9317</v>
      </c>
      <c r="N46" s="1"/>
      <c r="O46" s="1"/>
    </row>
    <row r="47" spans="1:15" ht="12.75" customHeight="1">
      <c r="A47" s="33">
        <v>37</v>
      </c>
      <c r="B47" s="440" t="s">
        <v>307</v>
      </c>
      <c r="C47" s="381">
        <v>2483.4499999999998</v>
      </c>
      <c r="D47" s="382">
        <v>2490.8833333333332</v>
      </c>
      <c r="E47" s="382">
        <v>2456.8166666666666</v>
      </c>
      <c r="F47" s="382">
        <v>2430.1833333333334</v>
      </c>
      <c r="G47" s="382">
        <v>2396.1166666666668</v>
      </c>
      <c r="H47" s="382">
        <v>2517.5166666666664</v>
      </c>
      <c r="I47" s="382">
        <v>2551.583333333333</v>
      </c>
      <c r="J47" s="382">
        <v>2578.2166666666662</v>
      </c>
      <c r="K47" s="381">
        <v>2524.9499999999998</v>
      </c>
      <c r="L47" s="381">
        <v>2464.25</v>
      </c>
      <c r="M47" s="381">
        <v>4.1013999999999999</v>
      </c>
      <c r="N47" s="1"/>
      <c r="O47" s="1"/>
    </row>
    <row r="48" spans="1:15" ht="12.75" customHeight="1">
      <c r="A48" s="33">
        <v>38</v>
      </c>
      <c r="B48" s="440" t="s">
        <v>306</v>
      </c>
      <c r="C48" s="381">
        <v>3089.25</v>
      </c>
      <c r="D48" s="382">
        <v>3088.3666666666663</v>
      </c>
      <c r="E48" s="382">
        <v>3018.8333333333326</v>
      </c>
      <c r="F48" s="382">
        <v>2948.4166666666661</v>
      </c>
      <c r="G48" s="382">
        <v>2878.8833333333323</v>
      </c>
      <c r="H48" s="382">
        <v>3158.7833333333328</v>
      </c>
      <c r="I48" s="382">
        <v>3228.3166666666666</v>
      </c>
      <c r="J48" s="382">
        <v>3298.7333333333331</v>
      </c>
      <c r="K48" s="381">
        <v>3157.9</v>
      </c>
      <c r="L48" s="381">
        <v>3017.95</v>
      </c>
      <c r="M48" s="381">
        <v>0.46816999999999998</v>
      </c>
      <c r="N48" s="1"/>
      <c r="O48" s="1"/>
    </row>
    <row r="49" spans="1:15" ht="12.75" customHeight="1">
      <c r="A49" s="33">
        <v>39</v>
      </c>
      <c r="B49" s="440" t="s">
        <v>241</v>
      </c>
      <c r="C49" s="381">
        <v>1821.25</v>
      </c>
      <c r="D49" s="382">
        <v>1809.75</v>
      </c>
      <c r="E49" s="382">
        <v>1786.5</v>
      </c>
      <c r="F49" s="382">
        <v>1751.75</v>
      </c>
      <c r="G49" s="382">
        <v>1728.5</v>
      </c>
      <c r="H49" s="382">
        <v>1844.5</v>
      </c>
      <c r="I49" s="382">
        <v>1867.75</v>
      </c>
      <c r="J49" s="382">
        <v>1902.5</v>
      </c>
      <c r="K49" s="381">
        <v>1833</v>
      </c>
      <c r="L49" s="381">
        <v>1775</v>
      </c>
      <c r="M49" s="381">
        <v>1.0849899999999999</v>
      </c>
      <c r="N49" s="1"/>
      <c r="O49" s="1"/>
    </row>
    <row r="50" spans="1:15" ht="12.75" customHeight="1">
      <c r="A50" s="33">
        <v>40</v>
      </c>
      <c r="B50" s="440" t="s">
        <v>308</v>
      </c>
      <c r="C50" s="381">
        <v>10338.65</v>
      </c>
      <c r="D50" s="382">
        <v>10262.199999999999</v>
      </c>
      <c r="E50" s="382">
        <v>9926.4499999999971</v>
      </c>
      <c r="F50" s="382">
        <v>9514.2499999999982</v>
      </c>
      <c r="G50" s="382">
        <v>9178.4999999999964</v>
      </c>
      <c r="H50" s="382">
        <v>10674.399999999998</v>
      </c>
      <c r="I50" s="382">
        <v>11010.150000000001</v>
      </c>
      <c r="J50" s="382">
        <v>11422.349999999999</v>
      </c>
      <c r="K50" s="381">
        <v>10597.95</v>
      </c>
      <c r="L50" s="381">
        <v>9850</v>
      </c>
      <c r="M50" s="381">
        <v>1.03752</v>
      </c>
      <c r="N50" s="1"/>
      <c r="O50" s="1"/>
    </row>
    <row r="51" spans="1:15" ht="12.75" customHeight="1">
      <c r="A51" s="33">
        <v>41</v>
      </c>
      <c r="B51" s="440" t="s">
        <v>59</v>
      </c>
      <c r="C51" s="381">
        <v>1308.4000000000001</v>
      </c>
      <c r="D51" s="382">
        <v>1306.7166666666669</v>
      </c>
      <c r="E51" s="382">
        <v>1293.7333333333338</v>
      </c>
      <c r="F51" s="382">
        <v>1279.0666666666668</v>
      </c>
      <c r="G51" s="382">
        <v>1266.0833333333337</v>
      </c>
      <c r="H51" s="382">
        <v>1321.3833333333339</v>
      </c>
      <c r="I51" s="382">
        <v>1334.366666666667</v>
      </c>
      <c r="J51" s="382">
        <v>1349.033333333334</v>
      </c>
      <c r="K51" s="381">
        <v>1319.7</v>
      </c>
      <c r="L51" s="381">
        <v>1292.05</v>
      </c>
      <c r="M51" s="381">
        <v>11.965260000000001</v>
      </c>
      <c r="N51" s="1"/>
      <c r="O51" s="1"/>
    </row>
    <row r="52" spans="1:15" ht="12.75" customHeight="1">
      <c r="A52" s="33">
        <v>42</v>
      </c>
      <c r="B52" s="440" t="s">
        <v>60</v>
      </c>
      <c r="C52" s="381">
        <v>717.6</v>
      </c>
      <c r="D52" s="382">
        <v>719.86666666666667</v>
      </c>
      <c r="E52" s="382">
        <v>713.23333333333335</v>
      </c>
      <c r="F52" s="382">
        <v>708.86666666666667</v>
      </c>
      <c r="G52" s="382">
        <v>702.23333333333335</v>
      </c>
      <c r="H52" s="382">
        <v>724.23333333333335</v>
      </c>
      <c r="I52" s="382">
        <v>730.86666666666679</v>
      </c>
      <c r="J52" s="382">
        <v>735.23333333333335</v>
      </c>
      <c r="K52" s="381">
        <v>726.5</v>
      </c>
      <c r="L52" s="381">
        <v>715.5</v>
      </c>
      <c r="M52" s="381">
        <v>10.22378</v>
      </c>
      <c r="N52" s="1"/>
      <c r="O52" s="1"/>
    </row>
    <row r="53" spans="1:15" ht="12.75" customHeight="1">
      <c r="A53" s="33">
        <v>43</v>
      </c>
      <c r="B53" s="440" t="s">
        <v>309</v>
      </c>
      <c r="C53" s="381">
        <v>622.4</v>
      </c>
      <c r="D53" s="382">
        <v>614.2166666666667</v>
      </c>
      <c r="E53" s="382">
        <v>603.68333333333339</v>
      </c>
      <c r="F53" s="382">
        <v>584.9666666666667</v>
      </c>
      <c r="G53" s="382">
        <v>574.43333333333339</v>
      </c>
      <c r="H53" s="382">
        <v>632.93333333333339</v>
      </c>
      <c r="I53" s="382">
        <v>643.4666666666667</v>
      </c>
      <c r="J53" s="382">
        <v>662.18333333333339</v>
      </c>
      <c r="K53" s="381">
        <v>624.75</v>
      </c>
      <c r="L53" s="381">
        <v>595.5</v>
      </c>
      <c r="M53" s="381">
        <v>7.5667799999999996</v>
      </c>
      <c r="N53" s="1"/>
      <c r="O53" s="1"/>
    </row>
    <row r="54" spans="1:15" ht="12.75" customHeight="1">
      <c r="A54" s="33">
        <v>44</v>
      </c>
      <c r="B54" s="440" t="s">
        <v>61</v>
      </c>
      <c r="C54" s="381">
        <v>740.7</v>
      </c>
      <c r="D54" s="382">
        <v>742.25</v>
      </c>
      <c r="E54" s="382">
        <v>735.5</v>
      </c>
      <c r="F54" s="382">
        <v>730.3</v>
      </c>
      <c r="G54" s="382">
        <v>723.55</v>
      </c>
      <c r="H54" s="382">
        <v>747.45</v>
      </c>
      <c r="I54" s="382">
        <v>754.2</v>
      </c>
      <c r="J54" s="382">
        <v>759.40000000000009</v>
      </c>
      <c r="K54" s="381">
        <v>749</v>
      </c>
      <c r="L54" s="381">
        <v>737.05</v>
      </c>
      <c r="M54" s="381">
        <v>51.965380000000003</v>
      </c>
      <c r="N54" s="1"/>
      <c r="O54" s="1"/>
    </row>
    <row r="55" spans="1:15" ht="12.75" customHeight="1">
      <c r="A55" s="33">
        <v>45</v>
      </c>
      <c r="B55" s="440" t="s">
        <v>62</v>
      </c>
      <c r="C55" s="381">
        <v>3451</v>
      </c>
      <c r="D55" s="382">
        <v>3451.7666666666664</v>
      </c>
      <c r="E55" s="382">
        <v>3429.2333333333327</v>
      </c>
      <c r="F55" s="382">
        <v>3407.4666666666662</v>
      </c>
      <c r="G55" s="382">
        <v>3384.9333333333325</v>
      </c>
      <c r="H55" s="382">
        <v>3473.5333333333328</v>
      </c>
      <c r="I55" s="382">
        <v>3496.0666666666666</v>
      </c>
      <c r="J55" s="382">
        <v>3517.833333333333</v>
      </c>
      <c r="K55" s="381">
        <v>3474.3</v>
      </c>
      <c r="L55" s="381">
        <v>3430</v>
      </c>
      <c r="M55" s="381">
        <v>2.9127100000000001</v>
      </c>
      <c r="N55" s="1"/>
      <c r="O55" s="1"/>
    </row>
    <row r="56" spans="1:15" ht="12.75" customHeight="1">
      <c r="A56" s="33">
        <v>46</v>
      </c>
      <c r="B56" s="440" t="s">
        <v>313</v>
      </c>
      <c r="C56" s="381">
        <v>193</v>
      </c>
      <c r="D56" s="382">
        <v>194</v>
      </c>
      <c r="E56" s="382">
        <v>191.8</v>
      </c>
      <c r="F56" s="382">
        <v>190.60000000000002</v>
      </c>
      <c r="G56" s="382">
        <v>188.40000000000003</v>
      </c>
      <c r="H56" s="382">
        <v>195.2</v>
      </c>
      <c r="I56" s="382">
        <v>197.39999999999998</v>
      </c>
      <c r="J56" s="382">
        <v>198.59999999999997</v>
      </c>
      <c r="K56" s="381">
        <v>196.2</v>
      </c>
      <c r="L56" s="381">
        <v>192.8</v>
      </c>
      <c r="M56" s="381">
        <v>4.8986999999999998</v>
      </c>
      <c r="N56" s="1"/>
      <c r="O56" s="1"/>
    </row>
    <row r="57" spans="1:15" ht="12.75" customHeight="1">
      <c r="A57" s="33">
        <v>47</v>
      </c>
      <c r="B57" s="440" t="s">
        <v>314</v>
      </c>
      <c r="C57" s="381">
        <v>1232.3499999999999</v>
      </c>
      <c r="D57" s="382">
        <v>1234.5166666666667</v>
      </c>
      <c r="E57" s="382">
        <v>1216.4333333333334</v>
      </c>
      <c r="F57" s="382">
        <v>1200.5166666666667</v>
      </c>
      <c r="G57" s="382">
        <v>1182.4333333333334</v>
      </c>
      <c r="H57" s="382">
        <v>1250.4333333333334</v>
      </c>
      <c r="I57" s="382">
        <v>1268.5166666666669</v>
      </c>
      <c r="J57" s="382">
        <v>1284.4333333333334</v>
      </c>
      <c r="K57" s="381">
        <v>1252.5999999999999</v>
      </c>
      <c r="L57" s="381">
        <v>1218.5999999999999</v>
      </c>
      <c r="M57" s="381">
        <v>0.97184000000000004</v>
      </c>
      <c r="N57" s="1"/>
      <c r="O57" s="1"/>
    </row>
    <row r="58" spans="1:15" ht="12.75" customHeight="1">
      <c r="A58" s="33">
        <v>48</v>
      </c>
      <c r="B58" s="440" t="s">
        <v>64</v>
      </c>
      <c r="C58" s="381">
        <v>18225</v>
      </c>
      <c r="D58" s="382">
        <v>18133.3</v>
      </c>
      <c r="E58" s="382">
        <v>17991.699999999997</v>
      </c>
      <c r="F58" s="382">
        <v>17758.399999999998</v>
      </c>
      <c r="G58" s="382">
        <v>17616.799999999996</v>
      </c>
      <c r="H58" s="382">
        <v>18366.599999999999</v>
      </c>
      <c r="I58" s="382">
        <v>18508.199999999997</v>
      </c>
      <c r="J58" s="382">
        <v>18741.5</v>
      </c>
      <c r="K58" s="381">
        <v>18274.900000000001</v>
      </c>
      <c r="L58" s="381">
        <v>17900</v>
      </c>
      <c r="M58" s="381">
        <v>2.4801299999999999</v>
      </c>
      <c r="N58" s="1"/>
      <c r="O58" s="1"/>
    </row>
    <row r="59" spans="1:15" ht="12" customHeight="1">
      <c r="A59" s="33">
        <v>49</v>
      </c>
      <c r="B59" s="440" t="s">
        <v>246</v>
      </c>
      <c r="C59" s="381">
        <v>5353</v>
      </c>
      <c r="D59" s="382">
        <v>5339.75</v>
      </c>
      <c r="E59" s="382">
        <v>5309.5</v>
      </c>
      <c r="F59" s="382">
        <v>5266</v>
      </c>
      <c r="G59" s="382">
        <v>5235.75</v>
      </c>
      <c r="H59" s="382">
        <v>5383.25</v>
      </c>
      <c r="I59" s="382">
        <v>5413.5</v>
      </c>
      <c r="J59" s="382">
        <v>5457</v>
      </c>
      <c r="K59" s="381">
        <v>5370</v>
      </c>
      <c r="L59" s="381">
        <v>5296.25</v>
      </c>
      <c r="M59" s="381">
        <v>0.11713999999999999</v>
      </c>
      <c r="N59" s="1"/>
      <c r="O59" s="1"/>
    </row>
    <row r="60" spans="1:15" ht="12.75" customHeight="1">
      <c r="A60" s="33">
        <v>50</v>
      </c>
      <c r="B60" s="440" t="s">
        <v>65</v>
      </c>
      <c r="C60" s="381">
        <v>7808.35</v>
      </c>
      <c r="D60" s="382">
        <v>7810.6333333333341</v>
      </c>
      <c r="E60" s="382">
        <v>7771.7166666666681</v>
      </c>
      <c r="F60" s="382">
        <v>7735.0833333333339</v>
      </c>
      <c r="G60" s="382">
        <v>7696.1666666666679</v>
      </c>
      <c r="H60" s="382">
        <v>7847.2666666666682</v>
      </c>
      <c r="I60" s="382">
        <v>7886.1833333333343</v>
      </c>
      <c r="J60" s="382">
        <v>7922.8166666666684</v>
      </c>
      <c r="K60" s="381">
        <v>7849.55</v>
      </c>
      <c r="L60" s="381">
        <v>7774</v>
      </c>
      <c r="M60" s="381">
        <v>6.1637399999999998</v>
      </c>
      <c r="N60" s="1"/>
      <c r="O60" s="1"/>
    </row>
    <row r="61" spans="1:15" ht="12.75" customHeight="1">
      <c r="A61" s="33">
        <v>51</v>
      </c>
      <c r="B61" s="440" t="s">
        <v>315</v>
      </c>
      <c r="C61" s="381">
        <v>3686.7</v>
      </c>
      <c r="D61" s="382">
        <v>3692.85</v>
      </c>
      <c r="E61" s="382">
        <v>3650.7</v>
      </c>
      <c r="F61" s="382">
        <v>3614.7</v>
      </c>
      <c r="G61" s="382">
        <v>3572.5499999999997</v>
      </c>
      <c r="H61" s="382">
        <v>3728.85</v>
      </c>
      <c r="I61" s="382">
        <v>3771.0000000000005</v>
      </c>
      <c r="J61" s="382">
        <v>3807</v>
      </c>
      <c r="K61" s="381">
        <v>3735</v>
      </c>
      <c r="L61" s="381">
        <v>3656.85</v>
      </c>
      <c r="M61" s="381">
        <v>0.42135</v>
      </c>
      <c r="N61" s="1"/>
      <c r="O61" s="1"/>
    </row>
    <row r="62" spans="1:15" ht="12.75" customHeight="1">
      <c r="A62" s="33">
        <v>52</v>
      </c>
      <c r="B62" s="440" t="s">
        <v>66</v>
      </c>
      <c r="C62" s="381">
        <v>2469.3000000000002</v>
      </c>
      <c r="D62" s="382">
        <v>2457.4166666666665</v>
      </c>
      <c r="E62" s="382">
        <v>2439.4833333333331</v>
      </c>
      <c r="F62" s="382">
        <v>2409.6666666666665</v>
      </c>
      <c r="G62" s="382">
        <v>2391.7333333333331</v>
      </c>
      <c r="H62" s="382">
        <v>2487.2333333333331</v>
      </c>
      <c r="I62" s="382">
        <v>2505.1666666666665</v>
      </c>
      <c r="J62" s="382">
        <v>2534.9833333333331</v>
      </c>
      <c r="K62" s="381">
        <v>2475.35</v>
      </c>
      <c r="L62" s="381">
        <v>2427.6</v>
      </c>
      <c r="M62" s="381">
        <v>1.5532300000000001</v>
      </c>
      <c r="N62" s="1"/>
      <c r="O62" s="1"/>
    </row>
    <row r="63" spans="1:15" ht="12.75" customHeight="1">
      <c r="A63" s="33">
        <v>53</v>
      </c>
      <c r="B63" s="440" t="s">
        <v>316</v>
      </c>
      <c r="C63" s="381">
        <v>444.65</v>
      </c>
      <c r="D63" s="382">
        <v>438.3</v>
      </c>
      <c r="E63" s="382">
        <v>427.85</v>
      </c>
      <c r="F63" s="382">
        <v>411.05</v>
      </c>
      <c r="G63" s="382">
        <v>400.6</v>
      </c>
      <c r="H63" s="382">
        <v>455.1</v>
      </c>
      <c r="I63" s="382">
        <v>465.54999999999995</v>
      </c>
      <c r="J63" s="382">
        <v>482.35</v>
      </c>
      <c r="K63" s="381">
        <v>448.75</v>
      </c>
      <c r="L63" s="381">
        <v>421.5</v>
      </c>
      <c r="M63" s="381">
        <v>85.796620000000004</v>
      </c>
      <c r="N63" s="1"/>
      <c r="O63" s="1"/>
    </row>
    <row r="64" spans="1:15" ht="12.75" customHeight="1">
      <c r="A64" s="33">
        <v>54</v>
      </c>
      <c r="B64" s="440" t="s">
        <v>67</v>
      </c>
      <c r="C64" s="381">
        <v>294.55</v>
      </c>
      <c r="D64" s="382">
        <v>291.11666666666667</v>
      </c>
      <c r="E64" s="382">
        <v>285.43333333333334</v>
      </c>
      <c r="F64" s="382">
        <v>276.31666666666666</v>
      </c>
      <c r="G64" s="382">
        <v>270.63333333333333</v>
      </c>
      <c r="H64" s="382">
        <v>300.23333333333335</v>
      </c>
      <c r="I64" s="382">
        <v>305.91666666666674</v>
      </c>
      <c r="J64" s="382">
        <v>315.03333333333336</v>
      </c>
      <c r="K64" s="381">
        <v>296.8</v>
      </c>
      <c r="L64" s="381">
        <v>282</v>
      </c>
      <c r="M64" s="381">
        <v>107.65479000000001</v>
      </c>
      <c r="N64" s="1"/>
      <c r="O64" s="1"/>
    </row>
    <row r="65" spans="1:15" ht="12.75" customHeight="1">
      <c r="A65" s="33">
        <v>55</v>
      </c>
      <c r="B65" s="440" t="s">
        <v>68</v>
      </c>
      <c r="C65" s="381">
        <v>93.9</v>
      </c>
      <c r="D65" s="382">
        <v>93.583333333333329</v>
      </c>
      <c r="E65" s="382">
        <v>92.516666666666652</v>
      </c>
      <c r="F65" s="382">
        <v>91.133333333333326</v>
      </c>
      <c r="G65" s="382">
        <v>90.066666666666649</v>
      </c>
      <c r="H65" s="382">
        <v>94.966666666666654</v>
      </c>
      <c r="I65" s="382">
        <v>96.033333333333346</v>
      </c>
      <c r="J65" s="382">
        <v>97.416666666666657</v>
      </c>
      <c r="K65" s="381">
        <v>94.65</v>
      </c>
      <c r="L65" s="381">
        <v>92.2</v>
      </c>
      <c r="M65" s="381">
        <v>252.89041</v>
      </c>
      <c r="N65" s="1"/>
      <c r="O65" s="1"/>
    </row>
    <row r="66" spans="1:15" ht="12.75" customHeight="1">
      <c r="A66" s="33">
        <v>56</v>
      </c>
      <c r="B66" s="440" t="s">
        <v>247</v>
      </c>
      <c r="C66" s="381">
        <v>54.2</v>
      </c>
      <c r="D66" s="382">
        <v>54.4</v>
      </c>
      <c r="E66" s="382">
        <v>53.9</v>
      </c>
      <c r="F66" s="382">
        <v>53.6</v>
      </c>
      <c r="G66" s="382">
        <v>53.1</v>
      </c>
      <c r="H66" s="382">
        <v>54.699999999999996</v>
      </c>
      <c r="I66" s="382">
        <v>55.199999999999996</v>
      </c>
      <c r="J66" s="382">
        <v>55.499999999999993</v>
      </c>
      <c r="K66" s="381">
        <v>54.9</v>
      </c>
      <c r="L66" s="381">
        <v>54.1</v>
      </c>
      <c r="M66" s="381">
        <v>50.213569999999997</v>
      </c>
      <c r="N66" s="1"/>
      <c r="O66" s="1"/>
    </row>
    <row r="67" spans="1:15" ht="12.75" customHeight="1">
      <c r="A67" s="33">
        <v>57</v>
      </c>
      <c r="B67" s="440" t="s">
        <v>310</v>
      </c>
      <c r="C67" s="381">
        <v>3139.55</v>
      </c>
      <c r="D67" s="382">
        <v>3174.5499999999997</v>
      </c>
      <c r="E67" s="382">
        <v>3094.0999999999995</v>
      </c>
      <c r="F67" s="382">
        <v>3048.6499999999996</v>
      </c>
      <c r="G67" s="382">
        <v>2968.1999999999994</v>
      </c>
      <c r="H67" s="382">
        <v>3219.9999999999995</v>
      </c>
      <c r="I67" s="382">
        <v>3300.4499999999994</v>
      </c>
      <c r="J67" s="382">
        <v>3345.8999999999996</v>
      </c>
      <c r="K67" s="381">
        <v>3255</v>
      </c>
      <c r="L67" s="381">
        <v>3129.1</v>
      </c>
      <c r="M67" s="381">
        <v>0.25068000000000001</v>
      </c>
      <c r="N67" s="1"/>
      <c r="O67" s="1"/>
    </row>
    <row r="68" spans="1:15" ht="12.75" customHeight="1">
      <c r="A68" s="33">
        <v>58</v>
      </c>
      <c r="B68" s="440" t="s">
        <v>69</v>
      </c>
      <c r="C68" s="381">
        <v>1980.25</v>
      </c>
      <c r="D68" s="382">
        <v>1977.4333333333334</v>
      </c>
      <c r="E68" s="382">
        <v>1962.8666666666668</v>
      </c>
      <c r="F68" s="382">
        <v>1945.4833333333333</v>
      </c>
      <c r="G68" s="382">
        <v>1930.9166666666667</v>
      </c>
      <c r="H68" s="382">
        <v>1994.8166666666668</v>
      </c>
      <c r="I68" s="382">
        <v>2009.3833333333334</v>
      </c>
      <c r="J68" s="382">
        <v>2026.7666666666669</v>
      </c>
      <c r="K68" s="381">
        <v>1992</v>
      </c>
      <c r="L68" s="381">
        <v>1960.05</v>
      </c>
      <c r="M68" s="381">
        <v>3.0554199999999998</v>
      </c>
      <c r="N68" s="1"/>
      <c r="O68" s="1"/>
    </row>
    <row r="69" spans="1:15" ht="12.75" customHeight="1">
      <c r="A69" s="33">
        <v>59</v>
      </c>
      <c r="B69" s="440" t="s">
        <v>318</v>
      </c>
      <c r="C69" s="381">
        <v>5022.1499999999996</v>
      </c>
      <c r="D69" s="382">
        <v>5063.4000000000005</v>
      </c>
      <c r="E69" s="382">
        <v>4958.8000000000011</v>
      </c>
      <c r="F69" s="382">
        <v>4895.4500000000007</v>
      </c>
      <c r="G69" s="382">
        <v>4790.8500000000013</v>
      </c>
      <c r="H69" s="382">
        <v>5126.7500000000009</v>
      </c>
      <c r="I69" s="382">
        <v>5231.3500000000013</v>
      </c>
      <c r="J69" s="382">
        <v>5294.7000000000007</v>
      </c>
      <c r="K69" s="381">
        <v>5168</v>
      </c>
      <c r="L69" s="381">
        <v>5000.05</v>
      </c>
      <c r="M69" s="381">
        <v>0.22056999999999999</v>
      </c>
      <c r="N69" s="1"/>
      <c r="O69" s="1"/>
    </row>
    <row r="70" spans="1:15" ht="12.75" customHeight="1">
      <c r="A70" s="33">
        <v>60</v>
      </c>
      <c r="B70" s="440" t="s">
        <v>248</v>
      </c>
      <c r="C70" s="381">
        <v>1108</v>
      </c>
      <c r="D70" s="382">
        <v>1113.1000000000001</v>
      </c>
      <c r="E70" s="382">
        <v>1098.2000000000003</v>
      </c>
      <c r="F70" s="382">
        <v>1088.4000000000001</v>
      </c>
      <c r="G70" s="382">
        <v>1073.5000000000002</v>
      </c>
      <c r="H70" s="382">
        <v>1122.9000000000003</v>
      </c>
      <c r="I70" s="382">
        <v>1137.8000000000004</v>
      </c>
      <c r="J70" s="382">
        <v>1147.6000000000004</v>
      </c>
      <c r="K70" s="381">
        <v>1128</v>
      </c>
      <c r="L70" s="381">
        <v>1103.3</v>
      </c>
      <c r="M70" s="381">
        <v>0.31986999999999999</v>
      </c>
      <c r="N70" s="1"/>
      <c r="O70" s="1"/>
    </row>
    <row r="71" spans="1:15" ht="12.75" customHeight="1">
      <c r="A71" s="33">
        <v>61</v>
      </c>
      <c r="B71" s="440" t="s">
        <v>319</v>
      </c>
      <c r="C71" s="381">
        <v>411.95</v>
      </c>
      <c r="D71" s="382">
        <v>412.65000000000003</v>
      </c>
      <c r="E71" s="382">
        <v>408.30000000000007</v>
      </c>
      <c r="F71" s="382">
        <v>404.65000000000003</v>
      </c>
      <c r="G71" s="382">
        <v>400.30000000000007</v>
      </c>
      <c r="H71" s="382">
        <v>416.30000000000007</v>
      </c>
      <c r="I71" s="382">
        <v>420.65000000000009</v>
      </c>
      <c r="J71" s="382">
        <v>424.30000000000007</v>
      </c>
      <c r="K71" s="381">
        <v>417</v>
      </c>
      <c r="L71" s="381">
        <v>409</v>
      </c>
      <c r="M71" s="381">
        <v>0.68777999999999995</v>
      </c>
      <c r="N71" s="1"/>
      <c r="O71" s="1"/>
    </row>
    <row r="72" spans="1:15" ht="12.75" customHeight="1">
      <c r="A72" s="33">
        <v>62</v>
      </c>
      <c r="B72" s="440" t="s">
        <v>71</v>
      </c>
      <c r="C72" s="381">
        <v>209.55</v>
      </c>
      <c r="D72" s="382">
        <v>209.70000000000002</v>
      </c>
      <c r="E72" s="382">
        <v>207.10000000000002</v>
      </c>
      <c r="F72" s="382">
        <v>204.65</v>
      </c>
      <c r="G72" s="382">
        <v>202.05</v>
      </c>
      <c r="H72" s="382">
        <v>212.15000000000003</v>
      </c>
      <c r="I72" s="382">
        <v>214.75</v>
      </c>
      <c r="J72" s="382">
        <v>217.20000000000005</v>
      </c>
      <c r="K72" s="381">
        <v>212.3</v>
      </c>
      <c r="L72" s="381">
        <v>207.25</v>
      </c>
      <c r="M72" s="381">
        <v>40.482289999999999</v>
      </c>
      <c r="N72" s="1"/>
      <c r="O72" s="1"/>
    </row>
    <row r="73" spans="1:15" ht="12.75" customHeight="1">
      <c r="A73" s="33">
        <v>63</v>
      </c>
      <c r="B73" s="440" t="s">
        <v>311</v>
      </c>
      <c r="C73" s="381">
        <v>1855.3</v>
      </c>
      <c r="D73" s="382">
        <v>1867.8</v>
      </c>
      <c r="E73" s="382">
        <v>1833.6999999999998</v>
      </c>
      <c r="F73" s="382">
        <v>1812.1</v>
      </c>
      <c r="G73" s="382">
        <v>1777.9999999999998</v>
      </c>
      <c r="H73" s="382">
        <v>1889.3999999999999</v>
      </c>
      <c r="I73" s="382">
        <v>1923.4999999999998</v>
      </c>
      <c r="J73" s="382">
        <v>1945.1</v>
      </c>
      <c r="K73" s="381">
        <v>1901.9</v>
      </c>
      <c r="L73" s="381">
        <v>1846.2</v>
      </c>
      <c r="M73" s="381">
        <v>1.8337699999999999</v>
      </c>
      <c r="N73" s="1"/>
      <c r="O73" s="1"/>
    </row>
    <row r="74" spans="1:15" ht="12.75" customHeight="1">
      <c r="A74" s="33">
        <v>64</v>
      </c>
      <c r="B74" s="440" t="s">
        <v>72</v>
      </c>
      <c r="C74" s="381">
        <v>781.95</v>
      </c>
      <c r="D74" s="382">
        <v>784.58333333333337</v>
      </c>
      <c r="E74" s="382">
        <v>776.11666666666679</v>
      </c>
      <c r="F74" s="382">
        <v>770.28333333333342</v>
      </c>
      <c r="G74" s="382">
        <v>761.81666666666683</v>
      </c>
      <c r="H74" s="382">
        <v>790.41666666666674</v>
      </c>
      <c r="I74" s="382">
        <v>798.88333333333321</v>
      </c>
      <c r="J74" s="382">
        <v>804.7166666666667</v>
      </c>
      <c r="K74" s="381">
        <v>793.05</v>
      </c>
      <c r="L74" s="381">
        <v>778.75</v>
      </c>
      <c r="M74" s="381">
        <v>4.2017100000000003</v>
      </c>
      <c r="N74" s="1"/>
      <c r="O74" s="1"/>
    </row>
    <row r="75" spans="1:15" ht="12.75" customHeight="1">
      <c r="A75" s="33">
        <v>65</v>
      </c>
      <c r="B75" s="440" t="s">
        <v>73</v>
      </c>
      <c r="C75" s="381">
        <v>768</v>
      </c>
      <c r="D75" s="382">
        <v>765.13333333333333</v>
      </c>
      <c r="E75" s="382">
        <v>759.06666666666661</v>
      </c>
      <c r="F75" s="382">
        <v>750.13333333333333</v>
      </c>
      <c r="G75" s="382">
        <v>744.06666666666661</v>
      </c>
      <c r="H75" s="382">
        <v>774.06666666666661</v>
      </c>
      <c r="I75" s="382">
        <v>780.13333333333344</v>
      </c>
      <c r="J75" s="382">
        <v>789.06666666666661</v>
      </c>
      <c r="K75" s="381">
        <v>771.2</v>
      </c>
      <c r="L75" s="381">
        <v>756.2</v>
      </c>
      <c r="M75" s="381">
        <v>9.4252699999999994</v>
      </c>
      <c r="N75" s="1"/>
      <c r="O75" s="1"/>
    </row>
    <row r="76" spans="1:15" ht="12.75" customHeight="1">
      <c r="A76" s="33">
        <v>66</v>
      </c>
      <c r="B76" s="440" t="s">
        <v>320</v>
      </c>
      <c r="C76" s="381">
        <v>12640.8</v>
      </c>
      <c r="D76" s="382">
        <v>12712.049999999997</v>
      </c>
      <c r="E76" s="382">
        <v>12529.449999999995</v>
      </c>
      <c r="F76" s="382">
        <v>12418.099999999999</v>
      </c>
      <c r="G76" s="382">
        <v>12235.499999999996</v>
      </c>
      <c r="H76" s="382">
        <v>12823.399999999994</v>
      </c>
      <c r="I76" s="382">
        <v>13005.999999999996</v>
      </c>
      <c r="J76" s="382">
        <v>13117.349999999993</v>
      </c>
      <c r="K76" s="381">
        <v>12894.65</v>
      </c>
      <c r="L76" s="381">
        <v>12600.7</v>
      </c>
      <c r="M76" s="381">
        <v>2.7980000000000001E-2</v>
      </c>
      <c r="N76" s="1"/>
      <c r="O76" s="1"/>
    </row>
    <row r="77" spans="1:15" ht="12.75" customHeight="1">
      <c r="A77" s="33">
        <v>67</v>
      </c>
      <c r="B77" s="440" t="s">
        <v>75</v>
      </c>
      <c r="C77" s="381">
        <v>731.8</v>
      </c>
      <c r="D77" s="382">
        <v>731.19999999999993</v>
      </c>
      <c r="E77" s="382">
        <v>726.74999999999989</v>
      </c>
      <c r="F77" s="382">
        <v>721.69999999999993</v>
      </c>
      <c r="G77" s="382">
        <v>717.24999999999989</v>
      </c>
      <c r="H77" s="382">
        <v>736.24999999999989</v>
      </c>
      <c r="I77" s="382">
        <v>740.69999999999993</v>
      </c>
      <c r="J77" s="382">
        <v>745.74999999999989</v>
      </c>
      <c r="K77" s="381">
        <v>735.65</v>
      </c>
      <c r="L77" s="381">
        <v>726.15</v>
      </c>
      <c r="M77" s="381">
        <v>58.298740000000002</v>
      </c>
      <c r="N77" s="1"/>
      <c r="O77" s="1"/>
    </row>
    <row r="78" spans="1:15" ht="12.75" customHeight="1">
      <c r="A78" s="33">
        <v>68</v>
      </c>
      <c r="B78" s="440" t="s">
        <v>76</v>
      </c>
      <c r="C78" s="381">
        <v>62.7</v>
      </c>
      <c r="D78" s="382">
        <v>62.65</v>
      </c>
      <c r="E78" s="382">
        <v>61.65</v>
      </c>
      <c r="F78" s="382">
        <v>60.6</v>
      </c>
      <c r="G78" s="382">
        <v>59.6</v>
      </c>
      <c r="H78" s="382">
        <v>63.699999999999996</v>
      </c>
      <c r="I78" s="382">
        <v>64.699999999999989</v>
      </c>
      <c r="J78" s="382">
        <v>65.75</v>
      </c>
      <c r="K78" s="381">
        <v>63.65</v>
      </c>
      <c r="L78" s="381">
        <v>61.6</v>
      </c>
      <c r="M78" s="381">
        <v>277.59563000000003</v>
      </c>
      <c r="N78" s="1"/>
      <c r="O78" s="1"/>
    </row>
    <row r="79" spans="1:15" ht="12.75" customHeight="1">
      <c r="A79" s="33">
        <v>69</v>
      </c>
      <c r="B79" s="440" t="s">
        <v>77</v>
      </c>
      <c r="C79" s="381">
        <v>370.25</v>
      </c>
      <c r="D79" s="382">
        <v>367.68333333333339</v>
      </c>
      <c r="E79" s="382">
        <v>361.1666666666668</v>
      </c>
      <c r="F79" s="382">
        <v>352.08333333333343</v>
      </c>
      <c r="G79" s="382">
        <v>345.56666666666683</v>
      </c>
      <c r="H79" s="382">
        <v>376.76666666666677</v>
      </c>
      <c r="I79" s="382">
        <v>383.28333333333342</v>
      </c>
      <c r="J79" s="382">
        <v>392.36666666666673</v>
      </c>
      <c r="K79" s="381">
        <v>374.2</v>
      </c>
      <c r="L79" s="381">
        <v>358.6</v>
      </c>
      <c r="M79" s="381">
        <v>29.24164</v>
      </c>
      <c r="N79" s="1"/>
      <c r="O79" s="1"/>
    </row>
    <row r="80" spans="1:15" ht="12.75" customHeight="1">
      <c r="A80" s="33">
        <v>70</v>
      </c>
      <c r="B80" s="440" t="s">
        <v>321</v>
      </c>
      <c r="C80" s="381">
        <v>1524.1</v>
      </c>
      <c r="D80" s="382">
        <v>1519.5666666666666</v>
      </c>
      <c r="E80" s="382">
        <v>1505.5833333333333</v>
      </c>
      <c r="F80" s="382">
        <v>1487.0666666666666</v>
      </c>
      <c r="G80" s="382">
        <v>1473.0833333333333</v>
      </c>
      <c r="H80" s="382">
        <v>1538.0833333333333</v>
      </c>
      <c r="I80" s="382">
        <v>1552.0666666666668</v>
      </c>
      <c r="J80" s="382">
        <v>1570.5833333333333</v>
      </c>
      <c r="K80" s="381">
        <v>1533.55</v>
      </c>
      <c r="L80" s="381">
        <v>1501.05</v>
      </c>
      <c r="M80" s="381">
        <v>1.35791</v>
      </c>
      <c r="N80" s="1"/>
      <c r="O80" s="1"/>
    </row>
    <row r="81" spans="1:15" ht="12.75" customHeight="1">
      <c r="A81" s="33">
        <v>71</v>
      </c>
      <c r="B81" s="440" t="s">
        <v>323</v>
      </c>
      <c r="C81" s="381">
        <v>7255.3</v>
      </c>
      <c r="D81" s="382">
        <v>7311.8666666666659</v>
      </c>
      <c r="E81" s="382">
        <v>7123.7333333333318</v>
      </c>
      <c r="F81" s="382">
        <v>6992.1666666666661</v>
      </c>
      <c r="G81" s="382">
        <v>6804.0333333333319</v>
      </c>
      <c r="H81" s="382">
        <v>7443.4333333333316</v>
      </c>
      <c r="I81" s="382">
        <v>7631.5666666666648</v>
      </c>
      <c r="J81" s="382">
        <v>7763.1333333333314</v>
      </c>
      <c r="K81" s="381">
        <v>7500</v>
      </c>
      <c r="L81" s="381">
        <v>7180.3</v>
      </c>
      <c r="M81" s="381">
        <v>0.32593</v>
      </c>
      <c r="N81" s="1"/>
      <c r="O81" s="1"/>
    </row>
    <row r="82" spans="1:15" ht="12.75" customHeight="1">
      <c r="A82" s="33">
        <v>72</v>
      </c>
      <c r="B82" s="440" t="s">
        <v>324</v>
      </c>
      <c r="C82" s="381">
        <v>1025.9000000000001</v>
      </c>
      <c r="D82" s="382">
        <v>1018.3333333333334</v>
      </c>
      <c r="E82" s="382">
        <v>1006.6666666666667</v>
      </c>
      <c r="F82" s="382">
        <v>987.43333333333339</v>
      </c>
      <c r="G82" s="382">
        <v>975.76666666666677</v>
      </c>
      <c r="H82" s="382">
        <v>1037.5666666666666</v>
      </c>
      <c r="I82" s="382">
        <v>1049.2333333333336</v>
      </c>
      <c r="J82" s="382">
        <v>1068.4666666666667</v>
      </c>
      <c r="K82" s="381">
        <v>1030</v>
      </c>
      <c r="L82" s="381">
        <v>999.1</v>
      </c>
      <c r="M82" s="381">
        <v>0.62749999999999995</v>
      </c>
      <c r="N82" s="1"/>
      <c r="O82" s="1"/>
    </row>
    <row r="83" spans="1:15" ht="12.75" customHeight="1">
      <c r="A83" s="33">
        <v>73</v>
      </c>
      <c r="B83" s="440" t="s">
        <v>78</v>
      </c>
      <c r="C83" s="381">
        <v>17396.599999999999</v>
      </c>
      <c r="D83" s="382">
        <v>17381.05</v>
      </c>
      <c r="E83" s="382">
        <v>17245.55</v>
      </c>
      <c r="F83" s="382">
        <v>17094.5</v>
      </c>
      <c r="G83" s="382">
        <v>16959</v>
      </c>
      <c r="H83" s="382">
        <v>17532.099999999999</v>
      </c>
      <c r="I83" s="382">
        <v>17667.599999999999</v>
      </c>
      <c r="J83" s="382">
        <v>17818.649999999998</v>
      </c>
      <c r="K83" s="381">
        <v>17516.55</v>
      </c>
      <c r="L83" s="381">
        <v>17230</v>
      </c>
      <c r="M83" s="381">
        <v>0.14882000000000001</v>
      </c>
      <c r="N83" s="1"/>
      <c r="O83" s="1"/>
    </row>
    <row r="84" spans="1:15" ht="12.75" customHeight="1">
      <c r="A84" s="33">
        <v>74</v>
      </c>
      <c r="B84" s="440" t="s">
        <v>80</v>
      </c>
      <c r="C84" s="381">
        <v>394.5</v>
      </c>
      <c r="D84" s="382">
        <v>393.09999999999997</v>
      </c>
      <c r="E84" s="382">
        <v>388.64999999999992</v>
      </c>
      <c r="F84" s="382">
        <v>382.79999999999995</v>
      </c>
      <c r="G84" s="382">
        <v>378.34999999999991</v>
      </c>
      <c r="H84" s="382">
        <v>398.94999999999993</v>
      </c>
      <c r="I84" s="382">
        <v>403.4</v>
      </c>
      <c r="J84" s="382">
        <v>409.24999999999994</v>
      </c>
      <c r="K84" s="381">
        <v>397.55</v>
      </c>
      <c r="L84" s="381">
        <v>387.25</v>
      </c>
      <c r="M84" s="381">
        <v>42.457120000000003</v>
      </c>
      <c r="N84" s="1"/>
      <c r="O84" s="1"/>
    </row>
    <row r="85" spans="1:15" ht="12.75" customHeight="1">
      <c r="A85" s="33">
        <v>75</v>
      </c>
      <c r="B85" s="440" t="s">
        <v>325</v>
      </c>
      <c r="C85" s="381">
        <v>477.6</v>
      </c>
      <c r="D85" s="382">
        <v>476.76666666666671</v>
      </c>
      <c r="E85" s="382">
        <v>468.48333333333341</v>
      </c>
      <c r="F85" s="382">
        <v>459.36666666666667</v>
      </c>
      <c r="G85" s="382">
        <v>451.08333333333337</v>
      </c>
      <c r="H85" s="382">
        <v>485.88333333333344</v>
      </c>
      <c r="I85" s="382">
        <v>494.16666666666674</v>
      </c>
      <c r="J85" s="382">
        <v>503.28333333333347</v>
      </c>
      <c r="K85" s="381">
        <v>485.05</v>
      </c>
      <c r="L85" s="381">
        <v>467.65</v>
      </c>
      <c r="M85" s="381">
        <v>4.2201399999999998</v>
      </c>
      <c r="N85" s="1"/>
      <c r="O85" s="1"/>
    </row>
    <row r="86" spans="1:15" ht="12.75" customHeight="1">
      <c r="A86" s="33">
        <v>76</v>
      </c>
      <c r="B86" s="440" t="s">
        <v>81</v>
      </c>
      <c r="C86" s="381">
        <v>3749.05</v>
      </c>
      <c r="D86" s="382">
        <v>3733.4333333333329</v>
      </c>
      <c r="E86" s="382">
        <v>3706.9166666666661</v>
      </c>
      <c r="F86" s="382">
        <v>3664.7833333333333</v>
      </c>
      <c r="G86" s="382">
        <v>3638.2666666666664</v>
      </c>
      <c r="H86" s="382">
        <v>3775.5666666666657</v>
      </c>
      <c r="I86" s="382">
        <v>3802.083333333333</v>
      </c>
      <c r="J86" s="382">
        <v>3844.2166666666653</v>
      </c>
      <c r="K86" s="381">
        <v>3759.95</v>
      </c>
      <c r="L86" s="381">
        <v>3691.3</v>
      </c>
      <c r="M86" s="381">
        <v>1.2914300000000001</v>
      </c>
      <c r="N86" s="1"/>
      <c r="O86" s="1"/>
    </row>
    <row r="87" spans="1:15" ht="12.75" customHeight="1">
      <c r="A87" s="33">
        <v>77</v>
      </c>
      <c r="B87" s="440" t="s">
        <v>312</v>
      </c>
      <c r="C87" s="381">
        <v>2006.6</v>
      </c>
      <c r="D87" s="382">
        <v>2010.7333333333333</v>
      </c>
      <c r="E87" s="382">
        <v>1928.3666666666668</v>
      </c>
      <c r="F87" s="382">
        <v>1850.1333333333334</v>
      </c>
      <c r="G87" s="382">
        <v>1767.7666666666669</v>
      </c>
      <c r="H87" s="382">
        <v>2088.9666666666667</v>
      </c>
      <c r="I87" s="382">
        <v>2171.333333333333</v>
      </c>
      <c r="J87" s="382">
        <v>2249.5666666666666</v>
      </c>
      <c r="K87" s="381">
        <v>2093.1</v>
      </c>
      <c r="L87" s="381">
        <v>1932.5</v>
      </c>
      <c r="M87" s="381">
        <v>41.520960000000002</v>
      </c>
      <c r="N87" s="1"/>
      <c r="O87" s="1"/>
    </row>
    <row r="88" spans="1:15" ht="12.75" customHeight="1">
      <c r="A88" s="33">
        <v>78</v>
      </c>
      <c r="B88" s="440" t="s">
        <v>322</v>
      </c>
      <c r="C88" s="381">
        <v>569.6</v>
      </c>
      <c r="D88" s="382">
        <v>570.25</v>
      </c>
      <c r="E88" s="382">
        <v>560.6</v>
      </c>
      <c r="F88" s="382">
        <v>551.6</v>
      </c>
      <c r="G88" s="382">
        <v>541.95000000000005</v>
      </c>
      <c r="H88" s="382">
        <v>579.25</v>
      </c>
      <c r="I88" s="382">
        <v>588.90000000000009</v>
      </c>
      <c r="J88" s="382">
        <v>597.9</v>
      </c>
      <c r="K88" s="381">
        <v>579.9</v>
      </c>
      <c r="L88" s="381">
        <v>561.25</v>
      </c>
      <c r="M88" s="381">
        <v>21.899699999999999</v>
      </c>
      <c r="N88" s="1"/>
      <c r="O88" s="1"/>
    </row>
    <row r="89" spans="1:15" ht="12.75" customHeight="1">
      <c r="A89" s="33">
        <v>79</v>
      </c>
      <c r="B89" s="440" t="s">
        <v>326</v>
      </c>
      <c r="C89" s="381">
        <v>145.85</v>
      </c>
      <c r="D89" s="382">
        <v>146.20000000000002</v>
      </c>
      <c r="E89" s="382">
        <v>144.90000000000003</v>
      </c>
      <c r="F89" s="382">
        <v>143.95000000000002</v>
      </c>
      <c r="G89" s="382">
        <v>142.65000000000003</v>
      </c>
      <c r="H89" s="382">
        <v>147.15000000000003</v>
      </c>
      <c r="I89" s="382">
        <v>148.45000000000005</v>
      </c>
      <c r="J89" s="382">
        <v>149.40000000000003</v>
      </c>
      <c r="K89" s="381">
        <v>147.5</v>
      </c>
      <c r="L89" s="381">
        <v>145.25</v>
      </c>
      <c r="M89" s="381">
        <v>7.6923000000000004</v>
      </c>
      <c r="N89" s="1"/>
      <c r="O89" s="1"/>
    </row>
    <row r="90" spans="1:15" ht="12.75" customHeight="1">
      <c r="A90" s="33">
        <v>80</v>
      </c>
      <c r="B90" s="440" t="s">
        <v>82</v>
      </c>
      <c r="C90" s="381">
        <v>447.25</v>
      </c>
      <c r="D90" s="382">
        <v>447.5</v>
      </c>
      <c r="E90" s="382">
        <v>443.45</v>
      </c>
      <c r="F90" s="382">
        <v>439.65</v>
      </c>
      <c r="G90" s="382">
        <v>435.59999999999997</v>
      </c>
      <c r="H90" s="382">
        <v>451.3</v>
      </c>
      <c r="I90" s="382">
        <v>455.34999999999997</v>
      </c>
      <c r="J90" s="382">
        <v>459.15000000000003</v>
      </c>
      <c r="K90" s="381">
        <v>451.55</v>
      </c>
      <c r="L90" s="381">
        <v>443.7</v>
      </c>
      <c r="M90" s="381">
        <v>19.52581</v>
      </c>
      <c r="N90" s="1"/>
      <c r="O90" s="1"/>
    </row>
    <row r="91" spans="1:15" ht="12.75" customHeight="1">
      <c r="A91" s="33">
        <v>81</v>
      </c>
      <c r="B91" s="440" t="s">
        <v>344</v>
      </c>
      <c r="C91" s="381">
        <v>2925.2</v>
      </c>
      <c r="D91" s="382">
        <v>2911.7833333333333</v>
      </c>
      <c r="E91" s="382">
        <v>2865.5666666666666</v>
      </c>
      <c r="F91" s="382">
        <v>2805.9333333333334</v>
      </c>
      <c r="G91" s="382">
        <v>2759.7166666666667</v>
      </c>
      <c r="H91" s="382">
        <v>2971.4166666666665</v>
      </c>
      <c r="I91" s="382">
        <v>3017.6333333333328</v>
      </c>
      <c r="J91" s="382">
        <v>3077.2666666666664</v>
      </c>
      <c r="K91" s="381">
        <v>2958</v>
      </c>
      <c r="L91" s="381">
        <v>2852.15</v>
      </c>
      <c r="M91" s="381">
        <v>3.1358899999999998</v>
      </c>
      <c r="N91" s="1"/>
      <c r="O91" s="1"/>
    </row>
    <row r="92" spans="1:15" ht="12.75" customHeight="1">
      <c r="A92" s="33">
        <v>82</v>
      </c>
      <c r="B92" s="440" t="s">
        <v>83</v>
      </c>
      <c r="C92" s="381">
        <v>225.35</v>
      </c>
      <c r="D92" s="382">
        <v>224.4</v>
      </c>
      <c r="E92" s="382">
        <v>221.65</v>
      </c>
      <c r="F92" s="382">
        <v>217.95</v>
      </c>
      <c r="G92" s="382">
        <v>215.2</v>
      </c>
      <c r="H92" s="382">
        <v>228.10000000000002</v>
      </c>
      <c r="I92" s="382">
        <v>230.85000000000002</v>
      </c>
      <c r="J92" s="382">
        <v>234.55000000000004</v>
      </c>
      <c r="K92" s="381">
        <v>227.15</v>
      </c>
      <c r="L92" s="381">
        <v>220.7</v>
      </c>
      <c r="M92" s="381">
        <v>83.996899999999997</v>
      </c>
      <c r="N92" s="1"/>
      <c r="O92" s="1"/>
    </row>
    <row r="93" spans="1:15" ht="12.75" customHeight="1">
      <c r="A93" s="33">
        <v>83</v>
      </c>
      <c r="B93" s="440" t="s">
        <v>330</v>
      </c>
      <c r="C93" s="381">
        <v>603.6</v>
      </c>
      <c r="D93" s="382">
        <v>606.30000000000007</v>
      </c>
      <c r="E93" s="382">
        <v>598.30000000000018</v>
      </c>
      <c r="F93" s="382">
        <v>593.00000000000011</v>
      </c>
      <c r="G93" s="382">
        <v>585.00000000000023</v>
      </c>
      <c r="H93" s="382">
        <v>611.60000000000014</v>
      </c>
      <c r="I93" s="382">
        <v>619.59999999999991</v>
      </c>
      <c r="J93" s="382">
        <v>624.90000000000009</v>
      </c>
      <c r="K93" s="381">
        <v>614.29999999999995</v>
      </c>
      <c r="L93" s="381">
        <v>601</v>
      </c>
      <c r="M93" s="381">
        <v>5.7927999999999997</v>
      </c>
      <c r="N93" s="1"/>
      <c r="O93" s="1"/>
    </row>
    <row r="94" spans="1:15" ht="12.75" customHeight="1">
      <c r="A94" s="33">
        <v>84</v>
      </c>
      <c r="B94" s="440" t="s">
        <v>331</v>
      </c>
      <c r="C94" s="381">
        <v>841.6</v>
      </c>
      <c r="D94" s="382">
        <v>839.51666666666677</v>
      </c>
      <c r="E94" s="382">
        <v>832.18333333333351</v>
      </c>
      <c r="F94" s="382">
        <v>822.76666666666677</v>
      </c>
      <c r="G94" s="382">
        <v>815.43333333333351</v>
      </c>
      <c r="H94" s="382">
        <v>848.93333333333351</v>
      </c>
      <c r="I94" s="382">
        <v>856.26666666666677</v>
      </c>
      <c r="J94" s="382">
        <v>865.68333333333351</v>
      </c>
      <c r="K94" s="381">
        <v>846.85</v>
      </c>
      <c r="L94" s="381">
        <v>830.1</v>
      </c>
      <c r="M94" s="381">
        <v>0.89683000000000002</v>
      </c>
      <c r="N94" s="1"/>
      <c r="O94" s="1"/>
    </row>
    <row r="95" spans="1:15" ht="12.75" customHeight="1">
      <c r="A95" s="33">
        <v>85</v>
      </c>
      <c r="B95" s="440" t="s">
        <v>333</v>
      </c>
      <c r="C95" s="381">
        <v>997</v>
      </c>
      <c r="D95" s="382">
        <v>994.98333333333323</v>
      </c>
      <c r="E95" s="382">
        <v>982.26666666666642</v>
      </c>
      <c r="F95" s="382">
        <v>967.53333333333319</v>
      </c>
      <c r="G95" s="382">
        <v>954.81666666666638</v>
      </c>
      <c r="H95" s="382">
        <v>1009.7166666666665</v>
      </c>
      <c r="I95" s="382">
        <v>1022.4333333333334</v>
      </c>
      <c r="J95" s="382">
        <v>1037.1666666666665</v>
      </c>
      <c r="K95" s="381">
        <v>1007.7</v>
      </c>
      <c r="L95" s="381">
        <v>980.25</v>
      </c>
      <c r="M95" s="381">
        <v>1.14331</v>
      </c>
      <c r="N95" s="1"/>
      <c r="O95" s="1"/>
    </row>
    <row r="96" spans="1:15" ht="12.75" customHeight="1">
      <c r="A96" s="33">
        <v>86</v>
      </c>
      <c r="B96" s="440" t="s">
        <v>250</v>
      </c>
      <c r="C96" s="381">
        <v>124.1</v>
      </c>
      <c r="D96" s="382">
        <v>124.40000000000002</v>
      </c>
      <c r="E96" s="382">
        <v>123.35000000000004</v>
      </c>
      <c r="F96" s="382">
        <v>122.60000000000002</v>
      </c>
      <c r="G96" s="382">
        <v>121.55000000000004</v>
      </c>
      <c r="H96" s="382">
        <v>125.15000000000003</v>
      </c>
      <c r="I96" s="382">
        <v>126.20000000000002</v>
      </c>
      <c r="J96" s="382">
        <v>126.95000000000003</v>
      </c>
      <c r="K96" s="381">
        <v>125.45</v>
      </c>
      <c r="L96" s="381">
        <v>123.65</v>
      </c>
      <c r="M96" s="381">
        <v>5.87486</v>
      </c>
      <c r="N96" s="1"/>
      <c r="O96" s="1"/>
    </row>
    <row r="97" spans="1:15" ht="12.75" customHeight="1">
      <c r="A97" s="33">
        <v>87</v>
      </c>
      <c r="B97" s="440" t="s">
        <v>327</v>
      </c>
      <c r="C97" s="381">
        <v>423.95</v>
      </c>
      <c r="D97" s="382">
        <v>426.05</v>
      </c>
      <c r="E97" s="382">
        <v>420.1</v>
      </c>
      <c r="F97" s="382">
        <v>416.25</v>
      </c>
      <c r="G97" s="382">
        <v>410.3</v>
      </c>
      <c r="H97" s="382">
        <v>429.90000000000003</v>
      </c>
      <c r="I97" s="382">
        <v>435.84999999999997</v>
      </c>
      <c r="J97" s="382">
        <v>439.70000000000005</v>
      </c>
      <c r="K97" s="381">
        <v>432</v>
      </c>
      <c r="L97" s="381">
        <v>422.2</v>
      </c>
      <c r="M97" s="381">
        <v>1.5104500000000001</v>
      </c>
      <c r="N97" s="1"/>
      <c r="O97" s="1"/>
    </row>
    <row r="98" spans="1:15" ht="12.75" customHeight="1">
      <c r="A98" s="33">
        <v>88</v>
      </c>
      <c r="B98" s="440" t="s">
        <v>336</v>
      </c>
      <c r="C98" s="381">
        <v>1608.6</v>
      </c>
      <c r="D98" s="382">
        <v>1591.1333333333332</v>
      </c>
      <c r="E98" s="382">
        <v>1557.5166666666664</v>
      </c>
      <c r="F98" s="382">
        <v>1506.4333333333332</v>
      </c>
      <c r="G98" s="382">
        <v>1472.8166666666664</v>
      </c>
      <c r="H98" s="382">
        <v>1642.2166666666665</v>
      </c>
      <c r="I98" s="382">
        <v>1675.8333333333333</v>
      </c>
      <c r="J98" s="382">
        <v>1726.9166666666665</v>
      </c>
      <c r="K98" s="381">
        <v>1624.75</v>
      </c>
      <c r="L98" s="381">
        <v>1540.05</v>
      </c>
      <c r="M98" s="381">
        <v>16.1813</v>
      </c>
      <c r="N98" s="1"/>
      <c r="O98" s="1"/>
    </row>
    <row r="99" spans="1:15" ht="12.75" customHeight="1">
      <c r="A99" s="33">
        <v>89</v>
      </c>
      <c r="B99" s="440" t="s">
        <v>334</v>
      </c>
      <c r="C99" s="381">
        <v>1139.6500000000001</v>
      </c>
      <c r="D99" s="382">
        <v>1144.8833333333334</v>
      </c>
      <c r="E99" s="382">
        <v>1128.7666666666669</v>
      </c>
      <c r="F99" s="382">
        <v>1117.8833333333334</v>
      </c>
      <c r="G99" s="382">
        <v>1101.7666666666669</v>
      </c>
      <c r="H99" s="382">
        <v>1155.7666666666669</v>
      </c>
      <c r="I99" s="382">
        <v>1171.8833333333332</v>
      </c>
      <c r="J99" s="382">
        <v>1182.7666666666669</v>
      </c>
      <c r="K99" s="381">
        <v>1161</v>
      </c>
      <c r="L99" s="381">
        <v>1134</v>
      </c>
      <c r="M99" s="381">
        <v>1.1282300000000001</v>
      </c>
      <c r="N99" s="1"/>
      <c r="O99" s="1"/>
    </row>
    <row r="100" spans="1:15" ht="12.75" customHeight="1">
      <c r="A100" s="33">
        <v>90</v>
      </c>
      <c r="B100" s="440" t="s">
        <v>335</v>
      </c>
      <c r="C100" s="381">
        <v>21.7</v>
      </c>
      <c r="D100" s="382">
        <v>21.833333333333332</v>
      </c>
      <c r="E100" s="382">
        <v>21.416666666666664</v>
      </c>
      <c r="F100" s="382">
        <v>21.133333333333333</v>
      </c>
      <c r="G100" s="382">
        <v>20.716666666666665</v>
      </c>
      <c r="H100" s="382">
        <v>22.116666666666664</v>
      </c>
      <c r="I100" s="382">
        <v>22.533333333333328</v>
      </c>
      <c r="J100" s="382">
        <v>22.816666666666663</v>
      </c>
      <c r="K100" s="381">
        <v>22.25</v>
      </c>
      <c r="L100" s="381">
        <v>21.55</v>
      </c>
      <c r="M100" s="381">
        <v>40.627310000000001</v>
      </c>
      <c r="N100" s="1"/>
      <c r="O100" s="1"/>
    </row>
    <row r="101" spans="1:15" ht="12.75" customHeight="1">
      <c r="A101" s="33">
        <v>91</v>
      </c>
      <c r="B101" s="440" t="s">
        <v>337</v>
      </c>
      <c r="C101" s="381">
        <v>648.70000000000005</v>
      </c>
      <c r="D101" s="382">
        <v>648.11666666666667</v>
      </c>
      <c r="E101" s="382">
        <v>641.23333333333335</v>
      </c>
      <c r="F101" s="382">
        <v>633.76666666666665</v>
      </c>
      <c r="G101" s="382">
        <v>626.88333333333333</v>
      </c>
      <c r="H101" s="382">
        <v>655.58333333333337</v>
      </c>
      <c r="I101" s="382">
        <v>662.46666666666681</v>
      </c>
      <c r="J101" s="382">
        <v>669.93333333333339</v>
      </c>
      <c r="K101" s="381">
        <v>655</v>
      </c>
      <c r="L101" s="381">
        <v>640.65</v>
      </c>
      <c r="M101" s="381">
        <v>1.0235399999999999</v>
      </c>
      <c r="N101" s="1"/>
      <c r="O101" s="1"/>
    </row>
    <row r="102" spans="1:15" ht="12.75" customHeight="1">
      <c r="A102" s="33">
        <v>92</v>
      </c>
      <c r="B102" s="440" t="s">
        <v>338</v>
      </c>
      <c r="C102" s="381">
        <v>992.95</v>
      </c>
      <c r="D102" s="382">
        <v>994.2166666666667</v>
      </c>
      <c r="E102" s="382">
        <v>978.83333333333337</v>
      </c>
      <c r="F102" s="382">
        <v>964.7166666666667</v>
      </c>
      <c r="G102" s="382">
        <v>949.33333333333337</v>
      </c>
      <c r="H102" s="382">
        <v>1008.3333333333334</v>
      </c>
      <c r="I102" s="382">
        <v>1023.7166666666666</v>
      </c>
      <c r="J102" s="382">
        <v>1037.8333333333335</v>
      </c>
      <c r="K102" s="381">
        <v>1009.6</v>
      </c>
      <c r="L102" s="381">
        <v>980.1</v>
      </c>
      <c r="M102" s="381">
        <v>3.8048299999999999</v>
      </c>
      <c r="N102" s="1"/>
      <c r="O102" s="1"/>
    </row>
    <row r="103" spans="1:15" ht="12.75" customHeight="1">
      <c r="A103" s="33">
        <v>93</v>
      </c>
      <c r="B103" s="440" t="s">
        <v>339</v>
      </c>
      <c r="C103" s="381">
        <v>4906.1000000000004</v>
      </c>
      <c r="D103" s="382">
        <v>4952.8</v>
      </c>
      <c r="E103" s="382">
        <v>4833.6000000000004</v>
      </c>
      <c r="F103" s="382">
        <v>4761.1000000000004</v>
      </c>
      <c r="G103" s="382">
        <v>4641.9000000000005</v>
      </c>
      <c r="H103" s="382">
        <v>5025.3</v>
      </c>
      <c r="I103" s="382">
        <v>5144.4999999999991</v>
      </c>
      <c r="J103" s="382">
        <v>5217</v>
      </c>
      <c r="K103" s="381">
        <v>5072</v>
      </c>
      <c r="L103" s="381">
        <v>4880.3</v>
      </c>
      <c r="M103" s="381">
        <v>0.18603</v>
      </c>
      <c r="N103" s="1"/>
      <c r="O103" s="1"/>
    </row>
    <row r="104" spans="1:15" ht="12.75" customHeight="1">
      <c r="A104" s="33">
        <v>94</v>
      </c>
      <c r="B104" s="440" t="s">
        <v>249</v>
      </c>
      <c r="C104" s="381">
        <v>92.25</v>
      </c>
      <c r="D104" s="382">
        <v>92.283333333333346</v>
      </c>
      <c r="E104" s="382">
        <v>91.016666666666694</v>
      </c>
      <c r="F104" s="382">
        <v>89.783333333333346</v>
      </c>
      <c r="G104" s="382">
        <v>88.516666666666694</v>
      </c>
      <c r="H104" s="382">
        <v>93.516666666666694</v>
      </c>
      <c r="I104" s="382">
        <v>94.783333333333346</v>
      </c>
      <c r="J104" s="382">
        <v>96.016666666666694</v>
      </c>
      <c r="K104" s="381">
        <v>93.55</v>
      </c>
      <c r="L104" s="381">
        <v>91.05</v>
      </c>
      <c r="M104" s="381">
        <v>54.945839999999997</v>
      </c>
      <c r="N104" s="1"/>
      <c r="O104" s="1"/>
    </row>
    <row r="105" spans="1:15" ht="12.75" customHeight="1">
      <c r="A105" s="33">
        <v>95</v>
      </c>
      <c r="B105" s="440" t="s">
        <v>332</v>
      </c>
      <c r="C105" s="381">
        <v>514.4</v>
      </c>
      <c r="D105" s="382">
        <v>514.79999999999995</v>
      </c>
      <c r="E105" s="382">
        <v>509.39999999999986</v>
      </c>
      <c r="F105" s="382">
        <v>504.39999999999992</v>
      </c>
      <c r="G105" s="382">
        <v>498.99999999999983</v>
      </c>
      <c r="H105" s="382">
        <v>519.79999999999995</v>
      </c>
      <c r="I105" s="382">
        <v>525.20000000000005</v>
      </c>
      <c r="J105" s="382">
        <v>530.19999999999993</v>
      </c>
      <c r="K105" s="381">
        <v>520.20000000000005</v>
      </c>
      <c r="L105" s="381">
        <v>509.8</v>
      </c>
      <c r="M105" s="381">
        <v>0.15393000000000001</v>
      </c>
      <c r="N105" s="1"/>
      <c r="O105" s="1"/>
    </row>
    <row r="106" spans="1:15" ht="12.75" customHeight="1">
      <c r="A106" s="33">
        <v>96</v>
      </c>
      <c r="B106" s="440" t="s">
        <v>838</v>
      </c>
      <c r="C106" s="381">
        <v>185.75</v>
      </c>
      <c r="D106" s="382">
        <v>186.65</v>
      </c>
      <c r="E106" s="382">
        <v>183.3</v>
      </c>
      <c r="F106" s="382">
        <v>180.85</v>
      </c>
      <c r="G106" s="382">
        <v>177.5</v>
      </c>
      <c r="H106" s="382">
        <v>189.10000000000002</v>
      </c>
      <c r="I106" s="382">
        <v>192.45</v>
      </c>
      <c r="J106" s="382">
        <v>194.90000000000003</v>
      </c>
      <c r="K106" s="381">
        <v>190</v>
      </c>
      <c r="L106" s="381">
        <v>184.2</v>
      </c>
      <c r="M106" s="381">
        <v>13.726319999999999</v>
      </c>
      <c r="N106" s="1"/>
      <c r="O106" s="1"/>
    </row>
    <row r="107" spans="1:15" ht="12.75" customHeight="1">
      <c r="A107" s="33">
        <v>97</v>
      </c>
      <c r="B107" s="440" t="s">
        <v>340</v>
      </c>
      <c r="C107" s="381">
        <v>235.45</v>
      </c>
      <c r="D107" s="382">
        <v>237.91666666666666</v>
      </c>
      <c r="E107" s="382">
        <v>229.98333333333332</v>
      </c>
      <c r="F107" s="382">
        <v>224.51666666666665</v>
      </c>
      <c r="G107" s="382">
        <v>216.58333333333331</v>
      </c>
      <c r="H107" s="382">
        <v>243.38333333333333</v>
      </c>
      <c r="I107" s="382">
        <v>251.31666666666666</v>
      </c>
      <c r="J107" s="382">
        <v>256.7833333333333</v>
      </c>
      <c r="K107" s="381">
        <v>245.85</v>
      </c>
      <c r="L107" s="381">
        <v>232.45</v>
      </c>
      <c r="M107" s="381">
        <v>2.0712100000000002</v>
      </c>
      <c r="N107" s="1"/>
      <c r="O107" s="1"/>
    </row>
    <row r="108" spans="1:15" ht="12.75" customHeight="1">
      <c r="A108" s="33">
        <v>98</v>
      </c>
      <c r="B108" s="440" t="s">
        <v>341</v>
      </c>
      <c r="C108" s="381">
        <v>451.5</v>
      </c>
      <c r="D108" s="382">
        <v>452.58333333333331</v>
      </c>
      <c r="E108" s="382">
        <v>448.21666666666664</v>
      </c>
      <c r="F108" s="382">
        <v>444.93333333333334</v>
      </c>
      <c r="G108" s="382">
        <v>440.56666666666666</v>
      </c>
      <c r="H108" s="382">
        <v>455.86666666666662</v>
      </c>
      <c r="I108" s="382">
        <v>460.23333333333329</v>
      </c>
      <c r="J108" s="382">
        <v>463.51666666666659</v>
      </c>
      <c r="K108" s="381">
        <v>456.95</v>
      </c>
      <c r="L108" s="381">
        <v>449.3</v>
      </c>
      <c r="M108" s="381">
        <v>25.542909999999999</v>
      </c>
      <c r="N108" s="1"/>
      <c r="O108" s="1"/>
    </row>
    <row r="109" spans="1:15" ht="12.75" customHeight="1">
      <c r="A109" s="33">
        <v>99</v>
      </c>
      <c r="B109" s="440" t="s">
        <v>84</v>
      </c>
      <c r="C109" s="381">
        <v>589.4</v>
      </c>
      <c r="D109" s="382">
        <v>592.13333333333333</v>
      </c>
      <c r="E109" s="382">
        <v>582.76666666666665</v>
      </c>
      <c r="F109" s="382">
        <v>576.13333333333333</v>
      </c>
      <c r="G109" s="382">
        <v>566.76666666666665</v>
      </c>
      <c r="H109" s="382">
        <v>598.76666666666665</v>
      </c>
      <c r="I109" s="382">
        <v>608.13333333333321</v>
      </c>
      <c r="J109" s="382">
        <v>614.76666666666665</v>
      </c>
      <c r="K109" s="381">
        <v>601.5</v>
      </c>
      <c r="L109" s="381">
        <v>585.5</v>
      </c>
      <c r="M109" s="381">
        <v>11.030900000000001</v>
      </c>
      <c r="N109" s="1"/>
      <c r="O109" s="1"/>
    </row>
    <row r="110" spans="1:15" ht="12.75" customHeight="1">
      <c r="A110" s="33">
        <v>100</v>
      </c>
      <c r="B110" s="440" t="s">
        <v>342</v>
      </c>
      <c r="C110" s="381">
        <v>650.95000000000005</v>
      </c>
      <c r="D110" s="382">
        <v>647.94999999999993</v>
      </c>
      <c r="E110" s="382">
        <v>640.99999999999989</v>
      </c>
      <c r="F110" s="382">
        <v>631.04999999999995</v>
      </c>
      <c r="G110" s="382">
        <v>624.09999999999991</v>
      </c>
      <c r="H110" s="382">
        <v>657.89999999999986</v>
      </c>
      <c r="I110" s="382">
        <v>664.84999999999991</v>
      </c>
      <c r="J110" s="382">
        <v>674.79999999999984</v>
      </c>
      <c r="K110" s="381">
        <v>654.9</v>
      </c>
      <c r="L110" s="381">
        <v>638</v>
      </c>
      <c r="M110" s="381">
        <v>0.42121999999999998</v>
      </c>
      <c r="N110" s="1"/>
      <c r="O110" s="1"/>
    </row>
    <row r="111" spans="1:15" ht="12.75" customHeight="1">
      <c r="A111" s="33">
        <v>101</v>
      </c>
      <c r="B111" s="440" t="s">
        <v>85</v>
      </c>
      <c r="C111" s="381">
        <v>924.05</v>
      </c>
      <c r="D111" s="382">
        <v>920.63333333333321</v>
      </c>
      <c r="E111" s="382">
        <v>912.11666666666645</v>
      </c>
      <c r="F111" s="382">
        <v>900.18333333333328</v>
      </c>
      <c r="G111" s="382">
        <v>891.66666666666652</v>
      </c>
      <c r="H111" s="382">
        <v>932.56666666666638</v>
      </c>
      <c r="I111" s="382">
        <v>941.08333333333326</v>
      </c>
      <c r="J111" s="382">
        <v>953.01666666666631</v>
      </c>
      <c r="K111" s="381">
        <v>929.15</v>
      </c>
      <c r="L111" s="381">
        <v>908.7</v>
      </c>
      <c r="M111" s="381">
        <v>27.39659</v>
      </c>
      <c r="N111" s="1"/>
      <c r="O111" s="1"/>
    </row>
    <row r="112" spans="1:15" ht="12.75" customHeight="1">
      <c r="A112" s="33">
        <v>102</v>
      </c>
      <c r="B112" s="440" t="s">
        <v>86</v>
      </c>
      <c r="C112" s="381">
        <v>164.75</v>
      </c>
      <c r="D112" s="382">
        <v>163.4</v>
      </c>
      <c r="E112" s="382">
        <v>160.35000000000002</v>
      </c>
      <c r="F112" s="382">
        <v>155.95000000000002</v>
      </c>
      <c r="G112" s="382">
        <v>152.90000000000003</v>
      </c>
      <c r="H112" s="382">
        <v>167.8</v>
      </c>
      <c r="I112" s="382">
        <v>170.85000000000002</v>
      </c>
      <c r="J112" s="382">
        <v>175.25</v>
      </c>
      <c r="K112" s="381">
        <v>166.45</v>
      </c>
      <c r="L112" s="381">
        <v>159</v>
      </c>
      <c r="M112" s="381">
        <v>202.71714</v>
      </c>
      <c r="N112" s="1"/>
      <c r="O112" s="1"/>
    </row>
    <row r="113" spans="1:15" ht="12.75" customHeight="1">
      <c r="A113" s="33">
        <v>103</v>
      </c>
      <c r="B113" s="440" t="s">
        <v>343</v>
      </c>
      <c r="C113" s="381">
        <v>349.9</v>
      </c>
      <c r="D113" s="382">
        <v>350.13333333333338</v>
      </c>
      <c r="E113" s="382">
        <v>347.76666666666677</v>
      </c>
      <c r="F113" s="382">
        <v>345.63333333333338</v>
      </c>
      <c r="G113" s="382">
        <v>343.26666666666677</v>
      </c>
      <c r="H113" s="382">
        <v>352.26666666666677</v>
      </c>
      <c r="I113" s="382">
        <v>354.63333333333344</v>
      </c>
      <c r="J113" s="382">
        <v>356.76666666666677</v>
      </c>
      <c r="K113" s="381">
        <v>352.5</v>
      </c>
      <c r="L113" s="381">
        <v>348</v>
      </c>
      <c r="M113" s="381">
        <v>0.88495000000000001</v>
      </c>
      <c r="N113" s="1"/>
      <c r="O113" s="1"/>
    </row>
    <row r="114" spans="1:15" ht="12.75" customHeight="1">
      <c r="A114" s="33">
        <v>104</v>
      </c>
      <c r="B114" s="440" t="s">
        <v>88</v>
      </c>
      <c r="C114" s="381">
        <v>5726.65</v>
      </c>
      <c r="D114" s="382">
        <v>5759.0333333333328</v>
      </c>
      <c r="E114" s="382">
        <v>5653.2666666666655</v>
      </c>
      <c r="F114" s="382">
        <v>5579.8833333333323</v>
      </c>
      <c r="G114" s="382">
        <v>5474.116666666665</v>
      </c>
      <c r="H114" s="382">
        <v>5832.4166666666661</v>
      </c>
      <c r="I114" s="382">
        <v>5938.1833333333325</v>
      </c>
      <c r="J114" s="382">
        <v>6011.5666666666666</v>
      </c>
      <c r="K114" s="381">
        <v>5864.8</v>
      </c>
      <c r="L114" s="381">
        <v>5685.65</v>
      </c>
      <c r="M114" s="381">
        <v>2.09226</v>
      </c>
      <c r="N114" s="1"/>
      <c r="O114" s="1"/>
    </row>
    <row r="115" spans="1:15" ht="12.75" customHeight="1">
      <c r="A115" s="33">
        <v>105</v>
      </c>
      <c r="B115" s="440" t="s">
        <v>89</v>
      </c>
      <c r="C115" s="381">
        <v>1466.35</v>
      </c>
      <c r="D115" s="382">
        <v>1457.4166666666667</v>
      </c>
      <c r="E115" s="382">
        <v>1445.9333333333334</v>
      </c>
      <c r="F115" s="382">
        <v>1425.5166666666667</v>
      </c>
      <c r="G115" s="382">
        <v>1414.0333333333333</v>
      </c>
      <c r="H115" s="382">
        <v>1477.8333333333335</v>
      </c>
      <c r="I115" s="382">
        <v>1489.3166666666666</v>
      </c>
      <c r="J115" s="382">
        <v>1509.7333333333336</v>
      </c>
      <c r="K115" s="381">
        <v>1468.9</v>
      </c>
      <c r="L115" s="381">
        <v>1437</v>
      </c>
      <c r="M115" s="381">
        <v>3.5545100000000001</v>
      </c>
      <c r="N115" s="1"/>
      <c r="O115" s="1"/>
    </row>
    <row r="116" spans="1:15" ht="12.75" customHeight="1">
      <c r="A116" s="33">
        <v>106</v>
      </c>
      <c r="B116" s="440" t="s">
        <v>90</v>
      </c>
      <c r="C116" s="381">
        <v>669.85</v>
      </c>
      <c r="D116" s="382">
        <v>663.94999999999993</v>
      </c>
      <c r="E116" s="382">
        <v>656.89999999999986</v>
      </c>
      <c r="F116" s="382">
        <v>643.94999999999993</v>
      </c>
      <c r="G116" s="382">
        <v>636.89999999999986</v>
      </c>
      <c r="H116" s="382">
        <v>676.89999999999986</v>
      </c>
      <c r="I116" s="382">
        <v>683.94999999999982</v>
      </c>
      <c r="J116" s="382">
        <v>696.89999999999986</v>
      </c>
      <c r="K116" s="381">
        <v>671</v>
      </c>
      <c r="L116" s="381">
        <v>651</v>
      </c>
      <c r="M116" s="381">
        <v>12.94997</v>
      </c>
      <c r="N116" s="1"/>
      <c r="O116" s="1"/>
    </row>
    <row r="117" spans="1:15" ht="12.75" customHeight="1">
      <c r="A117" s="33">
        <v>107</v>
      </c>
      <c r="B117" s="440" t="s">
        <v>91</v>
      </c>
      <c r="C117" s="381">
        <v>788.25</v>
      </c>
      <c r="D117" s="382">
        <v>785.31666666666661</v>
      </c>
      <c r="E117" s="382">
        <v>777.93333333333317</v>
      </c>
      <c r="F117" s="382">
        <v>767.61666666666656</v>
      </c>
      <c r="G117" s="382">
        <v>760.23333333333312</v>
      </c>
      <c r="H117" s="382">
        <v>795.63333333333321</v>
      </c>
      <c r="I117" s="382">
        <v>803.01666666666665</v>
      </c>
      <c r="J117" s="382">
        <v>813.33333333333326</v>
      </c>
      <c r="K117" s="381">
        <v>792.7</v>
      </c>
      <c r="L117" s="381">
        <v>775</v>
      </c>
      <c r="M117" s="381">
        <v>4.9378000000000002</v>
      </c>
      <c r="N117" s="1"/>
      <c r="O117" s="1"/>
    </row>
    <row r="118" spans="1:15" ht="12.75" customHeight="1">
      <c r="A118" s="33">
        <v>108</v>
      </c>
      <c r="B118" s="440" t="s">
        <v>345</v>
      </c>
      <c r="C118" s="381">
        <v>569.1</v>
      </c>
      <c r="D118" s="382">
        <v>567</v>
      </c>
      <c r="E118" s="382">
        <v>562.35</v>
      </c>
      <c r="F118" s="382">
        <v>555.6</v>
      </c>
      <c r="G118" s="382">
        <v>550.95000000000005</v>
      </c>
      <c r="H118" s="382">
        <v>573.75</v>
      </c>
      <c r="I118" s="382">
        <v>578.40000000000009</v>
      </c>
      <c r="J118" s="382">
        <v>585.15</v>
      </c>
      <c r="K118" s="381">
        <v>571.65</v>
      </c>
      <c r="L118" s="381">
        <v>560.25</v>
      </c>
      <c r="M118" s="381">
        <v>1.44275</v>
      </c>
      <c r="N118" s="1"/>
      <c r="O118" s="1"/>
    </row>
    <row r="119" spans="1:15" ht="12.75" customHeight="1">
      <c r="A119" s="33">
        <v>109</v>
      </c>
      <c r="B119" s="440" t="s">
        <v>328</v>
      </c>
      <c r="C119" s="381">
        <v>2944.65</v>
      </c>
      <c r="D119" s="382">
        <v>2942.2666666666664</v>
      </c>
      <c r="E119" s="382">
        <v>2913.5333333333328</v>
      </c>
      <c r="F119" s="382">
        <v>2882.4166666666665</v>
      </c>
      <c r="G119" s="382">
        <v>2853.6833333333329</v>
      </c>
      <c r="H119" s="382">
        <v>2973.3833333333328</v>
      </c>
      <c r="I119" s="382">
        <v>3002.1166666666663</v>
      </c>
      <c r="J119" s="382">
        <v>3033.2333333333327</v>
      </c>
      <c r="K119" s="381">
        <v>2971</v>
      </c>
      <c r="L119" s="381">
        <v>2911.15</v>
      </c>
      <c r="M119" s="381">
        <v>0.19950000000000001</v>
      </c>
      <c r="N119" s="1"/>
      <c r="O119" s="1"/>
    </row>
    <row r="120" spans="1:15" ht="12.75" customHeight="1">
      <c r="A120" s="33">
        <v>110</v>
      </c>
      <c r="B120" s="440" t="s">
        <v>251</v>
      </c>
      <c r="C120" s="381">
        <v>448.65</v>
      </c>
      <c r="D120" s="382">
        <v>447.40000000000003</v>
      </c>
      <c r="E120" s="382">
        <v>444.05000000000007</v>
      </c>
      <c r="F120" s="382">
        <v>439.45000000000005</v>
      </c>
      <c r="G120" s="382">
        <v>436.10000000000008</v>
      </c>
      <c r="H120" s="382">
        <v>452.00000000000006</v>
      </c>
      <c r="I120" s="382">
        <v>455.35000000000008</v>
      </c>
      <c r="J120" s="382">
        <v>459.95000000000005</v>
      </c>
      <c r="K120" s="381">
        <v>450.75</v>
      </c>
      <c r="L120" s="381">
        <v>442.8</v>
      </c>
      <c r="M120" s="381">
        <v>16.39648</v>
      </c>
      <c r="N120" s="1"/>
      <c r="O120" s="1"/>
    </row>
    <row r="121" spans="1:15" ht="12.75" customHeight="1">
      <c r="A121" s="33">
        <v>111</v>
      </c>
      <c r="B121" s="440" t="s">
        <v>329</v>
      </c>
      <c r="C121" s="381">
        <v>239.95</v>
      </c>
      <c r="D121" s="382">
        <v>245.11666666666665</v>
      </c>
      <c r="E121" s="382">
        <v>232.83333333333331</v>
      </c>
      <c r="F121" s="382">
        <v>225.71666666666667</v>
      </c>
      <c r="G121" s="382">
        <v>213.43333333333334</v>
      </c>
      <c r="H121" s="382">
        <v>252.23333333333329</v>
      </c>
      <c r="I121" s="382">
        <v>264.51666666666665</v>
      </c>
      <c r="J121" s="382">
        <v>271.63333333333327</v>
      </c>
      <c r="K121" s="381">
        <v>257.39999999999998</v>
      </c>
      <c r="L121" s="381">
        <v>238</v>
      </c>
      <c r="M121" s="381">
        <v>9.2668400000000002</v>
      </c>
      <c r="N121" s="1"/>
      <c r="O121" s="1"/>
    </row>
    <row r="122" spans="1:15" ht="12.75" customHeight="1">
      <c r="A122" s="33">
        <v>112</v>
      </c>
      <c r="B122" s="440" t="s">
        <v>92</v>
      </c>
      <c r="C122" s="381">
        <v>149.69999999999999</v>
      </c>
      <c r="D122" s="382">
        <v>148.16666666666666</v>
      </c>
      <c r="E122" s="382">
        <v>145.7833333333333</v>
      </c>
      <c r="F122" s="382">
        <v>141.86666666666665</v>
      </c>
      <c r="G122" s="382">
        <v>139.48333333333329</v>
      </c>
      <c r="H122" s="382">
        <v>152.08333333333331</v>
      </c>
      <c r="I122" s="382">
        <v>154.4666666666667</v>
      </c>
      <c r="J122" s="382">
        <v>158.38333333333333</v>
      </c>
      <c r="K122" s="381">
        <v>150.55000000000001</v>
      </c>
      <c r="L122" s="381">
        <v>144.25</v>
      </c>
      <c r="M122" s="381">
        <v>34.636299999999999</v>
      </c>
      <c r="N122" s="1"/>
      <c r="O122" s="1"/>
    </row>
    <row r="123" spans="1:15" ht="12.75" customHeight="1">
      <c r="A123" s="33">
        <v>113</v>
      </c>
      <c r="B123" s="440" t="s">
        <v>93</v>
      </c>
      <c r="C123" s="381">
        <v>975.45</v>
      </c>
      <c r="D123" s="382">
        <v>973.23333333333323</v>
      </c>
      <c r="E123" s="382">
        <v>966.21666666666647</v>
      </c>
      <c r="F123" s="382">
        <v>956.98333333333323</v>
      </c>
      <c r="G123" s="382">
        <v>949.96666666666647</v>
      </c>
      <c r="H123" s="382">
        <v>982.46666666666647</v>
      </c>
      <c r="I123" s="382">
        <v>989.48333333333312</v>
      </c>
      <c r="J123" s="382">
        <v>998.71666666666647</v>
      </c>
      <c r="K123" s="381">
        <v>980.25</v>
      </c>
      <c r="L123" s="381">
        <v>964</v>
      </c>
      <c r="M123" s="381">
        <v>3.0274100000000002</v>
      </c>
      <c r="N123" s="1"/>
      <c r="O123" s="1"/>
    </row>
    <row r="124" spans="1:15" ht="12.75" customHeight="1">
      <c r="A124" s="33">
        <v>114</v>
      </c>
      <c r="B124" s="440" t="s">
        <v>346</v>
      </c>
      <c r="C124" s="381">
        <v>1036.1500000000001</v>
      </c>
      <c r="D124" s="382">
        <v>1040.1000000000001</v>
      </c>
      <c r="E124" s="382">
        <v>1028.3500000000004</v>
      </c>
      <c r="F124" s="382">
        <v>1020.5500000000002</v>
      </c>
      <c r="G124" s="382">
        <v>1008.8000000000004</v>
      </c>
      <c r="H124" s="382">
        <v>1047.9000000000003</v>
      </c>
      <c r="I124" s="382">
        <v>1059.6499999999999</v>
      </c>
      <c r="J124" s="382">
        <v>1067.4500000000003</v>
      </c>
      <c r="K124" s="381">
        <v>1051.8499999999999</v>
      </c>
      <c r="L124" s="381">
        <v>1032.3</v>
      </c>
      <c r="M124" s="381">
        <v>1.3716900000000001</v>
      </c>
      <c r="N124" s="1"/>
      <c r="O124" s="1"/>
    </row>
    <row r="125" spans="1:15" ht="12.75" customHeight="1">
      <c r="A125" s="33">
        <v>115</v>
      </c>
      <c r="B125" s="440" t="s">
        <v>94</v>
      </c>
      <c r="C125" s="381">
        <v>580.70000000000005</v>
      </c>
      <c r="D125" s="382">
        <v>581.03333333333342</v>
      </c>
      <c r="E125" s="382">
        <v>577.21666666666681</v>
      </c>
      <c r="F125" s="382">
        <v>573.73333333333335</v>
      </c>
      <c r="G125" s="382">
        <v>569.91666666666674</v>
      </c>
      <c r="H125" s="382">
        <v>584.51666666666688</v>
      </c>
      <c r="I125" s="382">
        <v>588.33333333333348</v>
      </c>
      <c r="J125" s="382">
        <v>591.81666666666695</v>
      </c>
      <c r="K125" s="381">
        <v>584.85</v>
      </c>
      <c r="L125" s="381">
        <v>577.54999999999995</v>
      </c>
      <c r="M125" s="381">
        <v>14.214399999999999</v>
      </c>
      <c r="N125" s="1"/>
      <c r="O125" s="1"/>
    </row>
    <row r="126" spans="1:15" ht="12.75" customHeight="1">
      <c r="A126" s="33">
        <v>116</v>
      </c>
      <c r="B126" s="440" t="s">
        <v>252</v>
      </c>
      <c r="C126" s="381">
        <v>2004.85</v>
      </c>
      <c r="D126" s="382">
        <v>2011.2333333333333</v>
      </c>
      <c r="E126" s="382">
        <v>1984.4666666666667</v>
      </c>
      <c r="F126" s="382">
        <v>1964.0833333333333</v>
      </c>
      <c r="G126" s="382">
        <v>1937.3166666666666</v>
      </c>
      <c r="H126" s="382">
        <v>2031.6166666666668</v>
      </c>
      <c r="I126" s="382">
        <v>2058.3833333333337</v>
      </c>
      <c r="J126" s="382">
        <v>2078.7666666666669</v>
      </c>
      <c r="K126" s="381">
        <v>2038</v>
      </c>
      <c r="L126" s="381">
        <v>1990.85</v>
      </c>
      <c r="M126" s="381">
        <v>1.4907600000000001</v>
      </c>
      <c r="N126" s="1"/>
      <c r="O126" s="1"/>
    </row>
    <row r="127" spans="1:15" ht="12.75" customHeight="1">
      <c r="A127" s="33">
        <v>117</v>
      </c>
      <c r="B127" s="440" t="s">
        <v>351</v>
      </c>
      <c r="C127" s="381">
        <v>405.4</v>
      </c>
      <c r="D127" s="382">
        <v>408.68333333333334</v>
      </c>
      <c r="E127" s="382">
        <v>401.36666666666667</v>
      </c>
      <c r="F127" s="382">
        <v>397.33333333333331</v>
      </c>
      <c r="G127" s="382">
        <v>390.01666666666665</v>
      </c>
      <c r="H127" s="382">
        <v>412.7166666666667</v>
      </c>
      <c r="I127" s="382">
        <v>420.03333333333342</v>
      </c>
      <c r="J127" s="382">
        <v>424.06666666666672</v>
      </c>
      <c r="K127" s="381">
        <v>416</v>
      </c>
      <c r="L127" s="381">
        <v>404.65</v>
      </c>
      <c r="M127" s="381">
        <v>6.1147499999999999</v>
      </c>
      <c r="N127" s="1"/>
      <c r="O127" s="1"/>
    </row>
    <row r="128" spans="1:15" ht="12.75" customHeight="1">
      <c r="A128" s="33">
        <v>118</v>
      </c>
      <c r="B128" s="440" t="s">
        <v>347</v>
      </c>
      <c r="C128" s="381">
        <v>86.2</v>
      </c>
      <c r="D128" s="382">
        <v>86.266666666666652</v>
      </c>
      <c r="E128" s="382">
        <v>85.533333333333303</v>
      </c>
      <c r="F128" s="382">
        <v>84.866666666666646</v>
      </c>
      <c r="G128" s="382">
        <v>84.133333333333297</v>
      </c>
      <c r="H128" s="382">
        <v>86.933333333333309</v>
      </c>
      <c r="I128" s="382">
        <v>87.666666666666657</v>
      </c>
      <c r="J128" s="382">
        <v>88.333333333333314</v>
      </c>
      <c r="K128" s="381">
        <v>87</v>
      </c>
      <c r="L128" s="381">
        <v>85.6</v>
      </c>
      <c r="M128" s="381">
        <v>6.3273099999999998</v>
      </c>
      <c r="N128" s="1"/>
      <c r="O128" s="1"/>
    </row>
    <row r="129" spans="1:15" ht="12.75" customHeight="1">
      <c r="A129" s="33">
        <v>119</v>
      </c>
      <c r="B129" s="440" t="s">
        <v>348</v>
      </c>
      <c r="C129" s="381">
        <v>1015.05</v>
      </c>
      <c r="D129" s="382">
        <v>1013.35</v>
      </c>
      <c r="E129" s="382">
        <v>999.7</v>
      </c>
      <c r="F129" s="382">
        <v>984.35</v>
      </c>
      <c r="G129" s="382">
        <v>970.7</v>
      </c>
      <c r="H129" s="382">
        <v>1028.7</v>
      </c>
      <c r="I129" s="382">
        <v>1042.3499999999999</v>
      </c>
      <c r="J129" s="382">
        <v>1057.7</v>
      </c>
      <c r="K129" s="381">
        <v>1027</v>
      </c>
      <c r="L129" s="381">
        <v>998</v>
      </c>
      <c r="M129" s="381">
        <v>0.47242000000000001</v>
      </c>
      <c r="N129" s="1"/>
      <c r="O129" s="1"/>
    </row>
    <row r="130" spans="1:15" ht="12.75" customHeight="1">
      <c r="A130" s="33">
        <v>120</v>
      </c>
      <c r="B130" s="440" t="s">
        <v>95</v>
      </c>
      <c r="C130" s="381">
        <v>2656.85</v>
      </c>
      <c r="D130" s="382">
        <v>2645.0833333333335</v>
      </c>
      <c r="E130" s="382">
        <v>2622.3666666666668</v>
      </c>
      <c r="F130" s="382">
        <v>2587.8833333333332</v>
      </c>
      <c r="G130" s="382">
        <v>2565.1666666666665</v>
      </c>
      <c r="H130" s="382">
        <v>2679.5666666666671</v>
      </c>
      <c r="I130" s="382">
        <v>2702.2833333333333</v>
      </c>
      <c r="J130" s="382">
        <v>2736.7666666666673</v>
      </c>
      <c r="K130" s="381">
        <v>2667.8</v>
      </c>
      <c r="L130" s="381">
        <v>2610.6</v>
      </c>
      <c r="M130" s="381">
        <v>6.6796600000000002</v>
      </c>
      <c r="N130" s="1"/>
      <c r="O130" s="1"/>
    </row>
    <row r="131" spans="1:15" ht="12.75" customHeight="1">
      <c r="A131" s="33">
        <v>121</v>
      </c>
      <c r="B131" s="440" t="s">
        <v>349</v>
      </c>
      <c r="C131" s="381">
        <v>292.55</v>
      </c>
      <c r="D131" s="382">
        <v>291.2833333333333</v>
      </c>
      <c r="E131" s="382">
        <v>287.81666666666661</v>
      </c>
      <c r="F131" s="382">
        <v>283.08333333333331</v>
      </c>
      <c r="G131" s="382">
        <v>279.61666666666662</v>
      </c>
      <c r="H131" s="382">
        <v>296.01666666666659</v>
      </c>
      <c r="I131" s="382">
        <v>299.48333333333329</v>
      </c>
      <c r="J131" s="382">
        <v>304.21666666666658</v>
      </c>
      <c r="K131" s="381">
        <v>294.75</v>
      </c>
      <c r="L131" s="381">
        <v>286.55</v>
      </c>
      <c r="M131" s="381">
        <v>59.522239999999996</v>
      </c>
      <c r="N131" s="1"/>
      <c r="O131" s="1"/>
    </row>
    <row r="132" spans="1:15" ht="12.75" customHeight="1">
      <c r="A132" s="33">
        <v>122</v>
      </c>
      <c r="B132" s="440" t="s">
        <v>253</v>
      </c>
      <c r="C132" s="381">
        <v>158.55000000000001</v>
      </c>
      <c r="D132" s="382">
        <v>159.33333333333334</v>
      </c>
      <c r="E132" s="382">
        <v>156.86666666666667</v>
      </c>
      <c r="F132" s="382">
        <v>155.18333333333334</v>
      </c>
      <c r="G132" s="382">
        <v>152.71666666666667</v>
      </c>
      <c r="H132" s="382">
        <v>161.01666666666668</v>
      </c>
      <c r="I132" s="382">
        <v>163.48333333333332</v>
      </c>
      <c r="J132" s="382">
        <v>165.16666666666669</v>
      </c>
      <c r="K132" s="381">
        <v>161.80000000000001</v>
      </c>
      <c r="L132" s="381">
        <v>157.65</v>
      </c>
      <c r="M132" s="381">
        <v>8.5391899999999996</v>
      </c>
      <c r="N132" s="1"/>
      <c r="O132" s="1"/>
    </row>
    <row r="133" spans="1:15" ht="12.75" customHeight="1">
      <c r="A133" s="33">
        <v>123</v>
      </c>
      <c r="B133" s="440" t="s">
        <v>350</v>
      </c>
      <c r="C133" s="381">
        <v>742</v>
      </c>
      <c r="D133" s="382">
        <v>743.11666666666667</v>
      </c>
      <c r="E133" s="382">
        <v>734.88333333333333</v>
      </c>
      <c r="F133" s="382">
        <v>727.76666666666665</v>
      </c>
      <c r="G133" s="382">
        <v>719.5333333333333</v>
      </c>
      <c r="H133" s="382">
        <v>750.23333333333335</v>
      </c>
      <c r="I133" s="382">
        <v>758.4666666666667</v>
      </c>
      <c r="J133" s="382">
        <v>765.58333333333337</v>
      </c>
      <c r="K133" s="381">
        <v>751.35</v>
      </c>
      <c r="L133" s="381">
        <v>736</v>
      </c>
      <c r="M133" s="381">
        <v>0.40644999999999998</v>
      </c>
      <c r="N133" s="1"/>
      <c r="O133" s="1"/>
    </row>
    <row r="134" spans="1:15" ht="12.75" customHeight="1">
      <c r="A134" s="33">
        <v>124</v>
      </c>
      <c r="B134" s="440" t="s">
        <v>96</v>
      </c>
      <c r="C134" s="381">
        <v>4590.05</v>
      </c>
      <c r="D134" s="382">
        <v>4558.4000000000005</v>
      </c>
      <c r="E134" s="382">
        <v>4497.6500000000015</v>
      </c>
      <c r="F134" s="382">
        <v>4405.2500000000009</v>
      </c>
      <c r="G134" s="382">
        <v>4344.5000000000018</v>
      </c>
      <c r="H134" s="382">
        <v>4650.8000000000011</v>
      </c>
      <c r="I134" s="382">
        <v>4711.5499999999993</v>
      </c>
      <c r="J134" s="382">
        <v>4803.9500000000007</v>
      </c>
      <c r="K134" s="381">
        <v>4619.1499999999996</v>
      </c>
      <c r="L134" s="381">
        <v>4466</v>
      </c>
      <c r="M134" s="381">
        <v>6.4613699999999996</v>
      </c>
      <c r="N134" s="1"/>
      <c r="O134" s="1"/>
    </row>
    <row r="135" spans="1:15" ht="12.75" customHeight="1">
      <c r="A135" s="33">
        <v>125</v>
      </c>
      <c r="B135" s="440" t="s">
        <v>254</v>
      </c>
      <c r="C135" s="381">
        <v>5269.45</v>
      </c>
      <c r="D135" s="382">
        <v>5289.4333333333334</v>
      </c>
      <c r="E135" s="382">
        <v>5225.916666666667</v>
      </c>
      <c r="F135" s="382">
        <v>5182.3833333333332</v>
      </c>
      <c r="G135" s="382">
        <v>5118.8666666666668</v>
      </c>
      <c r="H135" s="382">
        <v>5332.9666666666672</v>
      </c>
      <c r="I135" s="382">
        <v>5396.4833333333336</v>
      </c>
      <c r="J135" s="382">
        <v>5440.0166666666673</v>
      </c>
      <c r="K135" s="381">
        <v>5352.95</v>
      </c>
      <c r="L135" s="381">
        <v>5245.9</v>
      </c>
      <c r="M135" s="381">
        <v>1.8897600000000001</v>
      </c>
      <c r="N135" s="1"/>
      <c r="O135" s="1"/>
    </row>
    <row r="136" spans="1:15" ht="12.75" customHeight="1">
      <c r="A136" s="33">
        <v>126</v>
      </c>
      <c r="B136" s="440" t="s">
        <v>98</v>
      </c>
      <c r="C136" s="381">
        <v>410.8</v>
      </c>
      <c r="D136" s="382">
        <v>413.36666666666662</v>
      </c>
      <c r="E136" s="382">
        <v>406.93333333333322</v>
      </c>
      <c r="F136" s="382">
        <v>403.06666666666661</v>
      </c>
      <c r="G136" s="382">
        <v>396.63333333333321</v>
      </c>
      <c r="H136" s="382">
        <v>417.23333333333323</v>
      </c>
      <c r="I136" s="382">
        <v>423.66666666666663</v>
      </c>
      <c r="J136" s="382">
        <v>427.53333333333325</v>
      </c>
      <c r="K136" s="381">
        <v>419.8</v>
      </c>
      <c r="L136" s="381">
        <v>409.5</v>
      </c>
      <c r="M136" s="381">
        <v>45.849530000000001</v>
      </c>
      <c r="N136" s="1"/>
      <c r="O136" s="1"/>
    </row>
    <row r="137" spans="1:15" ht="12.75" customHeight="1">
      <c r="A137" s="33">
        <v>127</v>
      </c>
      <c r="B137" s="440" t="s">
        <v>245</v>
      </c>
      <c r="C137" s="381">
        <v>4254.6000000000004</v>
      </c>
      <c r="D137" s="382">
        <v>4276.8833333333332</v>
      </c>
      <c r="E137" s="382">
        <v>4199.3166666666666</v>
      </c>
      <c r="F137" s="382">
        <v>4144.0333333333338</v>
      </c>
      <c r="G137" s="382">
        <v>4066.4666666666672</v>
      </c>
      <c r="H137" s="382">
        <v>4332.1666666666661</v>
      </c>
      <c r="I137" s="382">
        <v>4409.7333333333318</v>
      </c>
      <c r="J137" s="382">
        <v>4465.0166666666655</v>
      </c>
      <c r="K137" s="381">
        <v>4354.45</v>
      </c>
      <c r="L137" s="381">
        <v>4221.6000000000004</v>
      </c>
      <c r="M137" s="381">
        <v>10.9001</v>
      </c>
      <c r="N137" s="1"/>
      <c r="O137" s="1"/>
    </row>
    <row r="138" spans="1:15" ht="12.75" customHeight="1">
      <c r="A138" s="33">
        <v>128</v>
      </c>
      <c r="B138" s="440" t="s">
        <v>99</v>
      </c>
      <c r="C138" s="381">
        <v>4725.95</v>
      </c>
      <c r="D138" s="382">
        <v>4723.3833333333332</v>
      </c>
      <c r="E138" s="382">
        <v>4687.1666666666661</v>
      </c>
      <c r="F138" s="382">
        <v>4648.3833333333332</v>
      </c>
      <c r="G138" s="382">
        <v>4612.1666666666661</v>
      </c>
      <c r="H138" s="382">
        <v>4762.1666666666661</v>
      </c>
      <c r="I138" s="382">
        <v>4798.3833333333332</v>
      </c>
      <c r="J138" s="382">
        <v>4837.1666666666661</v>
      </c>
      <c r="K138" s="381">
        <v>4759.6000000000004</v>
      </c>
      <c r="L138" s="381">
        <v>4684.6000000000004</v>
      </c>
      <c r="M138" s="381">
        <v>4.5405100000000003</v>
      </c>
      <c r="N138" s="1"/>
      <c r="O138" s="1"/>
    </row>
    <row r="139" spans="1:15" ht="12.75" customHeight="1">
      <c r="A139" s="33">
        <v>129</v>
      </c>
      <c r="B139" s="440" t="s">
        <v>565</v>
      </c>
      <c r="C139" s="381">
        <v>2912.25</v>
      </c>
      <c r="D139" s="382">
        <v>2899.0833333333335</v>
      </c>
      <c r="E139" s="382">
        <v>2828.166666666667</v>
      </c>
      <c r="F139" s="382">
        <v>2744.0833333333335</v>
      </c>
      <c r="G139" s="382">
        <v>2673.166666666667</v>
      </c>
      <c r="H139" s="382">
        <v>2983.166666666667</v>
      </c>
      <c r="I139" s="382">
        <v>3054.0833333333339</v>
      </c>
      <c r="J139" s="382">
        <v>3138.166666666667</v>
      </c>
      <c r="K139" s="381">
        <v>2970</v>
      </c>
      <c r="L139" s="381">
        <v>2815</v>
      </c>
      <c r="M139" s="381">
        <v>1.74061</v>
      </c>
      <c r="N139" s="1"/>
      <c r="O139" s="1"/>
    </row>
    <row r="140" spans="1:15" ht="12.75" customHeight="1">
      <c r="A140" s="33">
        <v>130</v>
      </c>
      <c r="B140" s="440" t="s">
        <v>355</v>
      </c>
      <c r="C140" s="381">
        <v>73.7</v>
      </c>
      <c r="D140" s="382">
        <v>74.033333333333331</v>
      </c>
      <c r="E140" s="382">
        <v>73.066666666666663</v>
      </c>
      <c r="F140" s="382">
        <v>72.433333333333337</v>
      </c>
      <c r="G140" s="382">
        <v>71.466666666666669</v>
      </c>
      <c r="H140" s="382">
        <v>74.666666666666657</v>
      </c>
      <c r="I140" s="382">
        <v>75.633333333333326</v>
      </c>
      <c r="J140" s="382">
        <v>76.266666666666652</v>
      </c>
      <c r="K140" s="381">
        <v>75</v>
      </c>
      <c r="L140" s="381">
        <v>73.400000000000006</v>
      </c>
      <c r="M140" s="381">
        <v>9.7003500000000003</v>
      </c>
      <c r="N140" s="1"/>
      <c r="O140" s="1"/>
    </row>
    <row r="141" spans="1:15" ht="12.75" customHeight="1">
      <c r="A141" s="33">
        <v>131</v>
      </c>
      <c r="B141" s="440" t="s">
        <v>100</v>
      </c>
      <c r="C141" s="381">
        <v>2832.7</v>
      </c>
      <c r="D141" s="382">
        <v>2821.7333333333336</v>
      </c>
      <c r="E141" s="382">
        <v>2805.4666666666672</v>
      </c>
      <c r="F141" s="382">
        <v>2778.2333333333336</v>
      </c>
      <c r="G141" s="382">
        <v>2761.9666666666672</v>
      </c>
      <c r="H141" s="382">
        <v>2848.9666666666672</v>
      </c>
      <c r="I141" s="382">
        <v>2865.2333333333336</v>
      </c>
      <c r="J141" s="382">
        <v>2892.4666666666672</v>
      </c>
      <c r="K141" s="381">
        <v>2838</v>
      </c>
      <c r="L141" s="381">
        <v>2794.5</v>
      </c>
      <c r="M141" s="381">
        <v>2.6612200000000001</v>
      </c>
      <c r="N141" s="1"/>
      <c r="O141" s="1"/>
    </row>
    <row r="142" spans="1:15" ht="12.75" customHeight="1">
      <c r="A142" s="33">
        <v>132</v>
      </c>
      <c r="B142" s="440" t="s">
        <v>352</v>
      </c>
      <c r="C142" s="381">
        <v>488.95</v>
      </c>
      <c r="D142" s="382">
        <v>488.60000000000008</v>
      </c>
      <c r="E142" s="382">
        <v>480.70000000000016</v>
      </c>
      <c r="F142" s="382">
        <v>472.4500000000001</v>
      </c>
      <c r="G142" s="382">
        <v>464.55000000000018</v>
      </c>
      <c r="H142" s="382">
        <v>496.85000000000014</v>
      </c>
      <c r="I142" s="382">
        <v>504.75000000000011</v>
      </c>
      <c r="J142" s="382">
        <v>513.00000000000011</v>
      </c>
      <c r="K142" s="381">
        <v>496.5</v>
      </c>
      <c r="L142" s="381">
        <v>480.35</v>
      </c>
      <c r="M142" s="381">
        <v>3.89716</v>
      </c>
      <c r="N142" s="1"/>
      <c r="O142" s="1"/>
    </row>
    <row r="143" spans="1:15" ht="12.75" customHeight="1">
      <c r="A143" s="33">
        <v>133</v>
      </c>
      <c r="B143" s="440" t="s">
        <v>353</v>
      </c>
      <c r="C143" s="381">
        <v>134.1</v>
      </c>
      <c r="D143" s="382">
        <v>134.6</v>
      </c>
      <c r="E143" s="382">
        <v>132.6</v>
      </c>
      <c r="F143" s="382">
        <v>131.1</v>
      </c>
      <c r="G143" s="382">
        <v>129.1</v>
      </c>
      <c r="H143" s="382">
        <v>136.1</v>
      </c>
      <c r="I143" s="382">
        <v>138.1</v>
      </c>
      <c r="J143" s="382">
        <v>139.6</v>
      </c>
      <c r="K143" s="381">
        <v>136.6</v>
      </c>
      <c r="L143" s="381">
        <v>133.1</v>
      </c>
      <c r="M143" s="381">
        <v>1.3444799999999999</v>
      </c>
      <c r="N143" s="1"/>
      <c r="O143" s="1"/>
    </row>
    <row r="144" spans="1:15" ht="12.75" customHeight="1">
      <c r="A144" s="33">
        <v>134</v>
      </c>
      <c r="B144" s="440" t="s">
        <v>356</v>
      </c>
      <c r="C144" s="381">
        <v>359.05</v>
      </c>
      <c r="D144" s="382">
        <v>359.41666666666669</v>
      </c>
      <c r="E144" s="382">
        <v>354.93333333333339</v>
      </c>
      <c r="F144" s="382">
        <v>350.81666666666672</v>
      </c>
      <c r="G144" s="382">
        <v>346.33333333333343</v>
      </c>
      <c r="H144" s="382">
        <v>363.53333333333336</v>
      </c>
      <c r="I144" s="382">
        <v>368.01666666666659</v>
      </c>
      <c r="J144" s="382">
        <v>372.13333333333333</v>
      </c>
      <c r="K144" s="381">
        <v>363.9</v>
      </c>
      <c r="L144" s="381">
        <v>355.3</v>
      </c>
      <c r="M144" s="381">
        <v>4.3364200000000004</v>
      </c>
      <c r="N144" s="1"/>
      <c r="O144" s="1"/>
    </row>
    <row r="145" spans="1:15" ht="12.75" customHeight="1">
      <c r="A145" s="33">
        <v>135</v>
      </c>
      <c r="B145" s="440" t="s">
        <v>255</v>
      </c>
      <c r="C145" s="381">
        <v>500.35</v>
      </c>
      <c r="D145" s="382">
        <v>501.40000000000003</v>
      </c>
      <c r="E145" s="382">
        <v>496.95000000000005</v>
      </c>
      <c r="F145" s="382">
        <v>493.55</v>
      </c>
      <c r="G145" s="382">
        <v>489.1</v>
      </c>
      <c r="H145" s="382">
        <v>504.80000000000007</v>
      </c>
      <c r="I145" s="382">
        <v>509.25</v>
      </c>
      <c r="J145" s="382">
        <v>512.65000000000009</v>
      </c>
      <c r="K145" s="381">
        <v>505.85</v>
      </c>
      <c r="L145" s="381">
        <v>498</v>
      </c>
      <c r="M145" s="381">
        <v>1.4116899999999999</v>
      </c>
      <c r="N145" s="1"/>
      <c r="O145" s="1"/>
    </row>
    <row r="146" spans="1:15" ht="12.75" customHeight="1">
      <c r="A146" s="33">
        <v>136</v>
      </c>
      <c r="B146" s="440" t="s">
        <v>256</v>
      </c>
      <c r="C146" s="381">
        <v>1679.1</v>
      </c>
      <c r="D146" s="382">
        <v>1683.2166666666665</v>
      </c>
      <c r="E146" s="382">
        <v>1666.4333333333329</v>
      </c>
      <c r="F146" s="382">
        <v>1653.7666666666664</v>
      </c>
      <c r="G146" s="382">
        <v>1636.9833333333329</v>
      </c>
      <c r="H146" s="382">
        <v>1695.883333333333</v>
      </c>
      <c r="I146" s="382">
        <v>1712.6666666666663</v>
      </c>
      <c r="J146" s="382">
        <v>1725.333333333333</v>
      </c>
      <c r="K146" s="381">
        <v>1700</v>
      </c>
      <c r="L146" s="381">
        <v>1670.55</v>
      </c>
      <c r="M146" s="381">
        <v>1.2271799999999999</v>
      </c>
      <c r="N146" s="1"/>
      <c r="O146" s="1"/>
    </row>
    <row r="147" spans="1:15" ht="12.75" customHeight="1">
      <c r="A147" s="33">
        <v>137</v>
      </c>
      <c r="B147" s="440" t="s">
        <v>357</v>
      </c>
      <c r="C147" s="381">
        <v>71.150000000000006</v>
      </c>
      <c r="D147" s="382">
        <v>71.2</v>
      </c>
      <c r="E147" s="382">
        <v>70.600000000000009</v>
      </c>
      <c r="F147" s="382">
        <v>70.050000000000011</v>
      </c>
      <c r="G147" s="382">
        <v>69.450000000000017</v>
      </c>
      <c r="H147" s="382">
        <v>71.75</v>
      </c>
      <c r="I147" s="382">
        <v>72.349999999999994</v>
      </c>
      <c r="J147" s="382">
        <v>72.899999999999991</v>
      </c>
      <c r="K147" s="381">
        <v>71.8</v>
      </c>
      <c r="L147" s="381">
        <v>70.650000000000006</v>
      </c>
      <c r="M147" s="381">
        <v>14.09083</v>
      </c>
      <c r="N147" s="1"/>
      <c r="O147" s="1"/>
    </row>
    <row r="148" spans="1:15" ht="12.75" customHeight="1">
      <c r="A148" s="33">
        <v>138</v>
      </c>
      <c r="B148" s="440" t="s">
        <v>354</v>
      </c>
      <c r="C148" s="381">
        <v>195.95</v>
      </c>
      <c r="D148" s="382">
        <v>196.5333333333333</v>
      </c>
      <c r="E148" s="382">
        <v>195.21666666666661</v>
      </c>
      <c r="F148" s="382">
        <v>194.48333333333332</v>
      </c>
      <c r="G148" s="382">
        <v>193.16666666666663</v>
      </c>
      <c r="H148" s="382">
        <v>197.26666666666659</v>
      </c>
      <c r="I148" s="382">
        <v>198.58333333333331</v>
      </c>
      <c r="J148" s="382">
        <v>199.31666666666658</v>
      </c>
      <c r="K148" s="381">
        <v>197.85</v>
      </c>
      <c r="L148" s="381">
        <v>195.8</v>
      </c>
      <c r="M148" s="381">
        <v>2.5772200000000001</v>
      </c>
      <c r="N148" s="1"/>
      <c r="O148" s="1"/>
    </row>
    <row r="149" spans="1:15" ht="12.75" customHeight="1">
      <c r="A149" s="33">
        <v>139</v>
      </c>
      <c r="B149" s="440" t="s">
        <v>358</v>
      </c>
      <c r="C149" s="381">
        <v>121.85</v>
      </c>
      <c r="D149" s="382">
        <v>121.25</v>
      </c>
      <c r="E149" s="382">
        <v>119.6</v>
      </c>
      <c r="F149" s="382">
        <v>117.35</v>
      </c>
      <c r="G149" s="382">
        <v>115.69999999999999</v>
      </c>
      <c r="H149" s="382">
        <v>123.5</v>
      </c>
      <c r="I149" s="382">
        <v>125.15</v>
      </c>
      <c r="J149" s="382">
        <v>127.4</v>
      </c>
      <c r="K149" s="381">
        <v>122.9</v>
      </c>
      <c r="L149" s="381">
        <v>119</v>
      </c>
      <c r="M149" s="381">
        <v>7.1880499999999996</v>
      </c>
      <c r="N149" s="1"/>
      <c r="O149" s="1"/>
    </row>
    <row r="150" spans="1:15" ht="12.75" customHeight="1">
      <c r="A150" s="33">
        <v>140</v>
      </c>
      <c r="B150" s="440" t="s">
        <v>839</v>
      </c>
      <c r="C150" s="381">
        <v>58.8</v>
      </c>
      <c r="D150" s="382">
        <v>58.866666666666667</v>
      </c>
      <c r="E150" s="382">
        <v>58.033333333333331</v>
      </c>
      <c r="F150" s="382">
        <v>57.266666666666666</v>
      </c>
      <c r="G150" s="382">
        <v>56.43333333333333</v>
      </c>
      <c r="H150" s="382">
        <v>59.633333333333333</v>
      </c>
      <c r="I150" s="382">
        <v>60.466666666666661</v>
      </c>
      <c r="J150" s="382">
        <v>61.233333333333334</v>
      </c>
      <c r="K150" s="381">
        <v>59.7</v>
      </c>
      <c r="L150" s="381">
        <v>58.1</v>
      </c>
      <c r="M150" s="381">
        <v>7.9531299999999998</v>
      </c>
      <c r="N150" s="1"/>
      <c r="O150" s="1"/>
    </row>
    <row r="151" spans="1:15" ht="12.75" customHeight="1">
      <c r="A151" s="33">
        <v>141</v>
      </c>
      <c r="B151" s="440" t="s">
        <v>359</v>
      </c>
      <c r="C151" s="381">
        <v>741.4</v>
      </c>
      <c r="D151" s="382">
        <v>742.09999999999991</v>
      </c>
      <c r="E151" s="382">
        <v>735.39999999999986</v>
      </c>
      <c r="F151" s="382">
        <v>729.4</v>
      </c>
      <c r="G151" s="382">
        <v>722.69999999999993</v>
      </c>
      <c r="H151" s="382">
        <v>748.0999999999998</v>
      </c>
      <c r="I151" s="382">
        <v>754.79999999999984</v>
      </c>
      <c r="J151" s="382">
        <v>760.79999999999973</v>
      </c>
      <c r="K151" s="381">
        <v>748.8</v>
      </c>
      <c r="L151" s="381">
        <v>736.1</v>
      </c>
      <c r="M151" s="381">
        <v>0.18532999999999999</v>
      </c>
      <c r="N151" s="1"/>
      <c r="O151" s="1"/>
    </row>
    <row r="152" spans="1:15" ht="12.75" customHeight="1">
      <c r="A152" s="33">
        <v>142</v>
      </c>
      <c r="B152" s="440" t="s">
        <v>101</v>
      </c>
      <c r="C152" s="381">
        <v>1858.5</v>
      </c>
      <c r="D152" s="382">
        <v>1860.2166666666665</v>
      </c>
      <c r="E152" s="382">
        <v>1848.4333333333329</v>
      </c>
      <c r="F152" s="382">
        <v>1838.3666666666666</v>
      </c>
      <c r="G152" s="382">
        <v>1826.583333333333</v>
      </c>
      <c r="H152" s="382">
        <v>1870.2833333333328</v>
      </c>
      <c r="I152" s="382">
        <v>1882.0666666666662</v>
      </c>
      <c r="J152" s="382">
        <v>1892.1333333333328</v>
      </c>
      <c r="K152" s="381">
        <v>1872</v>
      </c>
      <c r="L152" s="381">
        <v>1850.15</v>
      </c>
      <c r="M152" s="381">
        <v>9.0288699999999995</v>
      </c>
      <c r="N152" s="1"/>
      <c r="O152" s="1"/>
    </row>
    <row r="153" spans="1:15" ht="12.75" customHeight="1">
      <c r="A153" s="33">
        <v>143</v>
      </c>
      <c r="B153" s="440" t="s">
        <v>102</v>
      </c>
      <c r="C153" s="381">
        <v>172.05</v>
      </c>
      <c r="D153" s="382">
        <v>171.96666666666667</v>
      </c>
      <c r="E153" s="382">
        <v>170.98333333333335</v>
      </c>
      <c r="F153" s="382">
        <v>169.91666666666669</v>
      </c>
      <c r="G153" s="382">
        <v>168.93333333333337</v>
      </c>
      <c r="H153" s="382">
        <v>173.03333333333333</v>
      </c>
      <c r="I153" s="382">
        <v>174.01666666666662</v>
      </c>
      <c r="J153" s="382">
        <v>175.08333333333331</v>
      </c>
      <c r="K153" s="381">
        <v>172.95</v>
      </c>
      <c r="L153" s="381">
        <v>170.9</v>
      </c>
      <c r="M153" s="381">
        <v>28.690850000000001</v>
      </c>
      <c r="N153" s="1"/>
      <c r="O153" s="1"/>
    </row>
    <row r="154" spans="1:15" ht="12.75" customHeight="1">
      <c r="A154" s="33">
        <v>144</v>
      </c>
      <c r="B154" s="440" t="s">
        <v>840</v>
      </c>
      <c r="C154" s="381">
        <v>134.85</v>
      </c>
      <c r="D154" s="382">
        <v>135.31666666666669</v>
      </c>
      <c r="E154" s="382">
        <v>132.63333333333338</v>
      </c>
      <c r="F154" s="382">
        <v>130.41666666666669</v>
      </c>
      <c r="G154" s="382">
        <v>127.73333333333338</v>
      </c>
      <c r="H154" s="382">
        <v>137.53333333333339</v>
      </c>
      <c r="I154" s="382">
        <v>140.21666666666673</v>
      </c>
      <c r="J154" s="382">
        <v>142.43333333333339</v>
      </c>
      <c r="K154" s="381">
        <v>138</v>
      </c>
      <c r="L154" s="381">
        <v>133.1</v>
      </c>
      <c r="M154" s="381">
        <v>4.0006399999999998</v>
      </c>
      <c r="N154" s="1"/>
      <c r="O154" s="1"/>
    </row>
    <row r="155" spans="1:15" ht="12.75" customHeight="1">
      <c r="A155" s="33">
        <v>145</v>
      </c>
      <c r="B155" s="440" t="s">
        <v>360</v>
      </c>
      <c r="C155" s="381">
        <v>314.14999999999998</v>
      </c>
      <c r="D155" s="382">
        <v>312.2833333333333</v>
      </c>
      <c r="E155" s="382">
        <v>301.66666666666663</v>
      </c>
      <c r="F155" s="382">
        <v>289.18333333333334</v>
      </c>
      <c r="G155" s="382">
        <v>278.56666666666666</v>
      </c>
      <c r="H155" s="382">
        <v>324.76666666666659</v>
      </c>
      <c r="I155" s="382">
        <v>335.38333333333327</v>
      </c>
      <c r="J155" s="382">
        <v>347.86666666666656</v>
      </c>
      <c r="K155" s="381">
        <v>322.89999999999998</v>
      </c>
      <c r="L155" s="381">
        <v>299.8</v>
      </c>
      <c r="M155" s="381">
        <v>9.5642200000000006</v>
      </c>
      <c r="N155" s="1"/>
      <c r="O155" s="1"/>
    </row>
    <row r="156" spans="1:15" ht="12.75" customHeight="1">
      <c r="A156" s="33">
        <v>146</v>
      </c>
      <c r="B156" s="440" t="s">
        <v>103</v>
      </c>
      <c r="C156" s="381">
        <v>100.6</v>
      </c>
      <c r="D156" s="382">
        <v>100.08333333333333</v>
      </c>
      <c r="E156" s="382">
        <v>98.266666666666652</v>
      </c>
      <c r="F156" s="382">
        <v>95.933333333333323</v>
      </c>
      <c r="G156" s="382">
        <v>94.116666666666646</v>
      </c>
      <c r="H156" s="382">
        <v>102.41666666666666</v>
      </c>
      <c r="I156" s="382">
        <v>104.23333333333335</v>
      </c>
      <c r="J156" s="382">
        <v>106.56666666666666</v>
      </c>
      <c r="K156" s="381">
        <v>101.9</v>
      </c>
      <c r="L156" s="381">
        <v>97.75</v>
      </c>
      <c r="M156" s="381">
        <v>238.10312999999999</v>
      </c>
      <c r="N156" s="1"/>
      <c r="O156" s="1"/>
    </row>
    <row r="157" spans="1:15" ht="12.75" customHeight="1">
      <c r="A157" s="33">
        <v>147</v>
      </c>
      <c r="B157" s="440" t="s">
        <v>362</v>
      </c>
      <c r="C157" s="381">
        <v>532.1</v>
      </c>
      <c r="D157" s="382">
        <v>534.85</v>
      </c>
      <c r="E157" s="382">
        <v>526.70000000000005</v>
      </c>
      <c r="F157" s="382">
        <v>521.30000000000007</v>
      </c>
      <c r="G157" s="382">
        <v>513.15000000000009</v>
      </c>
      <c r="H157" s="382">
        <v>540.25</v>
      </c>
      <c r="I157" s="382">
        <v>548.39999999999986</v>
      </c>
      <c r="J157" s="382">
        <v>553.79999999999995</v>
      </c>
      <c r="K157" s="381">
        <v>543</v>
      </c>
      <c r="L157" s="381">
        <v>529.45000000000005</v>
      </c>
      <c r="M157" s="381">
        <v>1.24502</v>
      </c>
      <c r="N157" s="1"/>
      <c r="O157" s="1"/>
    </row>
    <row r="158" spans="1:15" ht="12.75" customHeight="1">
      <c r="A158" s="33">
        <v>148</v>
      </c>
      <c r="B158" s="440" t="s">
        <v>361</v>
      </c>
      <c r="C158" s="381">
        <v>3767.8</v>
      </c>
      <c r="D158" s="382">
        <v>3771.2000000000003</v>
      </c>
      <c r="E158" s="382">
        <v>3740.8500000000004</v>
      </c>
      <c r="F158" s="382">
        <v>3713.9</v>
      </c>
      <c r="G158" s="382">
        <v>3683.55</v>
      </c>
      <c r="H158" s="382">
        <v>3798.1500000000005</v>
      </c>
      <c r="I158" s="382">
        <v>3828.5</v>
      </c>
      <c r="J158" s="382">
        <v>3855.4500000000007</v>
      </c>
      <c r="K158" s="381">
        <v>3801.55</v>
      </c>
      <c r="L158" s="381">
        <v>3744.25</v>
      </c>
      <c r="M158" s="381">
        <v>9.4530000000000003E-2</v>
      </c>
      <c r="N158" s="1"/>
      <c r="O158" s="1"/>
    </row>
    <row r="159" spans="1:15" ht="12.75" customHeight="1">
      <c r="A159" s="33">
        <v>149</v>
      </c>
      <c r="B159" s="440" t="s">
        <v>363</v>
      </c>
      <c r="C159" s="381">
        <v>198.7</v>
      </c>
      <c r="D159" s="382">
        <v>198.38333333333333</v>
      </c>
      <c r="E159" s="382">
        <v>196.31666666666666</v>
      </c>
      <c r="F159" s="382">
        <v>193.93333333333334</v>
      </c>
      <c r="G159" s="382">
        <v>191.86666666666667</v>
      </c>
      <c r="H159" s="382">
        <v>200.76666666666665</v>
      </c>
      <c r="I159" s="382">
        <v>202.83333333333331</v>
      </c>
      <c r="J159" s="382">
        <v>205.21666666666664</v>
      </c>
      <c r="K159" s="381">
        <v>200.45</v>
      </c>
      <c r="L159" s="381">
        <v>196</v>
      </c>
      <c r="M159" s="381">
        <v>3.4855299999999998</v>
      </c>
      <c r="N159" s="1"/>
      <c r="O159" s="1"/>
    </row>
    <row r="160" spans="1:15" ht="12.75" customHeight="1">
      <c r="A160" s="33">
        <v>150</v>
      </c>
      <c r="B160" s="440" t="s">
        <v>380</v>
      </c>
      <c r="C160" s="381">
        <v>2788.6</v>
      </c>
      <c r="D160" s="382">
        <v>2747.8333333333335</v>
      </c>
      <c r="E160" s="382">
        <v>2696.666666666667</v>
      </c>
      <c r="F160" s="382">
        <v>2604.7333333333336</v>
      </c>
      <c r="G160" s="382">
        <v>2553.5666666666671</v>
      </c>
      <c r="H160" s="382">
        <v>2839.7666666666669</v>
      </c>
      <c r="I160" s="382">
        <v>2890.9333333333338</v>
      </c>
      <c r="J160" s="382">
        <v>2982.8666666666668</v>
      </c>
      <c r="K160" s="381">
        <v>2799</v>
      </c>
      <c r="L160" s="381">
        <v>2655.9</v>
      </c>
      <c r="M160" s="381">
        <v>1.40028</v>
      </c>
      <c r="N160" s="1"/>
      <c r="O160" s="1"/>
    </row>
    <row r="161" spans="1:15" ht="12.75" customHeight="1">
      <c r="A161" s="33">
        <v>151</v>
      </c>
      <c r="B161" s="440" t="s">
        <v>257</v>
      </c>
      <c r="C161" s="381">
        <v>287.8</v>
      </c>
      <c r="D161" s="382">
        <v>289.91666666666669</v>
      </c>
      <c r="E161" s="382">
        <v>284.53333333333336</v>
      </c>
      <c r="F161" s="382">
        <v>281.26666666666665</v>
      </c>
      <c r="G161" s="382">
        <v>275.88333333333333</v>
      </c>
      <c r="H161" s="382">
        <v>293.18333333333339</v>
      </c>
      <c r="I161" s="382">
        <v>298.56666666666672</v>
      </c>
      <c r="J161" s="382">
        <v>301.83333333333343</v>
      </c>
      <c r="K161" s="381">
        <v>295.3</v>
      </c>
      <c r="L161" s="381">
        <v>286.64999999999998</v>
      </c>
      <c r="M161" s="381">
        <v>14.833320000000001</v>
      </c>
      <c r="N161" s="1"/>
      <c r="O161" s="1"/>
    </row>
    <row r="162" spans="1:15" ht="12.75" customHeight="1">
      <c r="A162" s="33">
        <v>152</v>
      </c>
      <c r="B162" s="440" t="s">
        <v>366</v>
      </c>
      <c r="C162" s="381">
        <v>51.65</v>
      </c>
      <c r="D162" s="382">
        <v>51.983333333333327</v>
      </c>
      <c r="E162" s="382">
        <v>51.166666666666657</v>
      </c>
      <c r="F162" s="382">
        <v>50.68333333333333</v>
      </c>
      <c r="G162" s="382">
        <v>49.86666666666666</v>
      </c>
      <c r="H162" s="382">
        <v>52.466666666666654</v>
      </c>
      <c r="I162" s="382">
        <v>53.283333333333331</v>
      </c>
      <c r="J162" s="382">
        <v>53.766666666666652</v>
      </c>
      <c r="K162" s="381">
        <v>52.8</v>
      </c>
      <c r="L162" s="381">
        <v>51.5</v>
      </c>
      <c r="M162" s="381">
        <v>18.394439999999999</v>
      </c>
      <c r="N162" s="1"/>
      <c r="O162" s="1"/>
    </row>
    <row r="163" spans="1:15" ht="12.75" customHeight="1">
      <c r="A163" s="33">
        <v>153</v>
      </c>
      <c r="B163" s="440" t="s">
        <v>364</v>
      </c>
      <c r="C163" s="381">
        <v>181.65</v>
      </c>
      <c r="D163" s="382">
        <v>182.4666666666667</v>
      </c>
      <c r="E163" s="382">
        <v>179.73333333333341</v>
      </c>
      <c r="F163" s="382">
        <v>177.81666666666672</v>
      </c>
      <c r="G163" s="382">
        <v>175.08333333333343</v>
      </c>
      <c r="H163" s="382">
        <v>184.38333333333338</v>
      </c>
      <c r="I163" s="382">
        <v>187.11666666666667</v>
      </c>
      <c r="J163" s="382">
        <v>189.03333333333336</v>
      </c>
      <c r="K163" s="381">
        <v>185.2</v>
      </c>
      <c r="L163" s="381">
        <v>180.55</v>
      </c>
      <c r="M163" s="381">
        <v>21.017469999999999</v>
      </c>
      <c r="N163" s="1"/>
      <c r="O163" s="1"/>
    </row>
    <row r="164" spans="1:15" ht="12.75" customHeight="1">
      <c r="A164" s="33">
        <v>154</v>
      </c>
      <c r="B164" s="440" t="s">
        <v>379</v>
      </c>
      <c r="C164" s="381">
        <v>170.75</v>
      </c>
      <c r="D164" s="382">
        <v>171.66666666666666</v>
      </c>
      <c r="E164" s="382">
        <v>169.08333333333331</v>
      </c>
      <c r="F164" s="382">
        <v>167.41666666666666</v>
      </c>
      <c r="G164" s="382">
        <v>164.83333333333331</v>
      </c>
      <c r="H164" s="382">
        <v>173.33333333333331</v>
      </c>
      <c r="I164" s="382">
        <v>175.91666666666663</v>
      </c>
      <c r="J164" s="382">
        <v>177.58333333333331</v>
      </c>
      <c r="K164" s="381">
        <v>174.25</v>
      </c>
      <c r="L164" s="381">
        <v>170</v>
      </c>
      <c r="M164" s="381">
        <v>2.0376099999999999</v>
      </c>
      <c r="N164" s="1"/>
      <c r="O164" s="1"/>
    </row>
    <row r="165" spans="1:15" ht="12.75" customHeight="1">
      <c r="A165" s="33">
        <v>155</v>
      </c>
      <c r="B165" s="440" t="s">
        <v>104</v>
      </c>
      <c r="C165" s="381">
        <v>144.94999999999999</v>
      </c>
      <c r="D165" s="382">
        <v>144.35</v>
      </c>
      <c r="E165" s="382">
        <v>143.35</v>
      </c>
      <c r="F165" s="382">
        <v>141.75</v>
      </c>
      <c r="G165" s="382">
        <v>140.75</v>
      </c>
      <c r="H165" s="382">
        <v>145.94999999999999</v>
      </c>
      <c r="I165" s="382">
        <v>146.94999999999999</v>
      </c>
      <c r="J165" s="382">
        <v>148.54999999999998</v>
      </c>
      <c r="K165" s="381">
        <v>145.35</v>
      </c>
      <c r="L165" s="381">
        <v>142.75</v>
      </c>
      <c r="M165" s="381">
        <v>67.872370000000004</v>
      </c>
      <c r="N165" s="1"/>
      <c r="O165" s="1"/>
    </row>
    <row r="166" spans="1:15" ht="12.75" customHeight="1">
      <c r="A166" s="33">
        <v>156</v>
      </c>
      <c r="B166" s="440" t="s">
        <v>368</v>
      </c>
      <c r="C166" s="381">
        <v>3133.15</v>
      </c>
      <c r="D166" s="382">
        <v>3126.9333333333329</v>
      </c>
      <c r="E166" s="382">
        <v>3105.8666666666659</v>
      </c>
      <c r="F166" s="382">
        <v>3078.583333333333</v>
      </c>
      <c r="G166" s="382">
        <v>3057.516666666666</v>
      </c>
      <c r="H166" s="382">
        <v>3154.2166666666658</v>
      </c>
      <c r="I166" s="382">
        <v>3175.2833333333324</v>
      </c>
      <c r="J166" s="382">
        <v>3202.5666666666657</v>
      </c>
      <c r="K166" s="381">
        <v>3148</v>
      </c>
      <c r="L166" s="381">
        <v>3099.65</v>
      </c>
      <c r="M166" s="381">
        <v>0.13414000000000001</v>
      </c>
      <c r="N166" s="1"/>
      <c r="O166" s="1"/>
    </row>
    <row r="167" spans="1:15" ht="12.75" customHeight="1">
      <c r="A167" s="33">
        <v>157</v>
      </c>
      <c r="B167" s="440" t="s">
        <v>369</v>
      </c>
      <c r="C167" s="381">
        <v>3335</v>
      </c>
      <c r="D167" s="382">
        <v>3359.6666666666665</v>
      </c>
      <c r="E167" s="382">
        <v>3300.3833333333332</v>
      </c>
      <c r="F167" s="382">
        <v>3265.7666666666669</v>
      </c>
      <c r="G167" s="382">
        <v>3206.4833333333336</v>
      </c>
      <c r="H167" s="382">
        <v>3394.2833333333328</v>
      </c>
      <c r="I167" s="382">
        <v>3453.5666666666666</v>
      </c>
      <c r="J167" s="382">
        <v>3488.1833333333325</v>
      </c>
      <c r="K167" s="381">
        <v>3418.95</v>
      </c>
      <c r="L167" s="381">
        <v>3325.05</v>
      </c>
      <c r="M167" s="381">
        <v>0.16020000000000001</v>
      </c>
      <c r="N167" s="1"/>
      <c r="O167" s="1"/>
    </row>
    <row r="168" spans="1:15" ht="12.75" customHeight="1">
      <c r="A168" s="33">
        <v>158</v>
      </c>
      <c r="B168" s="440" t="s">
        <v>375</v>
      </c>
      <c r="C168" s="381">
        <v>313.55</v>
      </c>
      <c r="D168" s="382">
        <v>313.65000000000003</v>
      </c>
      <c r="E168" s="382">
        <v>310.90000000000009</v>
      </c>
      <c r="F168" s="382">
        <v>308.25000000000006</v>
      </c>
      <c r="G168" s="382">
        <v>305.50000000000011</v>
      </c>
      <c r="H168" s="382">
        <v>316.30000000000007</v>
      </c>
      <c r="I168" s="382">
        <v>319.04999999999995</v>
      </c>
      <c r="J168" s="382">
        <v>321.70000000000005</v>
      </c>
      <c r="K168" s="381">
        <v>316.39999999999998</v>
      </c>
      <c r="L168" s="381">
        <v>311</v>
      </c>
      <c r="M168" s="381">
        <v>1.4793700000000001</v>
      </c>
      <c r="N168" s="1"/>
      <c r="O168" s="1"/>
    </row>
    <row r="169" spans="1:15" ht="12.75" customHeight="1">
      <c r="A169" s="33">
        <v>159</v>
      </c>
      <c r="B169" s="440" t="s">
        <v>370</v>
      </c>
      <c r="C169" s="381">
        <v>141.9</v>
      </c>
      <c r="D169" s="382">
        <v>142.35</v>
      </c>
      <c r="E169" s="382">
        <v>141.04999999999998</v>
      </c>
      <c r="F169" s="382">
        <v>140.19999999999999</v>
      </c>
      <c r="G169" s="382">
        <v>138.89999999999998</v>
      </c>
      <c r="H169" s="382">
        <v>143.19999999999999</v>
      </c>
      <c r="I169" s="382">
        <v>144.5</v>
      </c>
      <c r="J169" s="382">
        <v>145.35</v>
      </c>
      <c r="K169" s="381">
        <v>143.65</v>
      </c>
      <c r="L169" s="381">
        <v>141.5</v>
      </c>
      <c r="M169" s="381">
        <v>2.3729499999999999</v>
      </c>
      <c r="N169" s="1"/>
      <c r="O169" s="1"/>
    </row>
    <row r="170" spans="1:15" ht="12.75" customHeight="1">
      <c r="A170" s="33">
        <v>160</v>
      </c>
      <c r="B170" s="440" t="s">
        <v>371</v>
      </c>
      <c r="C170" s="381">
        <v>5231.2</v>
      </c>
      <c r="D170" s="382">
        <v>5246.3666666666659</v>
      </c>
      <c r="E170" s="382">
        <v>5204.8333333333321</v>
      </c>
      <c r="F170" s="382">
        <v>5178.4666666666662</v>
      </c>
      <c r="G170" s="382">
        <v>5136.9333333333325</v>
      </c>
      <c r="H170" s="382">
        <v>5272.7333333333318</v>
      </c>
      <c r="I170" s="382">
        <v>5314.2666666666664</v>
      </c>
      <c r="J170" s="382">
        <v>5340.6333333333314</v>
      </c>
      <c r="K170" s="381">
        <v>5287.9</v>
      </c>
      <c r="L170" s="381">
        <v>5220</v>
      </c>
      <c r="M170" s="381">
        <v>5.6910000000000002E-2</v>
      </c>
      <c r="N170" s="1"/>
      <c r="O170" s="1"/>
    </row>
    <row r="171" spans="1:15" ht="12.75" customHeight="1">
      <c r="A171" s="33">
        <v>161</v>
      </c>
      <c r="B171" s="440" t="s">
        <v>258</v>
      </c>
      <c r="C171" s="381">
        <v>3749.8</v>
      </c>
      <c r="D171" s="382">
        <v>3746.65</v>
      </c>
      <c r="E171" s="382">
        <v>3718.2000000000003</v>
      </c>
      <c r="F171" s="382">
        <v>3686.6000000000004</v>
      </c>
      <c r="G171" s="382">
        <v>3658.1500000000005</v>
      </c>
      <c r="H171" s="382">
        <v>3778.25</v>
      </c>
      <c r="I171" s="382">
        <v>3806.7</v>
      </c>
      <c r="J171" s="382">
        <v>3838.2999999999997</v>
      </c>
      <c r="K171" s="381">
        <v>3775.1</v>
      </c>
      <c r="L171" s="381">
        <v>3715.05</v>
      </c>
      <c r="M171" s="381">
        <v>2.5274200000000002</v>
      </c>
      <c r="N171" s="1"/>
      <c r="O171" s="1"/>
    </row>
    <row r="172" spans="1:15" ht="12.75" customHeight="1">
      <c r="A172" s="33">
        <v>162</v>
      </c>
      <c r="B172" s="440" t="s">
        <v>372</v>
      </c>
      <c r="C172" s="381">
        <v>1773.75</v>
      </c>
      <c r="D172" s="382">
        <v>1765.9166666666667</v>
      </c>
      <c r="E172" s="382">
        <v>1742.8333333333335</v>
      </c>
      <c r="F172" s="382">
        <v>1711.9166666666667</v>
      </c>
      <c r="G172" s="382">
        <v>1688.8333333333335</v>
      </c>
      <c r="H172" s="382">
        <v>1796.8333333333335</v>
      </c>
      <c r="I172" s="382">
        <v>1819.916666666667</v>
      </c>
      <c r="J172" s="382">
        <v>1850.8333333333335</v>
      </c>
      <c r="K172" s="381">
        <v>1789</v>
      </c>
      <c r="L172" s="381">
        <v>1735</v>
      </c>
      <c r="M172" s="381">
        <v>0.60819999999999996</v>
      </c>
      <c r="N172" s="1"/>
      <c r="O172" s="1"/>
    </row>
    <row r="173" spans="1:15" ht="12.75" customHeight="1">
      <c r="A173" s="33">
        <v>163</v>
      </c>
      <c r="B173" s="440" t="s">
        <v>105</v>
      </c>
      <c r="C173" s="381">
        <v>521.29999999999995</v>
      </c>
      <c r="D173" s="382">
        <v>521.73333333333323</v>
      </c>
      <c r="E173" s="382">
        <v>515.06666666666649</v>
      </c>
      <c r="F173" s="382">
        <v>508.83333333333326</v>
      </c>
      <c r="G173" s="382">
        <v>502.16666666666652</v>
      </c>
      <c r="H173" s="382">
        <v>527.96666666666647</v>
      </c>
      <c r="I173" s="382">
        <v>534.63333333333321</v>
      </c>
      <c r="J173" s="382">
        <v>540.86666666666645</v>
      </c>
      <c r="K173" s="381">
        <v>528.4</v>
      </c>
      <c r="L173" s="381">
        <v>515.5</v>
      </c>
      <c r="M173" s="381">
        <v>9.1875099999999996</v>
      </c>
      <c r="N173" s="1"/>
      <c r="O173" s="1"/>
    </row>
    <row r="174" spans="1:15" ht="12.75" customHeight="1">
      <c r="A174" s="33">
        <v>164</v>
      </c>
      <c r="B174" s="440" t="s">
        <v>367</v>
      </c>
      <c r="C174" s="381">
        <v>5074.25</v>
      </c>
      <c r="D174" s="382">
        <v>5099.0166666666664</v>
      </c>
      <c r="E174" s="382">
        <v>5033.0333333333328</v>
      </c>
      <c r="F174" s="382">
        <v>4991.8166666666666</v>
      </c>
      <c r="G174" s="382">
        <v>4925.833333333333</v>
      </c>
      <c r="H174" s="382">
        <v>5140.2333333333327</v>
      </c>
      <c r="I174" s="382">
        <v>5206.2166666666662</v>
      </c>
      <c r="J174" s="382">
        <v>5247.4333333333325</v>
      </c>
      <c r="K174" s="381">
        <v>5165</v>
      </c>
      <c r="L174" s="381">
        <v>5057.8</v>
      </c>
      <c r="M174" s="381">
        <v>0.15428</v>
      </c>
      <c r="N174" s="1"/>
      <c r="O174" s="1"/>
    </row>
    <row r="175" spans="1:15" ht="12.75" customHeight="1">
      <c r="A175" s="33">
        <v>165</v>
      </c>
      <c r="B175" s="440" t="s">
        <v>107</v>
      </c>
      <c r="C175" s="381">
        <v>44.55</v>
      </c>
      <c r="D175" s="382">
        <v>44.683333333333337</v>
      </c>
      <c r="E175" s="382">
        <v>44.166666666666671</v>
      </c>
      <c r="F175" s="382">
        <v>43.783333333333331</v>
      </c>
      <c r="G175" s="382">
        <v>43.266666666666666</v>
      </c>
      <c r="H175" s="382">
        <v>45.066666666666677</v>
      </c>
      <c r="I175" s="382">
        <v>45.583333333333343</v>
      </c>
      <c r="J175" s="382">
        <v>45.966666666666683</v>
      </c>
      <c r="K175" s="381">
        <v>45.2</v>
      </c>
      <c r="L175" s="381">
        <v>44.3</v>
      </c>
      <c r="M175" s="381">
        <v>158.51804999999999</v>
      </c>
      <c r="N175" s="1"/>
      <c r="O175" s="1"/>
    </row>
    <row r="176" spans="1:15" ht="12.75" customHeight="1">
      <c r="A176" s="33">
        <v>166</v>
      </c>
      <c r="B176" s="440" t="s">
        <v>381</v>
      </c>
      <c r="C176" s="381">
        <v>485.95</v>
      </c>
      <c r="D176" s="382">
        <v>478.41666666666669</v>
      </c>
      <c r="E176" s="382">
        <v>469.08333333333337</v>
      </c>
      <c r="F176" s="382">
        <v>452.2166666666667</v>
      </c>
      <c r="G176" s="382">
        <v>442.88333333333338</v>
      </c>
      <c r="H176" s="382">
        <v>495.28333333333336</v>
      </c>
      <c r="I176" s="382">
        <v>504.61666666666673</v>
      </c>
      <c r="J176" s="382">
        <v>521.48333333333335</v>
      </c>
      <c r="K176" s="381">
        <v>487.75</v>
      </c>
      <c r="L176" s="381">
        <v>461.55</v>
      </c>
      <c r="M176" s="381">
        <v>37.471960000000003</v>
      </c>
      <c r="N176" s="1"/>
      <c r="O176" s="1"/>
    </row>
    <row r="177" spans="1:15" ht="12.75" customHeight="1">
      <c r="A177" s="33">
        <v>167</v>
      </c>
      <c r="B177" s="440" t="s">
        <v>373</v>
      </c>
      <c r="C177" s="381">
        <v>1164.3499999999999</v>
      </c>
      <c r="D177" s="382">
        <v>1169.5</v>
      </c>
      <c r="E177" s="382">
        <v>1151</v>
      </c>
      <c r="F177" s="382">
        <v>1137.6500000000001</v>
      </c>
      <c r="G177" s="382">
        <v>1119.1500000000001</v>
      </c>
      <c r="H177" s="382">
        <v>1182.8499999999999</v>
      </c>
      <c r="I177" s="382">
        <v>1201.3499999999999</v>
      </c>
      <c r="J177" s="382">
        <v>1214.6999999999998</v>
      </c>
      <c r="K177" s="381">
        <v>1188</v>
      </c>
      <c r="L177" s="381">
        <v>1156.1500000000001</v>
      </c>
      <c r="M177" s="381">
        <v>0.22359000000000001</v>
      </c>
      <c r="N177" s="1"/>
      <c r="O177" s="1"/>
    </row>
    <row r="178" spans="1:15" ht="12.75" customHeight="1">
      <c r="A178" s="33">
        <v>168</v>
      </c>
      <c r="B178" s="440" t="s">
        <v>259</v>
      </c>
      <c r="C178" s="381">
        <v>540.85</v>
      </c>
      <c r="D178" s="382">
        <v>542.65</v>
      </c>
      <c r="E178" s="382">
        <v>536.69999999999993</v>
      </c>
      <c r="F178" s="382">
        <v>532.54999999999995</v>
      </c>
      <c r="G178" s="382">
        <v>526.59999999999991</v>
      </c>
      <c r="H178" s="382">
        <v>546.79999999999995</v>
      </c>
      <c r="I178" s="382">
        <v>552.75</v>
      </c>
      <c r="J178" s="382">
        <v>556.9</v>
      </c>
      <c r="K178" s="381">
        <v>548.6</v>
      </c>
      <c r="L178" s="381">
        <v>538.5</v>
      </c>
      <c r="M178" s="381">
        <v>0.63588999999999996</v>
      </c>
      <c r="N178" s="1"/>
      <c r="O178" s="1"/>
    </row>
    <row r="179" spans="1:15" ht="12.75" customHeight="1">
      <c r="A179" s="33">
        <v>169</v>
      </c>
      <c r="B179" s="440" t="s">
        <v>108</v>
      </c>
      <c r="C179" s="381">
        <v>924.35</v>
      </c>
      <c r="D179" s="382">
        <v>923.38333333333333</v>
      </c>
      <c r="E179" s="382">
        <v>916.9666666666667</v>
      </c>
      <c r="F179" s="382">
        <v>909.58333333333337</v>
      </c>
      <c r="G179" s="382">
        <v>903.16666666666674</v>
      </c>
      <c r="H179" s="382">
        <v>930.76666666666665</v>
      </c>
      <c r="I179" s="382">
        <v>937.18333333333339</v>
      </c>
      <c r="J179" s="382">
        <v>944.56666666666661</v>
      </c>
      <c r="K179" s="381">
        <v>929.8</v>
      </c>
      <c r="L179" s="381">
        <v>916</v>
      </c>
      <c r="M179" s="381">
        <v>4.1174799999999996</v>
      </c>
      <c r="N179" s="1"/>
      <c r="O179" s="1"/>
    </row>
    <row r="180" spans="1:15" ht="12.75" customHeight="1">
      <c r="A180" s="33">
        <v>170</v>
      </c>
      <c r="B180" s="440" t="s">
        <v>260</v>
      </c>
      <c r="C180" s="381">
        <v>638.6</v>
      </c>
      <c r="D180" s="382">
        <v>642.21666666666658</v>
      </c>
      <c r="E180" s="382">
        <v>632.43333333333317</v>
      </c>
      <c r="F180" s="382">
        <v>626.26666666666654</v>
      </c>
      <c r="G180" s="382">
        <v>616.48333333333312</v>
      </c>
      <c r="H180" s="382">
        <v>648.38333333333321</v>
      </c>
      <c r="I180" s="382">
        <v>658.16666666666674</v>
      </c>
      <c r="J180" s="382">
        <v>664.33333333333326</v>
      </c>
      <c r="K180" s="381">
        <v>652</v>
      </c>
      <c r="L180" s="381">
        <v>636.04999999999995</v>
      </c>
      <c r="M180" s="381">
        <v>0.82355999999999996</v>
      </c>
      <c r="N180" s="1"/>
      <c r="O180" s="1"/>
    </row>
    <row r="181" spans="1:15" ht="12.75" customHeight="1">
      <c r="A181" s="33">
        <v>171</v>
      </c>
      <c r="B181" s="440" t="s">
        <v>109</v>
      </c>
      <c r="C181" s="381">
        <v>1929.9</v>
      </c>
      <c r="D181" s="382">
        <v>1933.3500000000001</v>
      </c>
      <c r="E181" s="382">
        <v>1908.7500000000002</v>
      </c>
      <c r="F181" s="382">
        <v>1887.6000000000001</v>
      </c>
      <c r="G181" s="382">
        <v>1863.0000000000002</v>
      </c>
      <c r="H181" s="382">
        <v>1954.5000000000002</v>
      </c>
      <c r="I181" s="382">
        <v>1979.1000000000001</v>
      </c>
      <c r="J181" s="382">
        <v>2000.2500000000002</v>
      </c>
      <c r="K181" s="381">
        <v>1957.95</v>
      </c>
      <c r="L181" s="381">
        <v>1912.2</v>
      </c>
      <c r="M181" s="381">
        <v>4.3570000000000002</v>
      </c>
      <c r="N181" s="1"/>
      <c r="O181" s="1"/>
    </row>
    <row r="182" spans="1:15" ht="12.75" customHeight="1">
      <c r="A182" s="33">
        <v>172</v>
      </c>
      <c r="B182" s="440" t="s">
        <v>382</v>
      </c>
      <c r="C182" s="381">
        <v>100.7</v>
      </c>
      <c r="D182" s="382">
        <v>100.2</v>
      </c>
      <c r="E182" s="382">
        <v>99.2</v>
      </c>
      <c r="F182" s="382">
        <v>97.7</v>
      </c>
      <c r="G182" s="382">
        <v>96.7</v>
      </c>
      <c r="H182" s="382">
        <v>101.7</v>
      </c>
      <c r="I182" s="382">
        <v>102.7</v>
      </c>
      <c r="J182" s="382">
        <v>104.2</v>
      </c>
      <c r="K182" s="381">
        <v>101.2</v>
      </c>
      <c r="L182" s="381">
        <v>98.7</v>
      </c>
      <c r="M182" s="381">
        <v>9.8604400000000005</v>
      </c>
      <c r="N182" s="1"/>
      <c r="O182" s="1"/>
    </row>
    <row r="183" spans="1:15" ht="12.75" customHeight="1">
      <c r="A183" s="33">
        <v>173</v>
      </c>
      <c r="B183" s="440" t="s">
        <v>110</v>
      </c>
      <c r="C183" s="381">
        <v>342.4</v>
      </c>
      <c r="D183" s="382">
        <v>340.8</v>
      </c>
      <c r="E183" s="382">
        <v>334.1</v>
      </c>
      <c r="F183" s="382">
        <v>325.8</v>
      </c>
      <c r="G183" s="382">
        <v>319.10000000000002</v>
      </c>
      <c r="H183" s="382">
        <v>349.1</v>
      </c>
      <c r="I183" s="382">
        <v>355.79999999999995</v>
      </c>
      <c r="J183" s="382">
        <v>364.1</v>
      </c>
      <c r="K183" s="381">
        <v>347.5</v>
      </c>
      <c r="L183" s="381">
        <v>332.5</v>
      </c>
      <c r="M183" s="381">
        <v>31.215599999999998</v>
      </c>
      <c r="N183" s="1"/>
      <c r="O183" s="1"/>
    </row>
    <row r="184" spans="1:15" ht="12.75" customHeight="1">
      <c r="A184" s="33">
        <v>174</v>
      </c>
      <c r="B184" s="440" t="s">
        <v>374</v>
      </c>
      <c r="C184" s="381">
        <v>555.35</v>
      </c>
      <c r="D184" s="382">
        <v>557.44999999999993</v>
      </c>
      <c r="E184" s="382">
        <v>545.89999999999986</v>
      </c>
      <c r="F184" s="382">
        <v>536.44999999999993</v>
      </c>
      <c r="G184" s="382">
        <v>524.89999999999986</v>
      </c>
      <c r="H184" s="382">
        <v>566.89999999999986</v>
      </c>
      <c r="I184" s="382">
        <v>578.44999999999982</v>
      </c>
      <c r="J184" s="382">
        <v>587.89999999999986</v>
      </c>
      <c r="K184" s="381">
        <v>569</v>
      </c>
      <c r="L184" s="381">
        <v>548</v>
      </c>
      <c r="M184" s="381">
        <v>42.181080000000001</v>
      </c>
      <c r="N184" s="1"/>
      <c r="O184" s="1"/>
    </row>
    <row r="185" spans="1:15" ht="12.75" customHeight="1">
      <c r="A185" s="33">
        <v>175</v>
      </c>
      <c r="B185" s="440" t="s">
        <v>111</v>
      </c>
      <c r="C185" s="381">
        <v>1856.85</v>
      </c>
      <c r="D185" s="382">
        <v>1863.2833333333335</v>
      </c>
      <c r="E185" s="382">
        <v>1843.5666666666671</v>
      </c>
      <c r="F185" s="382">
        <v>1830.2833333333335</v>
      </c>
      <c r="G185" s="382">
        <v>1810.5666666666671</v>
      </c>
      <c r="H185" s="382">
        <v>1876.5666666666671</v>
      </c>
      <c r="I185" s="382">
        <v>1896.2833333333338</v>
      </c>
      <c r="J185" s="382">
        <v>1909.5666666666671</v>
      </c>
      <c r="K185" s="381">
        <v>1883</v>
      </c>
      <c r="L185" s="381">
        <v>1850</v>
      </c>
      <c r="M185" s="381">
        <v>8.4119799999999998</v>
      </c>
      <c r="N185" s="1"/>
      <c r="O185" s="1"/>
    </row>
    <row r="186" spans="1:15" ht="12.75" customHeight="1">
      <c r="A186" s="33">
        <v>176</v>
      </c>
      <c r="B186" s="440" t="s">
        <v>376</v>
      </c>
      <c r="C186" s="381">
        <v>229</v>
      </c>
      <c r="D186" s="382">
        <v>228.19999999999996</v>
      </c>
      <c r="E186" s="382">
        <v>222.49999999999991</v>
      </c>
      <c r="F186" s="382">
        <v>215.99999999999994</v>
      </c>
      <c r="G186" s="382">
        <v>210.2999999999999</v>
      </c>
      <c r="H186" s="382">
        <v>234.69999999999993</v>
      </c>
      <c r="I186" s="382">
        <v>240.39999999999998</v>
      </c>
      <c r="J186" s="382">
        <v>246.89999999999995</v>
      </c>
      <c r="K186" s="381">
        <v>233.9</v>
      </c>
      <c r="L186" s="381">
        <v>221.7</v>
      </c>
      <c r="M186" s="381">
        <v>74.172749999999994</v>
      </c>
      <c r="N186" s="1"/>
      <c r="O186" s="1"/>
    </row>
    <row r="187" spans="1:15" ht="12.75" customHeight="1">
      <c r="A187" s="33">
        <v>177</v>
      </c>
      <c r="B187" s="440" t="s">
        <v>377</v>
      </c>
      <c r="C187" s="381">
        <v>1949.8</v>
      </c>
      <c r="D187" s="382">
        <v>1947.2666666666667</v>
      </c>
      <c r="E187" s="382">
        <v>1944.5333333333333</v>
      </c>
      <c r="F187" s="382">
        <v>1939.2666666666667</v>
      </c>
      <c r="G187" s="382">
        <v>1936.5333333333333</v>
      </c>
      <c r="H187" s="382">
        <v>1952.5333333333333</v>
      </c>
      <c r="I187" s="382">
        <v>1955.2666666666664</v>
      </c>
      <c r="J187" s="382">
        <v>1960.5333333333333</v>
      </c>
      <c r="K187" s="381">
        <v>1950</v>
      </c>
      <c r="L187" s="381">
        <v>1942</v>
      </c>
      <c r="M187" s="381">
        <v>0.25273000000000001</v>
      </c>
      <c r="N187" s="1"/>
      <c r="O187" s="1"/>
    </row>
    <row r="188" spans="1:15" ht="12.75" customHeight="1">
      <c r="A188" s="33">
        <v>178</v>
      </c>
      <c r="B188" s="440" t="s">
        <v>383</v>
      </c>
      <c r="C188" s="381">
        <v>130.75</v>
      </c>
      <c r="D188" s="382">
        <v>129.88333333333333</v>
      </c>
      <c r="E188" s="382">
        <v>127.76666666666665</v>
      </c>
      <c r="F188" s="382">
        <v>124.78333333333333</v>
      </c>
      <c r="G188" s="382">
        <v>122.66666666666666</v>
      </c>
      <c r="H188" s="382">
        <v>132.86666666666665</v>
      </c>
      <c r="I188" s="382">
        <v>134.98333333333332</v>
      </c>
      <c r="J188" s="382">
        <v>137.96666666666664</v>
      </c>
      <c r="K188" s="381">
        <v>132</v>
      </c>
      <c r="L188" s="381">
        <v>126.9</v>
      </c>
      <c r="M188" s="381">
        <v>19.76559</v>
      </c>
      <c r="N188" s="1"/>
      <c r="O188" s="1"/>
    </row>
    <row r="189" spans="1:15" ht="12.75" customHeight="1">
      <c r="A189" s="33">
        <v>179</v>
      </c>
      <c r="B189" s="440" t="s">
        <v>261</v>
      </c>
      <c r="C189" s="381">
        <v>320.45</v>
      </c>
      <c r="D189" s="382">
        <v>321.63333333333338</v>
      </c>
      <c r="E189" s="382">
        <v>315.26666666666677</v>
      </c>
      <c r="F189" s="382">
        <v>310.08333333333337</v>
      </c>
      <c r="G189" s="382">
        <v>303.71666666666675</v>
      </c>
      <c r="H189" s="382">
        <v>326.81666666666678</v>
      </c>
      <c r="I189" s="382">
        <v>333.18333333333345</v>
      </c>
      <c r="J189" s="382">
        <v>338.36666666666679</v>
      </c>
      <c r="K189" s="381">
        <v>328</v>
      </c>
      <c r="L189" s="381">
        <v>316.45</v>
      </c>
      <c r="M189" s="381">
        <v>9.14344</v>
      </c>
      <c r="N189" s="1"/>
      <c r="O189" s="1"/>
    </row>
    <row r="190" spans="1:15" ht="12.75" customHeight="1">
      <c r="A190" s="33">
        <v>180</v>
      </c>
      <c r="B190" s="440" t="s">
        <v>378</v>
      </c>
      <c r="C190" s="381">
        <v>724.55</v>
      </c>
      <c r="D190" s="382">
        <v>725.30000000000007</v>
      </c>
      <c r="E190" s="382">
        <v>711.60000000000014</v>
      </c>
      <c r="F190" s="382">
        <v>698.65000000000009</v>
      </c>
      <c r="G190" s="382">
        <v>684.95000000000016</v>
      </c>
      <c r="H190" s="382">
        <v>738.25000000000011</v>
      </c>
      <c r="I190" s="382">
        <v>751.95000000000016</v>
      </c>
      <c r="J190" s="382">
        <v>764.90000000000009</v>
      </c>
      <c r="K190" s="381">
        <v>739</v>
      </c>
      <c r="L190" s="381">
        <v>712.35</v>
      </c>
      <c r="M190" s="381">
        <v>6.4523599999999997</v>
      </c>
      <c r="N190" s="1"/>
      <c r="O190" s="1"/>
    </row>
    <row r="191" spans="1:15" ht="12.75" customHeight="1">
      <c r="A191" s="33">
        <v>181</v>
      </c>
      <c r="B191" s="440" t="s">
        <v>112</v>
      </c>
      <c r="C191" s="381">
        <v>715.35</v>
      </c>
      <c r="D191" s="382">
        <v>713.44999999999993</v>
      </c>
      <c r="E191" s="382">
        <v>707.89999999999986</v>
      </c>
      <c r="F191" s="382">
        <v>700.44999999999993</v>
      </c>
      <c r="G191" s="382">
        <v>694.89999999999986</v>
      </c>
      <c r="H191" s="382">
        <v>720.89999999999986</v>
      </c>
      <c r="I191" s="382">
        <v>726.44999999999982</v>
      </c>
      <c r="J191" s="382">
        <v>733.89999999999986</v>
      </c>
      <c r="K191" s="381">
        <v>719</v>
      </c>
      <c r="L191" s="381">
        <v>706</v>
      </c>
      <c r="M191" s="381">
        <v>4.2360100000000003</v>
      </c>
      <c r="N191" s="1"/>
      <c r="O191" s="1"/>
    </row>
    <row r="192" spans="1:15" ht="12.75" customHeight="1">
      <c r="A192" s="33">
        <v>182</v>
      </c>
      <c r="B192" s="440" t="s">
        <v>262</v>
      </c>
      <c r="C192" s="381">
        <v>1319.75</v>
      </c>
      <c r="D192" s="382">
        <v>1316.1833333333334</v>
      </c>
      <c r="E192" s="382">
        <v>1304.3666666666668</v>
      </c>
      <c r="F192" s="382">
        <v>1288.9833333333333</v>
      </c>
      <c r="G192" s="382">
        <v>1277.1666666666667</v>
      </c>
      <c r="H192" s="382">
        <v>1331.5666666666668</v>
      </c>
      <c r="I192" s="382">
        <v>1343.3833333333334</v>
      </c>
      <c r="J192" s="382">
        <v>1358.7666666666669</v>
      </c>
      <c r="K192" s="381">
        <v>1328</v>
      </c>
      <c r="L192" s="381">
        <v>1300.8</v>
      </c>
      <c r="M192" s="381">
        <v>3.9000599999999999</v>
      </c>
      <c r="N192" s="1"/>
      <c r="O192" s="1"/>
    </row>
    <row r="193" spans="1:15" ht="12.75" customHeight="1">
      <c r="A193" s="33">
        <v>183</v>
      </c>
      <c r="B193" s="440" t="s">
        <v>387</v>
      </c>
      <c r="C193" s="381">
        <v>1336.95</v>
      </c>
      <c r="D193" s="382">
        <v>1343.3166666666666</v>
      </c>
      <c r="E193" s="382">
        <v>1326.6333333333332</v>
      </c>
      <c r="F193" s="382">
        <v>1316.3166666666666</v>
      </c>
      <c r="G193" s="382">
        <v>1299.6333333333332</v>
      </c>
      <c r="H193" s="382">
        <v>1353.6333333333332</v>
      </c>
      <c r="I193" s="382">
        <v>1370.3166666666666</v>
      </c>
      <c r="J193" s="382">
        <v>1380.6333333333332</v>
      </c>
      <c r="K193" s="381">
        <v>1360</v>
      </c>
      <c r="L193" s="381">
        <v>1333</v>
      </c>
      <c r="M193" s="381">
        <v>2.2197100000000001</v>
      </c>
      <c r="N193" s="1"/>
      <c r="O193" s="1"/>
    </row>
    <row r="194" spans="1:15" ht="12.75" customHeight="1">
      <c r="A194" s="33">
        <v>184</v>
      </c>
      <c r="B194" s="440" t="s">
        <v>841</v>
      </c>
      <c r="C194" s="381">
        <v>23.65</v>
      </c>
      <c r="D194" s="382">
        <v>23.400000000000002</v>
      </c>
      <c r="E194" s="382">
        <v>22.750000000000004</v>
      </c>
      <c r="F194" s="382">
        <v>21.85</v>
      </c>
      <c r="G194" s="382">
        <v>21.200000000000003</v>
      </c>
      <c r="H194" s="382">
        <v>24.300000000000004</v>
      </c>
      <c r="I194" s="382">
        <v>24.950000000000003</v>
      </c>
      <c r="J194" s="382">
        <v>25.850000000000005</v>
      </c>
      <c r="K194" s="381">
        <v>24.05</v>
      </c>
      <c r="L194" s="381">
        <v>22.5</v>
      </c>
      <c r="M194" s="381">
        <v>186.16546</v>
      </c>
      <c r="N194" s="1"/>
      <c r="O194" s="1"/>
    </row>
    <row r="195" spans="1:15" ht="12.75" customHeight="1">
      <c r="A195" s="33">
        <v>185</v>
      </c>
      <c r="B195" s="440" t="s">
        <v>388</v>
      </c>
      <c r="C195" s="381">
        <v>1228.6500000000001</v>
      </c>
      <c r="D195" s="382">
        <v>1226.0333333333335</v>
      </c>
      <c r="E195" s="382">
        <v>1217.0666666666671</v>
      </c>
      <c r="F195" s="382">
        <v>1205.4833333333336</v>
      </c>
      <c r="G195" s="382">
        <v>1196.5166666666671</v>
      </c>
      <c r="H195" s="382">
        <v>1237.616666666667</v>
      </c>
      <c r="I195" s="382">
        <v>1246.5833333333337</v>
      </c>
      <c r="J195" s="382">
        <v>1258.166666666667</v>
      </c>
      <c r="K195" s="381">
        <v>1235</v>
      </c>
      <c r="L195" s="381">
        <v>1214.45</v>
      </c>
      <c r="M195" s="381">
        <v>0.16292999999999999</v>
      </c>
      <c r="N195" s="1"/>
      <c r="O195" s="1"/>
    </row>
    <row r="196" spans="1:15" ht="12.75" customHeight="1">
      <c r="A196" s="33">
        <v>186</v>
      </c>
      <c r="B196" s="440" t="s">
        <v>113</v>
      </c>
      <c r="C196" s="381">
        <v>1326.9</v>
      </c>
      <c r="D196" s="382">
        <v>1337.3666666666668</v>
      </c>
      <c r="E196" s="382">
        <v>1309.8333333333335</v>
      </c>
      <c r="F196" s="382">
        <v>1292.7666666666667</v>
      </c>
      <c r="G196" s="382">
        <v>1265.2333333333333</v>
      </c>
      <c r="H196" s="382">
        <v>1354.4333333333336</v>
      </c>
      <c r="I196" s="382">
        <v>1381.9666666666669</v>
      </c>
      <c r="J196" s="382">
        <v>1399.0333333333338</v>
      </c>
      <c r="K196" s="381">
        <v>1364.9</v>
      </c>
      <c r="L196" s="381">
        <v>1320.3</v>
      </c>
      <c r="M196" s="381">
        <v>8.9568499999999993</v>
      </c>
      <c r="N196" s="1"/>
      <c r="O196" s="1"/>
    </row>
    <row r="197" spans="1:15" ht="12.75" customHeight="1">
      <c r="A197" s="33">
        <v>187</v>
      </c>
      <c r="B197" s="440" t="s">
        <v>114</v>
      </c>
      <c r="C197" s="381">
        <v>1334.25</v>
      </c>
      <c r="D197" s="382">
        <v>1338.2666666666667</v>
      </c>
      <c r="E197" s="382">
        <v>1317.1333333333332</v>
      </c>
      <c r="F197" s="382">
        <v>1300.0166666666667</v>
      </c>
      <c r="G197" s="382">
        <v>1278.8833333333332</v>
      </c>
      <c r="H197" s="382">
        <v>1355.3833333333332</v>
      </c>
      <c r="I197" s="382">
        <v>1376.5166666666669</v>
      </c>
      <c r="J197" s="382">
        <v>1393.6333333333332</v>
      </c>
      <c r="K197" s="381">
        <v>1359.4</v>
      </c>
      <c r="L197" s="381">
        <v>1321.15</v>
      </c>
      <c r="M197" s="381">
        <v>45.980049999999999</v>
      </c>
      <c r="N197" s="1"/>
      <c r="O197" s="1"/>
    </row>
    <row r="198" spans="1:15" ht="12.75" customHeight="1">
      <c r="A198" s="33">
        <v>188</v>
      </c>
      <c r="B198" s="440" t="s">
        <v>115</v>
      </c>
      <c r="C198" s="381">
        <v>2756</v>
      </c>
      <c r="D198" s="382">
        <v>2748.0333333333333</v>
      </c>
      <c r="E198" s="382">
        <v>2734.0666666666666</v>
      </c>
      <c r="F198" s="382">
        <v>2712.1333333333332</v>
      </c>
      <c r="G198" s="382">
        <v>2698.1666666666665</v>
      </c>
      <c r="H198" s="382">
        <v>2769.9666666666667</v>
      </c>
      <c r="I198" s="382">
        <v>2783.9333333333329</v>
      </c>
      <c r="J198" s="382">
        <v>2805.8666666666668</v>
      </c>
      <c r="K198" s="381">
        <v>2762</v>
      </c>
      <c r="L198" s="381">
        <v>2726.1</v>
      </c>
      <c r="M198" s="381">
        <v>20.114129999999999</v>
      </c>
      <c r="N198" s="1"/>
      <c r="O198" s="1"/>
    </row>
    <row r="199" spans="1:15" ht="12.75" customHeight="1">
      <c r="A199" s="33">
        <v>189</v>
      </c>
      <c r="B199" s="440" t="s">
        <v>116</v>
      </c>
      <c r="C199" s="381">
        <v>2474</v>
      </c>
      <c r="D199" s="382">
        <v>2482.8666666666668</v>
      </c>
      <c r="E199" s="382">
        <v>2458.3833333333337</v>
      </c>
      <c r="F199" s="382">
        <v>2442.7666666666669</v>
      </c>
      <c r="G199" s="382">
        <v>2418.2833333333338</v>
      </c>
      <c r="H199" s="382">
        <v>2498.4833333333336</v>
      </c>
      <c r="I199" s="382">
        <v>2522.9666666666672</v>
      </c>
      <c r="J199" s="382">
        <v>2538.5833333333335</v>
      </c>
      <c r="K199" s="381">
        <v>2507.35</v>
      </c>
      <c r="L199" s="381">
        <v>2467.25</v>
      </c>
      <c r="M199" s="381">
        <v>1.9016</v>
      </c>
      <c r="N199" s="1"/>
      <c r="O199" s="1"/>
    </row>
    <row r="200" spans="1:15" ht="12.75" customHeight="1">
      <c r="A200" s="33">
        <v>190</v>
      </c>
      <c r="B200" s="440" t="s">
        <v>117</v>
      </c>
      <c r="C200" s="381">
        <v>1528</v>
      </c>
      <c r="D200" s="382">
        <v>1534.4666666666665</v>
      </c>
      <c r="E200" s="382">
        <v>1513.9333333333329</v>
      </c>
      <c r="F200" s="382">
        <v>1499.8666666666666</v>
      </c>
      <c r="G200" s="382">
        <v>1479.333333333333</v>
      </c>
      <c r="H200" s="382">
        <v>1548.5333333333328</v>
      </c>
      <c r="I200" s="382">
        <v>1569.0666666666662</v>
      </c>
      <c r="J200" s="382">
        <v>1583.1333333333328</v>
      </c>
      <c r="K200" s="381">
        <v>1555</v>
      </c>
      <c r="L200" s="381">
        <v>1520.4</v>
      </c>
      <c r="M200" s="381">
        <v>209.81948</v>
      </c>
      <c r="N200" s="1"/>
      <c r="O200" s="1"/>
    </row>
    <row r="201" spans="1:15" ht="12.75" customHeight="1">
      <c r="A201" s="33">
        <v>191</v>
      </c>
      <c r="B201" s="440" t="s">
        <v>118</v>
      </c>
      <c r="C201" s="381">
        <v>670.35</v>
      </c>
      <c r="D201" s="382">
        <v>671.7166666666667</v>
      </c>
      <c r="E201" s="382">
        <v>667.03333333333342</v>
      </c>
      <c r="F201" s="382">
        <v>663.7166666666667</v>
      </c>
      <c r="G201" s="382">
        <v>659.03333333333342</v>
      </c>
      <c r="H201" s="382">
        <v>675.03333333333342</v>
      </c>
      <c r="I201" s="382">
        <v>679.71666666666681</v>
      </c>
      <c r="J201" s="382">
        <v>683.03333333333342</v>
      </c>
      <c r="K201" s="381">
        <v>676.4</v>
      </c>
      <c r="L201" s="381">
        <v>668.4</v>
      </c>
      <c r="M201" s="381">
        <v>18.078579999999999</v>
      </c>
      <c r="N201" s="1"/>
      <c r="O201" s="1"/>
    </row>
    <row r="202" spans="1:15" ht="12.75" customHeight="1">
      <c r="A202" s="33">
        <v>192</v>
      </c>
      <c r="B202" s="440" t="s">
        <v>385</v>
      </c>
      <c r="C202" s="381">
        <v>1901.5</v>
      </c>
      <c r="D202" s="382">
        <v>1909.0833333333333</v>
      </c>
      <c r="E202" s="382">
        <v>1872.4166666666665</v>
      </c>
      <c r="F202" s="382">
        <v>1843.3333333333333</v>
      </c>
      <c r="G202" s="382">
        <v>1806.6666666666665</v>
      </c>
      <c r="H202" s="382">
        <v>1938.1666666666665</v>
      </c>
      <c r="I202" s="382">
        <v>1974.833333333333</v>
      </c>
      <c r="J202" s="382">
        <v>2003.9166666666665</v>
      </c>
      <c r="K202" s="381">
        <v>1945.75</v>
      </c>
      <c r="L202" s="381">
        <v>1880</v>
      </c>
      <c r="M202" s="381">
        <v>6.4172000000000002</v>
      </c>
      <c r="N202" s="1"/>
      <c r="O202" s="1"/>
    </row>
    <row r="203" spans="1:15" ht="12.75" customHeight="1">
      <c r="A203" s="33">
        <v>193</v>
      </c>
      <c r="B203" s="440" t="s">
        <v>389</v>
      </c>
      <c r="C203" s="381">
        <v>235.35</v>
      </c>
      <c r="D203" s="382">
        <v>236.75</v>
      </c>
      <c r="E203" s="382">
        <v>233.05</v>
      </c>
      <c r="F203" s="382">
        <v>230.75</v>
      </c>
      <c r="G203" s="382">
        <v>227.05</v>
      </c>
      <c r="H203" s="382">
        <v>239.05</v>
      </c>
      <c r="I203" s="382">
        <v>242.75</v>
      </c>
      <c r="J203" s="382">
        <v>245.05</v>
      </c>
      <c r="K203" s="381">
        <v>240.45</v>
      </c>
      <c r="L203" s="381">
        <v>234.45</v>
      </c>
      <c r="M203" s="381">
        <v>1.9297</v>
      </c>
      <c r="N203" s="1"/>
      <c r="O203" s="1"/>
    </row>
    <row r="204" spans="1:15" ht="12.75" customHeight="1">
      <c r="A204" s="33">
        <v>194</v>
      </c>
      <c r="B204" s="440" t="s">
        <v>390</v>
      </c>
      <c r="C204" s="381">
        <v>137.9</v>
      </c>
      <c r="D204" s="382">
        <v>137.6</v>
      </c>
      <c r="E204" s="382">
        <v>135.79999999999998</v>
      </c>
      <c r="F204" s="382">
        <v>133.69999999999999</v>
      </c>
      <c r="G204" s="382">
        <v>131.89999999999998</v>
      </c>
      <c r="H204" s="382">
        <v>139.69999999999999</v>
      </c>
      <c r="I204" s="382">
        <v>141.5</v>
      </c>
      <c r="J204" s="382">
        <v>143.6</v>
      </c>
      <c r="K204" s="381">
        <v>139.4</v>
      </c>
      <c r="L204" s="381">
        <v>135.5</v>
      </c>
      <c r="M204" s="381">
        <v>9.3331499999999998</v>
      </c>
      <c r="N204" s="1"/>
      <c r="O204" s="1"/>
    </row>
    <row r="205" spans="1:15" ht="12.75" customHeight="1">
      <c r="A205" s="33">
        <v>195</v>
      </c>
      <c r="B205" s="440" t="s">
        <v>119</v>
      </c>
      <c r="C205" s="381">
        <v>2593.6</v>
      </c>
      <c r="D205" s="382">
        <v>2587.8666666666668</v>
      </c>
      <c r="E205" s="382">
        <v>2575.7333333333336</v>
      </c>
      <c r="F205" s="382">
        <v>2557.8666666666668</v>
      </c>
      <c r="G205" s="382">
        <v>2545.7333333333336</v>
      </c>
      <c r="H205" s="382">
        <v>2605.7333333333336</v>
      </c>
      <c r="I205" s="382">
        <v>2617.8666666666668</v>
      </c>
      <c r="J205" s="382">
        <v>2635.7333333333336</v>
      </c>
      <c r="K205" s="381">
        <v>2600</v>
      </c>
      <c r="L205" s="381">
        <v>2570</v>
      </c>
      <c r="M205" s="381">
        <v>2.4312100000000001</v>
      </c>
      <c r="N205" s="1"/>
      <c r="O205" s="1"/>
    </row>
    <row r="206" spans="1:15" ht="12.75" customHeight="1">
      <c r="A206" s="33">
        <v>196</v>
      </c>
      <c r="B206" s="440" t="s">
        <v>386</v>
      </c>
      <c r="C206" s="381">
        <v>85.35</v>
      </c>
      <c r="D206" s="382">
        <v>85.399999999999991</v>
      </c>
      <c r="E206" s="382">
        <v>83.999999999999986</v>
      </c>
      <c r="F206" s="382">
        <v>82.649999999999991</v>
      </c>
      <c r="G206" s="382">
        <v>81.249999999999986</v>
      </c>
      <c r="H206" s="382">
        <v>86.749999999999986</v>
      </c>
      <c r="I206" s="382">
        <v>88.149999999999991</v>
      </c>
      <c r="J206" s="382">
        <v>89.499999999999986</v>
      </c>
      <c r="K206" s="381">
        <v>86.8</v>
      </c>
      <c r="L206" s="381">
        <v>84.05</v>
      </c>
      <c r="M206" s="381">
        <v>116.35065</v>
      </c>
      <c r="N206" s="1"/>
      <c r="O206" s="1"/>
    </row>
    <row r="207" spans="1:15" ht="12.75" customHeight="1">
      <c r="A207" s="33">
        <v>197</v>
      </c>
      <c r="B207" s="440" t="s">
        <v>842</v>
      </c>
      <c r="C207" s="381">
        <v>3095.55</v>
      </c>
      <c r="D207" s="382">
        <v>3096.5</v>
      </c>
      <c r="E207" s="382">
        <v>3071.05</v>
      </c>
      <c r="F207" s="382">
        <v>3046.55</v>
      </c>
      <c r="G207" s="382">
        <v>3021.1000000000004</v>
      </c>
      <c r="H207" s="382">
        <v>3121</v>
      </c>
      <c r="I207" s="382">
        <v>3146.45</v>
      </c>
      <c r="J207" s="382">
        <v>3170.95</v>
      </c>
      <c r="K207" s="381">
        <v>3121.95</v>
      </c>
      <c r="L207" s="381">
        <v>3072</v>
      </c>
      <c r="M207" s="381">
        <v>1.28102</v>
      </c>
      <c r="N207" s="1"/>
      <c r="O207" s="1"/>
    </row>
    <row r="208" spans="1:15" ht="12.75" customHeight="1">
      <c r="A208" s="33">
        <v>198</v>
      </c>
      <c r="B208" s="440" t="s">
        <v>828</v>
      </c>
      <c r="C208" s="381">
        <v>502.1</v>
      </c>
      <c r="D208" s="382">
        <v>506.36666666666662</v>
      </c>
      <c r="E208" s="382">
        <v>496.23333333333323</v>
      </c>
      <c r="F208" s="382">
        <v>490.36666666666662</v>
      </c>
      <c r="G208" s="382">
        <v>480.23333333333323</v>
      </c>
      <c r="H208" s="382">
        <v>512.23333333333323</v>
      </c>
      <c r="I208" s="382">
        <v>522.36666666666656</v>
      </c>
      <c r="J208" s="382">
        <v>528.23333333333323</v>
      </c>
      <c r="K208" s="381">
        <v>516.5</v>
      </c>
      <c r="L208" s="381">
        <v>500.5</v>
      </c>
      <c r="M208" s="381">
        <v>2.7824399999999998</v>
      </c>
      <c r="N208" s="1"/>
      <c r="O208" s="1"/>
    </row>
    <row r="209" spans="1:15" ht="12.75" customHeight="1">
      <c r="A209" s="33">
        <v>199</v>
      </c>
      <c r="B209" s="440" t="s">
        <v>121</v>
      </c>
      <c r="C209" s="381">
        <v>507.5</v>
      </c>
      <c r="D209" s="382">
        <v>505.2166666666667</v>
      </c>
      <c r="E209" s="382">
        <v>501.43333333333339</v>
      </c>
      <c r="F209" s="382">
        <v>495.36666666666667</v>
      </c>
      <c r="G209" s="382">
        <v>491.58333333333337</v>
      </c>
      <c r="H209" s="382">
        <v>511.28333333333342</v>
      </c>
      <c r="I209" s="382">
        <v>515.06666666666672</v>
      </c>
      <c r="J209" s="382">
        <v>521.13333333333344</v>
      </c>
      <c r="K209" s="381">
        <v>509</v>
      </c>
      <c r="L209" s="381">
        <v>499.15</v>
      </c>
      <c r="M209" s="381">
        <v>93.66574</v>
      </c>
      <c r="N209" s="1"/>
      <c r="O209" s="1"/>
    </row>
    <row r="210" spans="1:15" ht="12.75" customHeight="1">
      <c r="A210" s="33">
        <v>200</v>
      </c>
      <c r="B210" s="440" t="s">
        <v>391</v>
      </c>
      <c r="C210" s="381">
        <v>136.1</v>
      </c>
      <c r="D210" s="382">
        <v>137.03333333333333</v>
      </c>
      <c r="E210" s="382">
        <v>133.56666666666666</v>
      </c>
      <c r="F210" s="382">
        <v>131.03333333333333</v>
      </c>
      <c r="G210" s="382">
        <v>127.56666666666666</v>
      </c>
      <c r="H210" s="382">
        <v>139.56666666666666</v>
      </c>
      <c r="I210" s="382">
        <v>143.0333333333333</v>
      </c>
      <c r="J210" s="382">
        <v>145.56666666666666</v>
      </c>
      <c r="K210" s="381">
        <v>140.5</v>
      </c>
      <c r="L210" s="381">
        <v>134.5</v>
      </c>
      <c r="M210" s="381">
        <v>142.28398000000001</v>
      </c>
      <c r="N210" s="1"/>
      <c r="O210" s="1"/>
    </row>
    <row r="211" spans="1:15" ht="12.75" customHeight="1">
      <c r="A211" s="33">
        <v>201</v>
      </c>
      <c r="B211" s="440" t="s">
        <v>122</v>
      </c>
      <c r="C211" s="381">
        <v>321.75</v>
      </c>
      <c r="D211" s="382">
        <v>321.11666666666667</v>
      </c>
      <c r="E211" s="382">
        <v>318.78333333333336</v>
      </c>
      <c r="F211" s="382">
        <v>315.81666666666666</v>
      </c>
      <c r="G211" s="382">
        <v>313.48333333333335</v>
      </c>
      <c r="H211" s="382">
        <v>324.08333333333337</v>
      </c>
      <c r="I211" s="382">
        <v>326.41666666666663</v>
      </c>
      <c r="J211" s="382">
        <v>329.38333333333338</v>
      </c>
      <c r="K211" s="381">
        <v>323.45</v>
      </c>
      <c r="L211" s="381">
        <v>318.14999999999998</v>
      </c>
      <c r="M211" s="381">
        <v>23.864730000000002</v>
      </c>
      <c r="N211" s="1"/>
      <c r="O211" s="1"/>
    </row>
    <row r="212" spans="1:15" ht="12.75" customHeight="1">
      <c r="A212" s="33">
        <v>202</v>
      </c>
      <c r="B212" s="440" t="s">
        <v>123</v>
      </c>
      <c r="C212" s="381">
        <v>2414.1999999999998</v>
      </c>
      <c r="D212" s="382">
        <v>2413.1166666666668</v>
      </c>
      <c r="E212" s="382">
        <v>2404.3333333333335</v>
      </c>
      <c r="F212" s="382">
        <v>2394.4666666666667</v>
      </c>
      <c r="G212" s="382">
        <v>2385.6833333333334</v>
      </c>
      <c r="H212" s="382">
        <v>2422.9833333333336</v>
      </c>
      <c r="I212" s="382">
        <v>2431.7666666666664</v>
      </c>
      <c r="J212" s="382">
        <v>2441.6333333333337</v>
      </c>
      <c r="K212" s="381">
        <v>2421.9</v>
      </c>
      <c r="L212" s="381">
        <v>2403.25</v>
      </c>
      <c r="M212" s="381">
        <v>15.86299</v>
      </c>
      <c r="N212" s="1"/>
      <c r="O212" s="1"/>
    </row>
    <row r="213" spans="1:15" ht="12.75" customHeight="1">
      <c r="A213" s="33">
        <v>203</v>
      </c>
      <c r="B213" s="440" t="s">
        <v>263</v>
      </c>
      <c r="C213" s="381">
        <v>331.4</v>
      </c>
      <c r="D213" s="382">
        <v>331.48333333333335</v>
      </c>
      <c r="E213" s="382">
        <v>329.9666666666667</v>
      </c>
      <c r="F213" s="382">
        <v>328.53333333333336</v>
      </c>
      <c r="G213" s="382">
        <v>327.01666666666671</v>
      </c>
      <c r="H213" s="382">
        <v>332.91666666666669</v>
      </c>
      <c r="I213" s="382">
        <v>334.43333333333334</v>
      </c>
      <c r="J213" s="382">
        <v>335.86666666666667</v>
      </c>
      <c r="K213" s="381">
        <v>333</v>
      </c>
      <c r="L213" s="381">
        <v>330.05</v>
      </c>
      <c r="M213" s="381">
        <v>2.9160599999999999</v>
      </c>
      <c r="N213" s="1"/>
      <c r="O213" s="1"/>
    </row>
    <row r="214" spans="1:15" ht="12.75" customHeight="1">
      <c r="A214" s="33">
        <v>204</v>
      </c>
      <c r="B214" s="440" t="s">
        <v>843</v>
      </c>
      <c r="C214" s="381">
        <v>793.25</v>
      </c>
      <c r="D214" s="382">
        <v>795.41666666666663</v>
      </c>
      <c r="E214" s="382">
        <v>781.83333333333326</v>
      </c>
      <c r="F214" s="382">
        <v>770.41666666666663</v>
      </c>
      <c r="G214" s="382">
        <v>756.83333333333326</v>
      </c>
      <c r="H214" s="382">
        <v>806.83333333333326</v>
      </c>
      <c r="I214" s="382">
        <v>820.41666666666652</v>
      </c>
      <c r="J214" s="382">
        <v>831.83333333333326</v>
      </c>
      <c r="K214" s="381">
        <v>809</v>
      </c>
      <c r="L214" s="381">
        <v>784</v>
      </c>
      <c r="M214" s="381">
        <v>1.0946199999999999</v>
      </c>
      <c r="N214" s="1"/>
      <c r="O214" s="1"/>
    </row>
    <row r="215" spans="1:15" ht="12.75" customHeight="1">
      <c r="A215" s="33">
        <v>205</v>
      </c>
      <c r="B215" s="440" t="s">
        <v>392</v>
      </c>
      <c r="C215" s="381">
        <v>44106.2</v>
      </c>
      <c r="D215" s="382">
        <v>43907.766666666663</v>
      </c>
      <c r="E215" s="382">
        <v>43615.533333333326</v>
      </c>
      <c r="F215" s="382">
        <v>43124.866666666661</v>
      </c>
      <c r="G215" s="382">
        <v>42832.633333333324</v>
      </c>
      <c r="H215" s="382">
        <v>44398.433333333327</v>
      </c>
      <c r="I215" s="382">
        <v>44690.666666666664</v>
      </c>
      <c r="J215" s="382">
        <v>45181.333333333328</v>
      </c>
      <c r="K215" s="381">
        <v>44200</v>
      </c>
      <c r="L215" s="381">
        <v>43417.1</v>
      </c>
      <c r="M215" s="381">
        <v>7.7460000000000001E-2</v>
      </c>
      <c r="N215" s="1"/>
      <c r="O215" s="1"/>
    </row>
    <row r="216" spans="1:15" ht="12.75" customHeight="1">
      <c r="A216" s="33">
        <v>206</v>
      </c>
      <c r="B216" s="440" t="s">
        <v>393</v>
      </c>
      <c r="C216" s="381">
        <v>42.4</v>
      </c>
      <c r="D216" s="382">
        <v>42.533333333333331</v>
      </c>
      <c r="E216" s="382">
        <v>41.966666666666661</v>
      </c>
      <c r="F216" s="382">
        <v>41.533333333333331</v>
      </c>
      <c r="G216" s="382">
        <v>40.966666666666661</v>
      </c>
      <c r="H216" s="382">
        <v>42.966666666666661</v>
      </c>
      <c r="I216" s="382">
        <v>43.533333333333324</v>
      </c>
      <c r="J216" s="382">
        <v>43.966666666666661</v>
      </c>
      <c r="K216" s="381">
        <v>43.1</v>
      </c>
      <c r="L216" s="381">
        <v>42.1</v>
      </c>
      <c r="M216" s="381">
        <v>20.42651</v>
      </c>
      <c r="N216" s="1"/>
      <c r="O216" s="1"/>
    </row>
    <row r="217" spans="1:15" ht="12.75" customHeight="1">
      <c r="A217" s="33">
        <v>207</v>
      </c>
      <c r="B217" s="440" t="s">
        <v>405</v>
      </c>
      <c r="C217" s="381">
        <v>169.1</v>
      </c>
      <c r="D217" s="382">
        <v>170.53333333333333</v>
      </c>
      <c r="E217" s="382">
        <v>167.11666666666667</v>
      </c>
      <c r="F217" s="382">
        <v>165.13333333333335</v>
      </c>
      <c r="G217" s="382">
        <v>161.7166666666667</v>
      </c>
      <c r="H217" s="382">
        <v>172.51666666666665</v>
      </c>
      <c r="I217" s="382">
        <v>175.93333333333334</v>
      </c>
      <c r="J217" s="382">
        <v>177.91666666666663</v>
      </c>
      <c r="K217" s="381">
        <v>173.95</v>
      </c>
      <c r="L217" s="381">
        <v>168.55</v>
      </c>
      <c r="M217" s="381">
        <v>71.350890000000007</v>
      </c>
      <c r="N217" s="1"/>
      <c r="O217" s="1"/>
    </row>
    <row r="218" spans="1:15" ht="12.75" customHeight="1">
      <c r="A218" s="33">
        <v>208</v>
      </c>
      <c r="B218" s="440" t="s">
        <v>124</v>
      </c>
      <c r="C218" s="381">
        <v>220.55</v>
      </c>
      <c r="D218" s="382">
        <v>221.35</v>
      </c>
      <c r="E218" s="382">
        <v>219.25</v>
      </c>
      <c r="F218" s="382">
        <v>217.95000000000002</v>
      </c>
      <c r="G218" s="382">
        <v>215.85000000000002</v>
      </c>
      <c r="H218" s="382">
        <v>222.64999999999998</v>
      </c>
      <c r="I218" s="382">
        <v>224.74999999999994</v>
      </c>
      <c r="J218" s="382">
        <v>226.04999999999995</v>
      </c>
      <c r="K218" s="381">
        <v>223.45</v>
      </c>
      <c r="L218" s="381">
        <v>220.05</v>
      </c>
      <c r="M218" s="381">
        <v>59.634929999999997</v>
      </c>
      <c r="N218" s="1"/>
      <c r="O218" s="1"/>
    </row>
    <row r="219" spans="1:15" ht="12.75" customHeight="1">
      <c r="A219" s="33">
        <v>209</v>
      </c>
      <c r="B219" s="440" t="s">
        <v>125</v>
      </c>
      <c r="C219" s="381">
        <v>824.7</v>
      </c>
      <c r="D219" s="382">
        <v>823.36666666666667</v>
      </c>
      <c r="E219" s="382">
        <v>818.73333333333335</v>
      </c>
      <c r="F219" s="382">
        <v>812.76666666666665</v>
      </c>
      <c r="G219" s="382">
        <v>808.13333333333333</v>
      </c>
      <c r="H219" s="382">
        <v>829.33333333333337</v>
      </c>
      <c r="I219" s="382">
        <v>833.96666666666681</v>
      </c>
      <c r="J219" s="382">
        <v>839.93333333333339</v>
      </c>
      <c r="K219" s="381">
        <v>828</v>
      </c>
      <c r="L219" s="381">
        <v>817.4</v>
      </c>
      <c r="M219" s="381">
        <v>93.722440000000006</v>
      </c>
      <c r="N219" s="1"/>
      <c r="O219" s="1"/>
    </row>
    <row r="220" spans="1:15" ht="12.75" customHeight="1">
      <c r="A220" s="33">
        <v>210</v>
      </c>
      <c r="B220" s="440" t="s">
        <v>126</v>
      </c>
      <c r="C220" s="381">
        <v>1410</v>
      </c>
      <c r="D220" s="382">
        <v>1421.5</v>
      </c>
      <c r="E220" s="382">
        <v>1396.65</v>
      </c>
      <c r="F220" s="382">
        <v>1383.3000000000002</v>
      </c>
      <c r="G220" s="382">
        <v>1358.4500000000003</v>
      </c>
      <c r="H220" s="382">
        <v>1434.85</v>
      </c>
      <c r="I220" s="382">
        <v>1459.6999999999998</v>
      </c>
      <c r="J220" s="382">
        <v>1473.0499999999997</v>
      </c>
      <c r="K220" s="381">
        <v>1446.35</v>
      </c>
      <c r="L220" s="381">
        <v>1408.15</v>
      </c>
      <c r="M220" s="381">
        <v>7.30701</v>
      </c>
      <c r="N220" s="1"/>
      <c r="O220" s="1"/>
    </row>
    <row r="221" spans="1:15" ht="12.75" customHeight="1">
      <c r="A221" s="33">
        <v>211</v>
      </c>
      <c r="B221" s="440" t="s">
        <v>127</v>
      </c>
      <c r="C221" s="381">
        <v>590.75</v>
      </c>
      <c r="D221" s="382">
        <v>591.75</v>
      </c>
      <c r="E221" s="382">
        <v>585.5</v>
      </c>
      <c r="F221" s="382">
        <v>580.25</v>
      </c>
      <c r="G221" s="382">
        <v>574</v>
      </c>
      <c r="H221" s="382">
        <v>597</v>
      </c>
      <c r="I221" s="382">
        <v>603.25</v>
      </c>
      <c r="J221" s="382">
        <v>608.5</v>
      </c>
      <c r="K221" s="381">
        <v>598</v>
      </c>
      <c r="L221" s="381">
        <v>586.5</v>
      </c>
      <c r="M221" s="381">
        <v>8.2556899999999995</v>
      </c>
      <c r="N221" s="1"/>
      <c r="O221" s="1"/>
    </row>
    <row r="222" spans="1:15" ht="12.75" customHeight="1">
      <c r="A222" s="33">
        <v>212</v>
      </c>
      <c r="B222" s="440" t="s">
        <v>409</v>
      </c>
      <c r="C222" s="381">
        <v>260.85000000000002</v>
      </c>
      <c r="D222" s="382">
        <v>262.38333333333338</v>
      </c>
      <c r="E222" s="382">
        <v>258.66666666666674</v>
      </c>
      <c r="F222" s="382">
        <v>256.48333333333335</v>
      </c>
      <c r="G222" s="382">
        <v>252.76666666666671</v>
      </c>
      <c r="H222" s="382">
        <v>264.56666666666678</v>
      </c>
      <c r="I222" s="382">
        <v>268.28333333333336</v>
      </c>
      <c r="J222" s="382">
        <v>270.46666666666681</v>
      </c>
      <c r="K222" s="381">
        <v>266.10000000000002</v>
      </c>
      <c r="L222" s="381">
        <v>260.2</v>
      </c>
      <c r="M222" s="381">
        <v>2.0973199999999999</v>
      </c>
      <c r="N222" s="1"/>
      <c r="O222" s="1"/>
    </row>
    <row r="223" spans="1:15" ht="12.75" customHeight="1">
      <c r="A223" s="33">
        <v>213</v>
      </c>
      <c r="B223" s="440" t="s">
        <v>395</v>
      </c>
      <c r="C223" s="381">
        <v>52.4</v>
      </c>
      <c r="D223" s="382">
        <v>52.033333333333339</v>
      </c>
      <c r="E223" s="382">
        <v>50.816666666666677</v>
      </c>
      <c r="F223" s="382">
        <v>49.233333333333341</v>
      </c>
      <c r="G223" s="382">
        <v>48.01666666666668</v>
      </c>
      <c r="H223" s="382">
        <v>53.616666666666674</v>
      </c>
      <c r="I223" s="382">
        <v>54.833333333333329</v>
      </c>
      <c r="J223" s="382">
        <v>56.416666666666671</v>
      </c>
      <c r="K223" s="381">
        <v>53.25</v>
      </c>
      <c r="L223" s="381">
        <v>50.45</v>
      </c>
      <c r="M223" s="381">
        <v>201.57708</v>
      </c>
      <c r="N223" s="1"/>
      <c r="O223" s="1"/>
    </row>
    <row r="224" spans="1:15" ht="12.75" customHeight="1">
      <c r="A224" s="33">
        <v>214</v>
      </c>
      <c r="B224" s="440" t="s">
        <v>128</v>
      </c>
      <c r="C224" s="381">
        <v>12.8</v>
      </c>
      <c r="D224" s="382">
        <v>12.883333333333333</v>
      </c>
      <c r="E224" s="382">
        <v>12.516666666666666</v>
      </c>
      <c r="F224" s="382">
        <v>12.233333333333333</v>
      </c>
      <c r="G224" s="382">
        <v>11.866666666666665</v>
      </c>
      <c r="H224" s="382">
        <v>13.166666666666666</v>
      </c>
      <c r="I224" s="382">
        <v>13.533333333333333</v>
      </c>
      <c r="J224" s="382">
        <v>13.816666666666666</v>
      </c>
      <c r="K224" s="381">
        <v>13.25</v>
      </c>
      <c r="L224" s="381">
        <v>12.6</v>
      </c>
      <c r="M224" s="381">
        <v>2581.2662500000001</v>
      </c>
      <c r="N224" s="1"/>
      <c r="O224" s="1"/>
    </row>
    <row r="225" spans="1:15" ht="12.75" customHeight="1">
      <c r="A225" s="33">
        <v>215</v>
      </c>
      <c r="B225" s="440" t="s">
        <v>396</v>
      </c>
      <c r="C225" s="381">
        <v>64.349999999999994</v>
      </c>
      <c r="D225" s="382">
        <v>63.733333333333327</v>
      </c>
      <c r="E225" s="382">
        <v>62.86666666666666</v>
      </c>
      <c r="F225" s="382">
        <v>61.383333333333333</v>
      </c>
      <c r="G225" s="382">
        <v>60.516666666666666</v>
      </c>
      <c r="H225" s="382">
        <v>65.216666666666654</v>
      </c>
      <c r="I225" s="382">
        <v>66.083333333333314</v>
      </c>
      <c r="J225" s="382">
        <v>67.566666666666649</v>
      </c>
      <c r="K225" s="381">
        <v>64.599999999999994</v>
      </c>
      <c r="L225" s="381">
        <v>62.25</v>
      </c>
      <c r="M225" s="381">
        <v>82.119079999999997</v>
      </c>
      <c r="N225" s="1"/>
      <c r="O225" s="1"/>
    </row>
    <row r="226" spans="1:15" ht="12.75" customHeight="1">
      <c r="A226" s="33">
        <v>216</v>
      </c>
      <c r="B226" s="440" t="s">
        <v>129</v>
      </c>
      <c r="C226" s="381">
        <v>49.8</v>
      </c>
      <c r="D226" s="382">
        <v>49.550000000000004</v>
      </c>
      <c r="E226" s="382">
        <v>49.150000000000006</v>
      </c>
      <c r="F226" s="382">
        <v>48.5</v>
      </c>
      <c r="G226" s="382">
        <v>48.1</v>
      </c>
      <c r="H226" s="382">
        <v>50.20000000000001</v>
      </c>
      <c r="I226" s="382">
        <v>50.6</v>
      </c>
      <c r="J226" s="382">
        <v>51.250000000000014</v>
      </c>
      <c r="K226" s="381">
        <v>49.95</v>
      </c>
      <c r="L226" s="381">
        <v>48.9</v>
      </c>
      <c r="M226" s="381">
        <v>199.92641</v>
      </c>
      <c r="N226" s="1"/>
      <c r="O226" s="1"/>
    </row>
    <row r="227" spans="1:15" ht="12.75" customHeight="1">
      <c r="A227" s="33">
        <v>217</v>
      </c>
      <c r="B227" s="440" t="s">
        <v>407</v>
      </c>
      <c r="C227" s="381">
        <v>265.95</v>
      </c>
      <c r="D227" s="382">
        <v>265.90000000000003</v>
      </c>
      <c r="E227" s="382">
        <v>259.80000000000007</v>
      </c>
      <c r="F227" s="382">
        <v>253.65000000000003</v>
      </c>
      <c r="G227" s="382">
        <v>247.55000000000007</v>
      </c>
      <c r="H227" s="382">
        <v>272.05000000000007</v>
      </c>
      <c r="I227" s="382">
        <v>278.15000000000009</v>
      </c>
      <c r="J227" s="382">
        <v>284.30000000000007</v>
      </c>
      <c r="K227" s="381">
        <v>272</v>
      </c>
      <c r="L227" s="381">
        <v>259.75</v>
      </c>
      <c r="M227" s="381">
        <v>237.26526999999999</v>
      </c>
      <c r="N227" s="1"/>
      <c r="O227" s="1"/>
    </row>
    <row r="228" spans="1:15" ht="12.75" customHeight="1">
      <c r="A228" s="33">
        <v>218</v>
      </c>
      <c r="B228" s="440" t="s">
        <v>397</v>
      </c>
      <c r="C228" s="381">
        <v>1176.8499999999999</v>
      </c>
      <c r="D228" s="382">
        <v>1176.0166666666667</v>
      </c>
      <c r="E228" s="382">
        <v>1157.0333333333333</v>
      </c>
      <c r="F228" s="382">
        <v>1137.2166666666667</v>
      </c>
      <c r="G228" s="382">
        <v>1118.2333333333333</v>
      </c>
      <c r="H228" s="382">
        <v>1195.8333333333333</v>
      </c>
      <c r="I228" s="382">
        <v>1214.8166666666664</v>
      </c>
      <c r="J228" s="382">
        <v>1234.6333333333332</v>
      </c>
      <c r="K228" s="381">
        <v>1195</v>
      </c>
      <c r="L228" s="381">
        <v>1156.2</v>
      </c>
      <c r="M228" s="381">
        <v>0.11169</v>
      </c>
      <c r="N228" s="1"/>
      <c r="O228" s="1"/>
    </row>
    <row r="229" spans="1:15" ht="12.75" customHeight="1">
      <c r="A229" s="33">
        <v>219</v>
      </c>
      <c r="B229" s="440" t="s">
        <v>130</v>
      </c>
      <c r="C229" s="381">
        <v>463.55</v>
      </c>
      <c r="D229" s="382">
        <v>462.2</v>
      </c>
      <c r="E229" s="382">
        <v>459.9</v>
      </c>
      <c r="F229" s="382">
        <v>456.25</v>
      </c>
      <c r="G229" s="382">
        <v>453.95</v>
      </c>
      <c r="H229" s="382">
        <v>465.84999999999997</v>
      </c>
      <c r="I229" s="382">
        <v>468.15000000000003</v>
      </c>
      <c r="J229" s="382">
        <v>471.79999999999995</v>
      </c>
      <c r="K229" s="381">
        <v>464.5</v>
      </c>
      <c r="L229" s="381">
        <v>458.55</v>
      </c>
      <c r="M229" s="381">
        <v>18.402509999999999</v>
      </c>
      <c r="N229" s="1"/>
      <c r="O229" s="1"/>
    </row>
    <row r="230" spans="1:15" ht="12.75" customHeight="1">
      <c r="A230" s="33">
        <v>220</v>
      </c>
      <c r="B230" s="440" t="s">
        <v>398</v>
      </c>
      <c r="C230" s="381">
        <v>309.8</v>
      </c>
      <c r="D230" s="382">
        <v>310.59999999999997</v>
      </c>
      <c r="E230" s="382">
        <v>306.19999999999993</v>
      </c>
      <c r="F230" s="382">
        <v>302.59999999999997</v>
      </c>
      <c r="G230" s="382">
        <v>298.19999999999993</v>
      </c>
      <c r="H230" s="382">
        <v>314.19999999999993</v>
      </c>
      <c r="I230" s="382">
        <v>318.59999999999991</v>
      </c>
      <c r="J230" s="382">
        <v>322.19999999999993</v>
      </c>
      <c r="K230" s="381">
        <v>315</v>
      </c>
      <c r="L230" s="381">
        <v>307</v>
      </c>
      <c r="M230" s="381">
        <v>3.1713499999999999</v>
      </c>
      <c r="N230" s="1"/>
      <c r="O230" s="1"/>
    </row>
    <row r="231" spans="1:15" ht="12.75" customHeight="1">
      <c r="A231" s="33">
        <v>221</v>
      </c>
      <c r="B231" s="440" t="s">
        <v>399</v>
      </c>
      <c r="C231" s="381">
        <v>1586.2</v>
      </c>
      <c r="D231" s="382">
        <v>1581.05</v>
      </c>
      <c r="E231" s="382">
        <v>1557.1499999999999</v>
      </c>
      <c r="F231" s="382">
        <v>1528.1</v>
      </c>
      <c r="G231" s="382">
        <v>1504.1999999999998</v>
      </c>
      <c r="H231" s="382">
        <v>1610.1</v>
      </c>
      <c r="I231" s="382">
        <v>1634</v>
      </c>
      <c r="J231" s="382">
        <v>1663.05</v>
      </c>
      <c r="K231" s="381">
        <v>1604.95</v>
      </c>
      <c r="L231" s="381">
        <v>1552</v>
      </c>
      <c r="M231" s="381">
        <v>0.59858999999999996</v>
      </c>
      <c r="N231" s="1"/>
      <c r="O231" s="1"/>
    </row>
    <row r="232" spans="1:15" ht="12.75" customHeight="1">
      <c r="A232" s="33">
        <v>222</v>
      </c>
      <c r="B232" s="440" t="s">
        <v>131</v>
      </c>
      <c r="C232" s="381">
        <v>210.5</v>
      </c>
      <c r="D232" s="382">
        <v>209.41666666666666</v>
      </c>
      <c r="E232" s="382">
        <v>207.48333333333332</v>
      </c>
      <c r="F232" s="382">
        <v>204.46666666666667</v>
      </c>
      <c r="G232" s="382">
        <v>202.53333333333333</v>
      </c>
      <c r="H232" s="382">
        <v>212.43333333333331</v>
      </c>
      <c r="I232" s="382">
        <v>214.36666666666665</v>
      </c>
      <c r="J232" s="382">
        <v>217.3833333333333</v>
      </c>
      <c r="K232" s="381">
        <v>211.35</v>
      </c>
      <c r="L232" s="381">
        <v>206.4</v>
      </c>
      <c r="M232" s="381">
        <v>63.607729999999997</v>
      </c>
      <c r="N232" s="1"/>
      <c r="O232" s="1"/>
    </row>
    <row r="233" spans="1:15" ht="12.75" customHeight="1">
      <c r="A233" s="33">
        <v>223</v>
      </c>
      <c r="B233" s="440" t="s">
        <v>404</v>
      </c>
      <c r="C233" s="381">
        <v>245.15</v>
      </c>
      <c r="D233" s="382">
        <v>246</v>
      </c>
      <c r="E233" s="382">
        <v>242.4</v>
      </c>
      <c r="F233" s="382">
        <v>239.65</v>
      </c>
      <c r="G233" s="382">
        <v>236.05</v>
      </c>
      <c r="H233" s="382">
        <v>248.75</v>
      </c>
      <c r="I233" s="382">
        <v>252.35000000000002</v>
      </c>
      <c r="J233" s="382">
        <v>255.1</v>
      </c>
      <c r="K233" s="381">
        <v>249.6</v>
      </c>
      <c r="L233" s="381">
        <v>243.25</v>
      </c>
      <c r="M233" s="381">
        <v>28.29664</v>
      </c>
      <c r="N233" s="1"/>
      <c r="O233" s="1"/>
    </row>
    <row r="234" spans="1:15" ht="12.75" customHeight="1">
      <c r="A234" s="33">
        <v>224</v>
      </c>
      <c r="B234" s="440" t="s">
        <v>265</v>
      </c>
      <c r="C234" s="381">
        <v>6736.75</v>
      </c>
      <c r="D234" s="382">
        <v>6782.166666666667</v>
      </c>
      <c r="E234" s="382">
        <v>6665.5833333333339</v>
      </c>
      <c r="F234" s="382">
        <v>6594.416666666667</v>
      </c>
      <c r="G234" s="382">
        <v>6477.8333333333339</v>
      </c>
      <c r="H234" s="382">
        <v>6853.3333333333339</v>
      </c>
      <c r="I234" s="382">
        <v>6969.9166666666679</v>
      </c>
      <c r="J234" s="382">
        <v>7041.0833333333339</v>
      </c>
      <c r="K234" s="381">
        <v>6898.75</v>
      </c>
      <c r="L234" s="381">
        <v>6711</v>
      </c>
      <c r="M234" s="381">
        <v>1.23071</v>
      </c>
      <c r="N234" s="1"/>
      <c r="O234" s="1"/>
    </row>
    <row r="235" spans="1:15" ht="12.75" customHeight="1">
      <c r="A235" s="33">
        <v>225</v>
      </c>
      <c r="B235" s="440" t="s">
        <v>406</v>
      </c>
      <c r="C235" s="381">
        <v>144.94999999999999</v>
      </c>
      <c r="D235" s="382">
        <v>145.51666666666665</v>
      </c>
      <c r="E235" s="382">
        <v>144.0333333333333</v>
      </c>
      <c r="F235" s="382">
        <v>143.11666666666665</v>
      </c>
      <c r="G235" s="382">
        <v>141.6333333333333</v>
      </c>
      <c r="H235" s="382">
        <v>146.43333333333331</v>
      </c>
      <c r="I235" s="382">
        <v>147.91666666666666</v>
      </c>
      <c r="J235" s="382">
        <v>148.83333333333331</v>
      </c>
      <c r="K235" s="381">
        <v>147</v>
      </c>
      <c r="L235" s="381">
        <v>144.6</v>
      </c>
      <c r="M235" s="381">
        <v>17.218170000000001</v>
      </c>
      <c r="N235" s="1"/>
      <c r="O235" s="1"/>
    </row>
    <row r="236" spans="1:15" ht="12.75" customHeight="1">
      <c r="A236" s="33">
        <v>226</v>
      </c>
      <c r="B236" s="440" t="s">
        <v>132</v>
      </c>
      <c r="C236" s="381">
        <v>2144.9</v>
      </c>
      <c r="D236" s="382">
        <v>2132.2999999999997</v>
      </c>
      <c r="E236" s="382">
        <v>2103.6999999999994</v>
      </c>
      <c r="F236" s="382">
        <v>2062.4999999999995</v>
      </c>
      <c r="G236" s="382">
        <v>2033.8999999999992</v>
      </c>
      <c r="H236" s="382">
        <v>2173.4999999999995</v>
      </c>
      <c r="I236" s="382">
        <v>2202.1</v>
      </c>
      <c r="J236" s="382">
        <v>2243.2999999999997</v>
      </c>
      <c r="K236" s="381">
        <v>2160.9</v>
      </c>
      <c r="L236" s="381">
        <v>2091.1</v>
      </c>
      <c r="M236" s="381">
        <v>11.9498</v>
      </c>
      <c r="N236" s="1"/>
      <c r="O236" s="1"/>
    </row>
    <row r="237" spans="1:15" ht="12.75" customHeight="1">
      <c r="A237" s="33">
        <v>227</v>
      </c>
      <c r="B237" s="440" t="s">
        <v>844</v>
      </c>
      <c r="C237" s="381">
        <v>2072.6</v>
      </c>
      <c r="D237" s="382">
        <v>2082.8666666666668</v>
      </c>
      <c r="E237" s="382">
        <v>2057.7333333333336</v>
      </c>
      <c r="F237" s="382">
        <v>2042.8666666666668</v>
      </c>
      <c r="G237" s="382">
        <v>2017.7333333333336</v>
      </c>
      <c r="H237" s="382">
        <v>2097.7333333333336</v>
      </c>
      <c r="I237" s="382">
        <v>2122.8666666666668</v>
      </c>
      <c r="J237" s="382">
        <v>2137.7333333333336</v>
      </c>
      <c r="K237" s="381">
        <v>2108</v>
      </c>
      <c r="L237" s="381">
        <v>2068</v>
      </c>
      <c r="M237" s="381">
        <v>0.16284999999999999</v>
      </c>
      <c r="N237" s="1"/>
      <c r="O237" s="1"/>
    </row>
    <row r="238" spans="1:15" ht="12.75" customHeight="1">
      <c r="A238" s="33">
        <v>228</v>
      </c>
      <c r="B238" s="440" t="s">
        <v>410</v>
      </c>
      <c r="C238" s="381">
        <v>430</v>
      </c>
      <c r="D238" s="382">
        <v>430.65000000000003</v>
      </c>
      <c r="E238" s="382">
        <v>424.35000000000008</v>
      </c>
      <c r="F238" s="382">
        <v>418.70000000000005</v>
      </c>
      <c r="G238" s="382">
        <v>412.40000000000009</v>
      </c>
      <c r="H238" s="382">
        <v>436.30000000000007</v>
      </c>
      <c r="I238" s="382">
        <v>442.6</v>
      </c>
      <c r="J238" s="382">
        <v>448.25000000000006</v>
      </c>
      <c r="K238" s="381">
        <v>436.95</v>
      </c>
      <c r="L238" s="381">
        <v>425</v>
      </c>
      <c r="M238" s="381">
        <v>0.71367000000000003</v>
      </c>
      <c r="N238" s="1"/>
      <c r="O238" s="1"/>
    </row>
    <row r="239" spans="1:15" ht="12.75" customHeight="1">
      <c r="A239" s="33">
        <v>229</v>
      </c>
      <c r="B239" s="440" t="s">
        <v>133</v>
      </c>
      <c r="C239" s="381">
        <v>927.1</v>
      </c>
      <c r="D239" s="382">
        <v>934.36666666666667</v>
      </c>
      <c r="E239" s="382">
        <v>918.73333333333335</v>
      </c>
      <c r="F239" s="382">
        <v>910.36666666666667</v>
      </c>
      <c r="G239" s="382">
        <v>894.73333333333335</v>
      </c>
      <c r="H239" s="382">
        <v>942.73333333333335</v>
      </c>
      <c r="I239" s="382">
        <v>958.36666666666679</v>
      </c>
      <c r="J239" s="382">
        <v>966.73333333333335</v>
      </c>
      <c r="K239" s="381">
        <v>950</v>
      </c>
      <c r="L239" s="381">
        <v>926</v>
      </c>
      <c r="M239" s="381">
        <v>21.09207</v>
      </c>
      <c r="N239" s="1"/>
      <c r="O239" s="1"/>
    </row>
    <row r="240" spans="1:15" ht="12.75" customHeight="1">
      <c r="A240" s="33">
        <v>230</v>
      </c>
      <c r="B240" s="440" t="s">
        <v>134</v>
      </c>
      <c r="C240" s="381">
        <v>275.95</v>
      </c>
      <c r="D240" s="382">
        <v>276.01666666666665</v>
      </c>
      <c r="E240" s="382">
        <v>273.93333333333328</v>
      </c>
      <c r="F240" s="382">
        <v>271.91666666666663</v>
      </c>
      <c r="G240" s="382">
        <v>269.83333333333326</v>
      </c>
      <c r="H240" s="382">
        <v>278.0333333333333</v>
      </c>
      <c r="I240" s="382">
        <v>280.11666666666667</v>
      </c>
      <c r="J240" s="382">
        <v>282.13333333333333</v>
      </c>
      <c r="K240" s="381">
        <v>278.10000000000002</v>
      </c>
      <c r="L240" s="381">
        <v>274</v>
      </c>
      <c r="M240" s="381">
        <v>20.523800000000001</v>
      </c>
      <c r="N240" s="1"/>
      <c r="O240" s="1"/>
    </row>
    <row r="241" spans="1:15" ht="12.75" customHeight="1">
      <c r="A241" s="33">
        <v>231</v>
      </c>
      <c r="B241" s="440" t="s">
        <v>411</v>
      </c>
      <c r="C241" s="381">
        <v>40.9</v>
      </c>
      <c r="D241" s="382">
        <v>41.066666666666663</v>
      </c>
      <c r="E241" s="382">
        <v>40.333333333333329</v>
      </c>
      <c r="F241" s="382">
        <v>39.766666666666666</v>
      </c>
      <c r="G241" s="382">
        <v>39.033333333333331</v>
      </c>
      <c r="H241" s="382">
        <v>41.633333333333326</v>
      </c>
      <c r="I241" s="382">
        <v>42.36666666666666</v>
      </c>
      <c r="J241" s="382">
        <v>42.933333333333323</v>
      </c>
      <c r="K241" s="381">
        <v>41.8</v>
      </c>
      <c r="L241" s="381">
        <v>40.5</v>
      </c>
      <c r="M241" s="381">
        <v>25.826409999999999</v>
      </c>
      <c r="N241" s="1"/>
      <c r="O241" s="1"/>
    </row>
    <row r="242" spans="1:15" ht="12.75" customHeight="1">
      <c r="A242" s="33">
        <v>232</v>
      </c>
      <c r="B242" s="440" t="s">
        <v>135</v>
      </c>
      <c r="C242" s="381">
        <v>1896.8</v>
      </c>
      <c r="D242" s="382">
        <v>1891.8833333333332</v>
      </c>
      <c r="E242" s="382">
        <v>1871.2666666666664</v>
      </c>
      <c r="F242" s="382">
        <v>1845.7333333333331</v>
      </c>
      <c r="G242" s="382">
        <v>1825.1166666666663</v>
      </c>
      <c r="H242" s="382">
        <v>1917.4166666666665</v>
      </c>
      <c r="I242" s="382">
        <v>1938.0333333333333</v>
      </c>
      <c r="J242" s="382">
        <v>1963.5666666666666</v>
      </c>
      <c r="K242" s="381">
        <v>1912.5</v>
      </c>
      <c r="L242" s="381">
        <v>1866.35</v>
      </c>
      <c r="M242" s="381">
        <v>142.77629999999999</v>
      </c>
      <c r="N242" s="1"/>
      <c r="O242" s="1"/>
    </row>
    <row r="243" spans="1:15" ht="12.75" customHeight="1">
      <c r="A243" s="33">
        <v>233</v>
      </c>
      <c r="B243" s="440" t="s">
        <v>412</v>
      </c>
      <c r="C243" s="381">
        <v>1339.5</v>
      </c>
      <c r="D243" s="382">
        <v>1317.8666666666666</v>
      </c>
      <c r="E243" s="382">
        <v>1289.0333333333331</v>
      </c>
      <c r="F243" s="382">
        <v>1238.5666666666666</v>
      </c>
      <c r="G243" s="382">
        <v>1209.7333333333331</v>
      </c>
      <c r="H243" s="382">
        <v>1368.333333333333</v>
      </c>
      <c r="I243" s="382">
        <v>1397.1666666666665</v>
      </c>
      <c r="J243" s="382">
        <v>1447.633333333333</v>
      </c>
      <c r="K243" s="381">
        <v>1346.7</v>
      </c>
      <c r="L243" s="381">
        <v>1267.4000000000001</v>
      </c>
      <c r="M243" s="381">
        <v>0.87683999999999995</v>
      </c>
      <c r="N243" s="1"/>
      <c r="O243" s="1"/>
    </row>
    <row r="244" spans="1:15" ht="12.75" customHeight="1">
      <c r="A244" s="33">
        <v>234</v>
      </c>
      <c r="B244" s="440" t="s">
        <v>413</v>
      </c>
      <c r="C244" s="381">
        <v>383.3</v>
      </c>
      <c r="D244" s="382">
        <v>382.05</v>
      </c>
      <c r="E244" s="382">
        <v>376.1</v>
      </c>
      <c r="F244" s="382">
        <v>368.90000000000003</v>
      </c>
      <c r="G244" s="382">
        <v>362.95000000000005</v>
      </c>
      <c r="H244" s="382">
        <v>389.25</v>
      </c>
      <c r="I244" s="382">
        <v>395.19999999999993</v>
      </c>
      <c r="J244" s="382">
        <v>402.4</v>
      </c>
      <c r="K244" s="381">
        <v>388</v>
      </c>
      <c r="L244" s="381">
        <v>374.85</v>
      </c>
      <c r="M244" s="381">
        <v>4.5247200000000003</v>
      </c>
      <c r="N244" s="1"/>
      <c r="O244" s="1"/>
    </row>
    <row r="245" spans="1:15" ht="12.75" customHeight="1">
      <c r="A245" s="33">
        <v>235</v>
      </c>
      <c r="B245" s="440" t="s">
        <v>414</v>
      </c>
      <c r="C245" s="381">
        <v>744.95</v>
      </c>
      <c r="D245" s="382">
        <v>748.48333333333323</v>
      </c>
      <c r="E245" s="382">
        <v>734.96666666666647</v>
      </c>
      <c r="F245" s="382">
        <v>724.98333333333323</v>
      </c>
      <c r="G245" s="382">
        <v>711.46666666666647</v>
      </c>
      <c r="H245" s="382">
        <v>758.46666666666647</v>
      </c>
      <c r="I245" s="382">
        <v>771.98333333333312</v>
      </c>
      <c r="J245" s="382">
        <v>781.96666666666647</v>
      </c>
      <c r="K245" s="381">
        <v>762</v>
      </c>
      <c r="L245" s="381">
        <v>738.5</v>
      </c>
      <c r="M245" s="381">
        <v>1.83039</v>
      </c>
      <c r="N245" s="1"/>
      <c r="O245" s="1"/>
    </row>
    <row r="246" spans="1:15" ht="12.75" customHeight="1">
      <c r="A246" s="33">
        <v>236</v>
      </c>
      <c r="B246" s="440" t="s">
        <v>408</v>
      </c>
      <c r="C246" s="381">
        <v>21.1</v>
      </c>
      <c r="D246" s="382">
        <v>21.066666666666666</v>
      </c>
      <c r="E246" s="382">
        <v>20.733333333333334</v>
      </c>
      <c r="F246" s="382">
        <v>20.366666666666667</v>
      </c>
      <c r="G246" s="382">
        <v>20.033333333333335</v>
      </c>
      <c r="H246" s="382">
        <v>21.433333333333334</v>
      </c>
      <c r="I246" s="382">
        <v>21.766666666666669</v>
      </c>
      <c r="J246" s="382">
        <v>22.133333333333333</v>
      </c>
      <c r="K246" s="381">
        <v>21.4</v>
      </c>
      <c r="L246" s="381">
        <v>20.7</v>
      </c>
      <c r="M246" s="381">
        <v>49.492080000000001</v>
      </c>
      <c r="N246" s="1"/>
      <c r="O246" s="1"/>
    </row>
    <row r="247" spans="1:15" ht="12.75" customHeight="1">
      <c r="A247" s="33">
        <v>237</v>
      </c>
      <c r="B247" s="440" t="s">
        <v>136</v>
      </c>
      <c r="C247" s="381">
        <v>121.15</v>
      </c>
      <c r="D247" s="382">
        <v>120.5</v>
      </c>
      <c r="E247" s="382">
        <v>119.5</v>
      </c>
      <c r="F247" s="382">
        <v>117.85</v>
      </c>
      <c r="G247" s="382">
        <v>116.85</v>
      </c>
      <c r="H247" s="382">
        <v>122.15</v>
      </c>
      <c r="I247" s="382">
        <v>123.15</v>
      </c>
      <c r="J247" s="382">
        <v>124.80000000000001</v>
      </c>
      <c r="K247" s="381">
        <v>121.5</v>
      </c>
      <c r="L247" s="381">
        <v>118.85</v>
      </c>
      <c r="M247" s="381">
        <v>83.730860000000007</v>
      </c>
      <c r="N247" s="1"/>
      <c r="O247" s="1"/>
    </row>
    <row r="248" spans="1:15" ht="12.75" customHeight="1">
      <c r="A248" s="33">
        <v>238</v>
      </c>
      <c r="B248" s="440" t="s">
        <v>400</v>
      </c>
      <c r="C248" s="381">
        <v>463.05</v>
      </c>
      <c r="D248" s="382">
        <v>463.34999999999997</v>
      </c>
      <c r="E248" s="382">
        <v>458.19999999999993</v>
      </c>
      <c r="F248" s="382">
        <v>453.34999999999997</v>
      </c>
      <c r="G248" s="382">
        <v>448.19999999999993</v>
      </c>
      <c r="H248" s="382">
        <v>468.19999999999993</v>
      </c>
      <c r="I248" s="382">
        <v>473.34999999999991</v>
      </c>
      <c r="J248" s="382">
        <v>478.19999999999993</v>
      </c>
      <c r="K248" s="381">
        <v>468.5</v>
      </c>
      <c r="L248" s="381">
        <v>458.5</v>
      </c>
      <c r="M248" s="381">
        <v>2.1816499999999999</v>
      </c>
      <c r="N248" s="1"/>
      <c r="O248" s="1"/>
    </row>
    <row r="249" spans="1:15" ht="12.75" customHeight="1">
      <c r="A249" s="33">
        <v>239</v>
      </c>
      <c r="B249" s="440" t="s">
        <v>266</v>
      </c>
      <c r="C249" s="381">
        <v>1059.95</v>
      </c>
      <c r="D249" s="382">
        <v>1052.7333333333333</v>
      </c>
      <c r="E249" s="382">
        <v>1038.4666666666667</v>
      </c>
      <c r="F249" s="382">
        <v>1016.9833333333333</v>
      </c>
      <c r="G249" s="382">
        <v>1002.7166666666667</v>
      </c>
      <c r="H249" s="382">
        <v>1074.2166666666667</v>
      </c>
      <c r="I249" s="382">
        <v>1088.4833333333336</v>
      </c>
      <c r="J249" s="382">
        <v>1109.9666666666667</v>
      </c>
      <c r="K249" s="381">
        <v>1067</v>
      </c>
      <c r="L249" s="381">
        <v>1031.25</v>
      </c>
      <c r="M249" s="381">
        <v>4.0759999999999996</v>
      </c>
      <c r="N249" s="1"/>
      <c r="O249" s="1"/>
    </row>
    <row r="250" spans="1:15" ht="12.75" customHeight="1">
      <c r="A250" s="33">
        <v>240</v>
      </c>
      <c r="B250" s="440" t="s">
        <v>401</v>
      </c>
      <c r="C250" s="381">
        <v>251.6</v>
      </c>
      <c r="D250" s="382">
        <v>247.63333333333335</v>
      </c>
      <c r="E250" s="382">
        <v>242.76666666666671</v>
      </c>
      <c r="F250" s="382">
        <v>233.93333333333337</v>
      </c>
      <c r="G250" s="382">
        <v>229.06666666666672</v>
      </c>
      <c r="H250" s="382">
        <v>256.4666666666667</v>
      </c>
      <c r="I250" s="382">
        <v>261.33333333333331</v>
      </c>
      <c r="J250" s="382">
        <v>270.16666666666669</v>
      </c>
      <c r="K250" s="381">
        <v>252.5</v>
      </c>
      <c r="L250" s="381">
        <v>238.8</v>
      </c>
      <c r="M250" s="381">
        <v>37.057920000000003</v>
      </c>
      <c r="N250" s="1"/>
      <c r="O250" s="1"/>
    </row>
    <row r="251" spans="1:15" ht="12.75" customHeight="1">
      <c r="A251" s="33">
        <v>241</v>
      </c>
      <c r="B251" s="440" t="s">
        <v>402</v>
      </c>
      <c r="C251" s="381">
        <v>46.55</v>
      </c>
      <c r="D251" s="382">
        <v>46.566666666666663</v>
      </c>
      <c r="E251" s="382">
        <v>46.283333333333324</v>
      </c>
      <c r="F251" s="382">
        <v>46.016666666666659</v>
      </c>
      <c r="G251" s="382">
        <v>45.73333333333332</v>
      </c>
      <c r="H251" s="382">
        <v>46.833333333333329</v>
      </c>
      <c r="I251" s="382">
        <v>47.11666666666666</v>
      </c>
      <c r="J251" s="382">
        <v>47.383333333333333</v>
      </c>
      <c r="K251" s="381">
        <v>46.85</v>
      </c>
      <c r="L251" s="381">
        <v>46.3</v>
      </c>
      <c r="M251" s="381">
        <v>9.4741599999999995</v>
      </c>
      <c r="N251" s="1"/>
      <c r="O251" s="1"/>
    </row>
    <row r="252" spans="1:15" ht="12.75" customHeight="1">
      <c r="A252" s="33">
        <v>242</v>
      </c>
      <c r="B252" s="440" t="s">
        <v>137</v>
      </c>
      <c r="C252" s="381">
        <v>868.15</v>
      </c>
      <c r="D252" s="382">
        <v>865.06666666666661</v>
      </c>
      <c r="E252" s="382">
        <v>856.13333333333321</v>
      </c>
      <c r="F252" s="382">
        <v>844.11666666666656</v>
      </c>
      <c r="G252" s="382">
        <v>835.18333333333317</v>
      </c>
      <c r="H252" s="382">
        <v>877.08333333333326</v>
      </c>
      <c r="I252" s="382">
        <v>886.01666666666665</v>
      </c>
      <c r="J252" s="382">
        <v>898.0333333333333</v>
      </c>
      <c r="K252" s="381">
        <v>874</v>
      </c>
      <c r="L252" s="381">
        <v>853.05</v>
      </c>
      <c r="M252" s="381">
        <v>33.845100000000002</v>
      </c>
      <c r="N252" s="1"/>
      <c r="O252" s="1"/>
    </row>
    <row r="253" spans="1:15" ht="12.75" customHeight="1">
      <c r="A253" s="33">
        <v>243</v>
      </c>
      <c r="B253" s="440" t="s">
        <v>837</v>
      </c>
      <c r="C253" s="381">
        <v>23</v>
      </c>
      <c r="D253" s="382">
        <v>23.016666666666666</v>
      </c>
      <c r="E253" s="382">
        <v>22.93333333333333</v>
      </c>
      <c r="F253" s="382">
        <v>22.866666666666664</v>
      </c>
      <c r="G253" s="382">
        <v>22.783333333333328</v>
      </c>
      <c r="H253" s="382">
        <v>23.083333333333332</v>
      </c>
      <c r="I253" s="382">
        <v>23.166666666666668</v>
      </c>
      <c r="J253" s="382">
        <v>23.233333333333334</v>
      </c>
      <c r="K253" s="381">
        <v>23.1</v>
      </c>
      <c r="L253" s="381">
        <v>22.95</v>
      </c>
      <c r="M253" s="381">
        <v>61.961109999999998</v>
      </c>
      <c r="N253" s="1"/>
      <c r="O253" s="1"/>
    </row>
    <row r="254" spans="1:15" ht="12.75" customHeight="1">
      <c r="A254" s="33">
        <v>244</v>
      </c>
      <c r="B254" s="440" t="s">
        <v>264</v>
      </c>
      <c r="C254" s="381">
        <v>800</v>
      </c>
      <c r="D254" s="382">
        <v>809.1</v>
      </c>
      <c r="E254" s="382">
        <v>780.95</v>
      </c>
      <c r="F254" s="382">
        <v>761.9</v>
      </c>
      <c r="G254" s="382">
        <v>733.75</v>
      </c>
      <c r="H254" s="382">
        <v>828.15000000000009</v>
      </c>
      <c r="I254" s="382">
        <v>856.3</v>
      </c>
      <c r="J254" s="382">
        <v>875.35000000000014</v>
      </c>
      <c r="K254" s="381">
        <v>837.25</v>
      </c>
      <c r="L254" s="381">
        <v>790.05</v>
      </c>
      <c r="M254" s="381">
        <v>10.28731</v>
      </c>
      <c r="N254" s="1"/>
      <c r="O254" s="1"/>
    </row>
    <row r="255" spans="1:15" ht="12.75" customHeight="1">
      <c r="A255" s="33">
        <v>245</v>
      </c>
      <c r="B255" s="440" t="s">
        <v>138</v>
      </c>
      <c r="C255" s="381">
        <v>223.95</v>
      </c>
      <c r="D255" s="382">
        <v>224.16666666666666</v>
      </c>
      <c r="E255" s="382">
        <v>222.5333333333333</v>
      </c>
      <c r="F255" s="382">
        <v>221.11666666666665</v>
      </c>
      <c r="G255" s="382">
        <v>219.48333333333329</v>
      </c>
      <c r="H255" s="382">
        <v>225.58333333333331</v>
      </c>
      <c r="I255" s="382">
        <v>227.2166666666667</v>
      </c>
      <c r="J255" s="382">
        <v>228.63333333333333</v>
      </c>
      <c r="K255" s="381">
        <v>225.8</v>
      </c>
      <c r="L255" s="381">
        <v>222.75</v>
      </c>
      <c r="M255" s="381">
        <v>115.01088</v>
      </c>
      <c r="N255" s="1"/>
      <c r="O255" s="1"/>
    </row>
    <row r="256" spans="1:15" ht="12.75" customHeight="1">
      <c r="A256" s="33">
        <v>246</v>
      </c>
      <c r="B256" s="440" t="s">
        <v>403</v>
      </c>
      <c r="C256" s="381">
        <v>119.1</v>
      </c>
      <c r="D256" s="382">
        <v>119.73333333333333</v>
      </c>
      <c r="E256" s="382">
        <v>118.16666666666667</v>
      </c>
      <c r="F256" s="382">
        <v>117.23333333333333</v>
      </c>
      <c r="G256" s="382">
        <v>115.66666666666667</v>
      </c>
      <c r="H256" s="382">
        <v>120.66666666666667</v>
      </c>
      <c r="I256" s="382">
        <v>122.23333333333333</v>
      </c>
      <c r="J256" s="382">
        <v>123.16666666666667</v>
      </c>
      <c r="K256" s="381">
        <v>121.3</v>
      </c>
      <c r="L256" s="381">
        <v>118.8</v>
      </c>
      <c r="M256" s="381">
        <v>1.7853600000000001</v>
      </c>
      <c r="N256" s="1"/>
      <c r="O256" s="1"/>
    </row>
    <row r="257" spans="1:15" ht="12.75" customHeight="1">
      <c r="A257" s="33">
        <v>247</v>
      </c>
      <c r="B257" s="440" t="s">
        <v>421</v>
      </c>
      <c r="C257" s="381">
        <v>112.05</v>
      </c>
      <c r="D257" s="382">
        <v>112.18333333333334</v>
      </c>
      <c r="E257" s="382">
        <v>110.81666666666668</v>
      </c>
      <c r="F257" s="382">
        <v>109.58333333333334</v>
      </c>
      <c r="G257" s="382">
        <v>108.21666666666668</v>
      </c>
      <c r="H257" s="382">
        <v>113.41666666666667</v>
      </c>
      <c r="I257" s="382">
        <v>114.78333333333335</v>
      </c>
      <c r="J257" s="382">
        <v>116.01666666666667</v>
      </c>
      <c r="K257" s="381">
        <v>113.55</v>
      </c>
      <c r="L257" s="381">
        <v>110.95</v>
      </c>
      <c r="M257" s="381">
        <v>6.2242499999999996</v>
      </c>
      <c r="N257" s="1"/>
      <c r="O257" s="1"/>
    </row>
    <row r="258" spans="1:15" ht="12.75" customHeight="1">
      <c r="A258" s="33">
        <v>248</v>
      </c>
      <c r="B258" s="440" t="s">
        <v>415</v>
      </c>
      <c r="C258" s="381">
        <v>1715.85</v>
      </c>
      <c r="D258" s="382">
        <v>1714.9666666666665</v>
      </c>
      <c r="E258" s="382">
        <v>1704.2333333333329</v>
      </c>
      <c r="F258" s="382">
        <v>1692.6166666666663</v>
      </c>
      <c r="G258" s="382">
        <v>1681.8833333333328</v>
      </c>
      <c r="H258" s="382">
        <v>1726.583333333333</v>
      </c>
      <c r="I258" s="382">
        <v>1737.3166666666666</v>
      </c>
      <c r="J258" s="382">
        <v>1748.9333333333332</v>
      </c>
      <c r="K258" s="381">
        <v>1725.7</v>
      </c>
      <c r="L258" s="381">
        <v>1703.35</v>
      </c>
      <c r="M258" s="381">
        <v>0.42524000000000001</v>
      </c>
      <c r="N258" s="1"/>
      <c r="O258" s="1"/>
    </row>
    <row r="259" spans="1:15" ht="12.75" customHeight="1">
      <c r="A259" s="33">
        <v>249</v>
      </c>
      <c r="B259" s="440" t="s">
        <v>425</v>
      </c>
      <c r="C259" s="381">
        <v>1949.75</v>
      </c>
      <c r="D259" s="382">
        <v>1961.5833333333333</v>
      </c>
      <c r="E259" s="382">
        <v>1936.2666666666664</v>
      </c>
      <c r="F259" s="382">
        <v>1922.7833333333331</v>
      </c>
      <c r="G259" s="382">
        <v>1897.4666666666662</v>
      </c>
      <c r="H259" s="382">
        <v>1975.0666666666666</v>
      </c>
      <c r="I259" s="382">
        <v>2000.3833333333337</v>
      </c>
      <c r="J259" s="382">
        <v>2013.8666666666668</v>
      </c>
      <c r="K259" s="381">
        <v>1986.9</v>
      </c>
      <c r="L259" s="381">
        <v>1948.1</v>
      </c>
      <c r="M259" s="381">
        <v>5.5780000000000003E-2</v>
      </c>
      <c r="N259" s="1"/>
      <c r="O259" s="1"/>
    </row>
    <row r="260" spans="1:15" ht="12.75" customHeight="1">
      <c r="A260" s="33">
        <v>250</v>
      </c>
      <c r="B260" s="440" t="s">
        <v>422</v>
      </c>
      <c r="C260" s="381">
        <v>104.3</v>
      </c>
      <c r="D260" s="382">
        <v>104.48333333333333</v>
      </c>
      <c r="E260" s="382">
        <v>102.56666666666666</v>
      </c>
      <c r="F260" s="382">
        <v>100.83333333333333</v>
      </c>
      <c r="G260" s="382">
        <v>98.916666666666657</v>
      </c>
      <c r="H260" s="382">
        <v>106.21666666666667</v>
      </c>
      <c r="I260" s="382">
        <v>108.13333333333333</v>
      </c>
      <c r="J260" s="382">
        <v>109.86666666666667</v>
      </c>
      <c r="K260" s="381">
        <v>106.4</v>
      </c>
      <c r="L260" s="381">
        <v>102.75</v>
      </c>
      <c r="M260" s="381">
        <v>15.28331</v>
      </c>
      <c r="N260" s="1"/>
      <c r="O260" s="1"/>
    </row>
    <row r="261" spans="1:15" ht="12.75" customHeight="1">
      <c r="A261" s="33">
        <v>251</v>
      </c>
      <c r="B261" s="440" t="s">
        <v>139</v>
      </c>
      <c r="C261" s="381">
        <v>413.2</v>
      </c>
      <c r="D261" s="382">
        <v>406.2833333333333</v>
      </c>
      <c r="E261" s="382">
        <v>398.06666666666661</v>
      </c>
      <c r="F261" s="382">
        <v>382.93333333333328</v>
      </c>
      <c r="G261" s="382">
        <v>374.71666666666658</v>
      </c>
      <c r="H261" s="382">
        <v>421.41666666666663</v>
      </c>
      <c r="I261" s="382">
        <v>429.63333333333333</v>
      </c>
      <c r="J261" s="382">
        <v>444.76666666666665</v>
      </c>
      <c r="K261" s="381">
        <v>414.5</v>
      </c>
      <c r="L261" s="381">
        <v>391.15</v>
      </c>
      <c r="M261" s="381">
        <v>126.31113999999999</v>
      </c>
      <c r="N261" s="1"/>
      <c r="O261" s="1"/>
    </row>
    <row r="262" spans="1:15" ht="12.75" customHeight="1">
      <c r="A262" s="33">
        <v>252</v>
      </c>
      <c r="B262" s="440" t="s">
        <v>416</v>
      </c>
      <c r="C262" s="381">
        <v>3489.4</v>
      </c>
      <c r="D262" s="382">
        <v>3511.3833333333332</v>
      </c>
      <c r="E262" s="382">
        <v>3459.0166666666664</v>
      </c>
      <c r="F262" s="382">
        <v>3428.6333333333332</v>
      </c>
      <c r="G262" s="382">
        <v>3376.2666666666664</v>
      </c>
      <c r="H262" s="382">
        <v>3541.7666666666664</v>
      </c>
      <c r="I262" s="382">
        <v>3594.1333333333332</v>
      </c>
      <c r="J262" s="382">
        <v>3624.5166666666664</v>
      </c>
      <c r="K262" s="381">
        <v>3563.75</v>
      </c>
      <c r="L262" s="381">
        <v>3481</v>
      </c>
      <c r="M262" s="381">
        <v>0.39613999999999999</v>
      </c>
      <c r="N262" s="1"/>
      <c r="O262" s="1"/>
    </row>
    <row r="263" spans="1:15" ht="12.75" customHeight="1">
      <c r="A263" s="33">
        <v>253</v>
      </c>
      <c r="B263" s="440" t="s">
        <v>417</v>
      </c>
      <c r="C263" s="381">
        <v>589.65</v>
      </c>
      <c r="D263" s="382">
        <v>592.88333333333333</v>
      </c>
      <c r="E263" s="382">
        <v>584.76666666666665</v>
      </c>
      <c r="F263" s="382">
        <v>579.88333333333333</v>
      </c>
      <c r="G263" s="382">
        <v>571.76666666666665</v>
      </c>
      <c r="H263" s="382">
        <v>597.76666666666665</v>
      </c>
      <c r="I263" s="382">
        <v>605.88333333333321</v>
      </c>
      <c r="J263" s="382">
        <v>610.76666666666665</v>
      </c>
      <c r="K263" s="381">
        <v>601</v>
      </c>
      <c r="L263" s="381">
        <v>588</v>
      </c>
      <c r="M263" s="381">
        <v>0.5776</v>
      </c>
      <c r="N263" s="1"/>
      <c r="O263" s="1"/>
    </row>
    <row r="264" spans="1:15" ht="12.75" customHeight="1">
      <c r="A264" s="33">
        <v>254</v>
      </c>
      <c r="B264" s="440" t="s">
        <v>418</v>
      </c>
      <c r="C264" s="381">
        <v>210.45</v>
      </c>
      <c r="D264" s="382">
        <v>210.65</v>
      </c>
      <c r="E264" s="382">
        <v>208.8</v>
      </c>
      <c r="F264" s="382">
        <v>207.15</v>
      </c>
      <c r="G264" s="382">
        <v>205.3</v>
      </c>
      <c r="H264" s="382">
        <v>212.3</v>
      </c>
      <c r="I264" s="382">
        <v>214.14999999999998</v>
      </c>
      <c r="J264" s="382">
        <v>215.8</v>
      </c>
      <c r="K264" s="381">
        <v>212.5</v>
      </c>
      <c r="L264" s="381">
        <v>209</v>
      </c>
      <c r="M264" s="381">
        <v>4.3368799999999998</v>
      </c>
      <c r="N264" s="1"/>
      <c r="O264" s="1"/>
    </row>
    <row r="265" spans="1:15" ht="12.75" customHeight="1">
      <c r="A265" s="33">
        <v>255</v>
      </c>
      <c r="B265" s="440" t="s">
        <v>419</v>
      </c>
      <c r="C265" s="381">
        <v>136.44999999999999</v>
      </c>
      <c r="D265" s="382">
        <v>136.86666666666667</v>
      </c>
      <c r="E265" s="382">
        <v>135.58333333333334</v>
      </c>
      <c r="F265" s="382">
        <v>134.71666666666667</v>
      </c>
      <c r="G265" s="382">
        <v>133.43333333333334</v>
      </c>
      <c r="H265" s="382">
        <v>137.73333333333335</v>
      </c>
      <c r="I265" s="382">
        <v>139.01666666666665</v>
      </c>
      <c r="J265" s="382">
        <v>139.88333333333335</v>
      </c>
      <c r="K265" s="381">
        <v>138.15</v>
      </c>
      <c r="L265" s="381">
        <v>136</v>
      </c>
      <c r="M265" s="381">
        <v>4.7506000000000004</v>
      </c>
      <c r="N265" s="1"/>
      <c r="O265" s="1"/>
    </row>
    <row r="266" spans="1:15" ht="12.75" customHeight="1">
      <c r="A266" s="33">
        <v>256</v>
      </c>
      <c r="B266" s="440" t="s">
        <v>420</v>
      </c>
      <c r="C266" s="381">
        <v>76.599999999999994</v>
      </c>
      <c r="D266" s="382">
        <v>76.966666666666654</v>
      </c>
      <c r="E266" s="382">
        <v>75.933333333333309</v>
      </c>
      <c r="F266" s="382">
        <v>75.266666666666652</v>
      </c>
      <c r="G266" s="382">
        <v>74.233333333333306</v>
      </c>
      <c r="H266" s="382">
        <v>77.633333333333312</v>
      </c>
      <c r="I266" s="382">
        <v>78.666666666666643</v>
      </c>
      <c r="J266" s="382">
        <v>79.333333333333314</v>
      </c>
      <c r="K266" s="381">
        <v>78</v>
      </c>
      <c r="L266" s="381">
        <v>76.3</v>
      </c>
      <c r="M266" s="381">
        <v>8.04697</v>
      </c>
      <c r="N266" s="1"/>
      <c r="O266" s="1"/>
    </row>
    <row r="267" spans="1:15" ht="12.75" customHeight="1">
      <c r="A267" s="33">
        <v>257</v>
      </c>
      <c r="B267" s="440" t="s">
        <v>424</v>
      </c>
      <c r="C267" s="381">
        <v>206.15</v>
      </c>
      <c r="D267" s="382">
        <v>203.85</v>
      </c>
      <c r="E267" s="382">
        <v>195</v>
      </c>
      <c r="F267" s="382">
        <v>183.85</v>
      </c>
      <c r="G267" s="382">
        <v>175</v>
      </c>
      <c r="H267" s="382">
        <v>215</v>
      </c>
      <c r="I267" s="382">
        <v>223.84999999999997</v>
      </c>
      <c r="J267" s="382">
        <v>235</v>
      </c>
      <c r="K267" s="381">
        <v>212.7</v>
      </c>
      <c r="L267" s="381">
        <v>192.7</v>
      </c>
      <c r="M267" s="381">
        <v>77.532129999999995</v>
      </c>
      <c r="N267" s="1"/>
      <c r="O267" s="1"/>
    </row>
    <row r="268" spans="1:15" ht="12.75" customHeight="1">
      <c r="A268" s="33">
        <v>258</v>
      </c>
      <c r="B268" s="440" t="s">
        <v>423</v>
      </c>
      <c r="C268" s="381">
        <v>386.4</v>
      </c>
      <c r="D268" s="382">
        <v>382.06666666666666</v>
      </c>
      <c r="E268" s="382">
        <v>371.63333333333333</v>
      </c>
      <c r="F268" s="382">
        <v>356.86666666666667</v>
      </c>
      <c r="G268" s="382">
        <v>346.43333333333334</v>
      </c>
      <c r="H268" s="382">
        <v>396.83333333333331</v>
      </c>
      <c r="I268" s="382">
        <v>407.26666666666659</v>
      </c>
      <c r="J268" s="382">
        <v>422.0333333333333</v>
      </c>
      <c r="K268" s="381">
        <v>392.5</v>
      </c>
      <c r="L268" s="381">
        <v>367.3</v>
      </c>
      <c r="M268" s="381">
        <v>7.9396199999999997</v>
      </c>
      <c r="N268" s="1"/>
      <c r="O268" s="1"/>
    </row>
    <row r="269" spans="1:15" ht="12.75" customHeight="1">
      <c r="A269" s="33">
        <v>259</v>
      </c>
      <c r="B269" s="440" t="s">
        <v>267</v>
      </c>
      <c r="C269" s="381">
        <v>308.55</v>
      </c>
      <c r="D269" s="382">
        <v>308.16666666666669</v>
      </c>
      <c r="E269" s="382">
        <v>302.43333333333339</v>
      </c>
      <c r="F269" s="382">
        <v>296.31666666666672</v>
      </c>
      <c r="G269" s="382">
        <v>290.58333333333343</v>
      </c>
      <c r="H269" s="382">
        <v>314.28333333333336</v>
      </c>
      <c r="I269" s="382">
        <v>320.01666666666659</v>
      </c>
      <c r="J269" s="382">
        <v>326.13333333333333</v>
      </c>
      <c r="K269" s="381">
        <v>313.89999999999998</v>
      </c>
      <c r="L269" s="381">
        <v>302.05</v>
      </c>
      <c r="M269" s="381">
        <v>1.74325</v>
      </c>
      <c r="N269" s="1"/>
      <c r="O269" s="1"/>
    </row>
    <row r="270" spans="1:15" ht="12.75" customHeight="1">
      <c r="A270" s="33">
        <v>260</v>
      </c>
      <c r="B270" s="440" t="s">
        <v>140</v>
      </c>
      <c r="C270" s="381">
        <v>687.85</v>
      </c>
      <c r="D270" s="382">
        <v>678.88333333333333</v>
      </c>
      <c r="E270" s="382">
        <v>666.2166666666667</v>
      </c>
      <c r="F270" s="382">
        <v>644.58333333333337</v>
      </c>
      <c r="G270" s="382">
        <v>631.91666666666674</v>
      </c>
      <c r="H270" s="382">
        <v>700.51666666666665</v>
      </c>
      <c r="I270" s="382">
        <v>713.18333333333339</v>
      </c>
      <c r="J270" s="382">
        <v>734.81666666666661</v>
      </c>
      <c r="K270" s="381">
        <v>691.55</v>
      </c>
      <c r="L270" s="381">
        <v>657.25</v>
      </c>
      <c r="M270" s="381">
        <v>72.029660000000007</v>
      </c>
      <c r="N270" s="1"/>
      <c r="O270" s="1"/>
    </row>
    <row r="271" spans="1:15" ht="12.75" customHeight="1">
      <c r="A271" s="33">
        <v>261</v>
      </c>
      <c r="B271" s="440" t="s">
        <v>141</v>
      </c>
      <c r="C271" s="381">
        <v>3918.55</v>
      </c>
      <c r="D271" s="382">
        <v>3919.5166666666664</v>
      </c>
      <c r="E271" s="382">
        <v>3884.0333333333328</v>
      </c>
      <c r="F271" s="382">
        <v>3849.5166666666664</v>
      </c>
      <c r="G271" s="382">
        <v>3814.0333333333328</v>
      </c>
      <c r="H271" s="382">
        <v>3954.0333333333328</v>
      </c>
      <c r="I271" s="382">
        <v>3989.5166666666664</v>
      </c>
      <c r="J271" s="382">
        <v>4024.0333333333328</v>
      </c>
      <c r="K271" s="381">
        <v>3955</v>
      </c>
      <c r="L271" s="381">
        <v>3885</v>
      </c>
      <c r="M271" s="381">
        <v>4.2070999999999996</v>
      </c>
      <c r="N271" s="1"/>
      <c r="O271" s="1"/>
    </row>
    <row r="272" spans="1:15" ht="12.75" customHeight="1">
      <c r="A272" s="33">
        <v>262</v>
      </c>
      <c r="B272" s="440" t="s">
        <v>845</v>
      </c>
      <c r="C272" s="381">
        <v>594.65</v>
      </c>
      <c r="D272" s="382">
        <v>592.88333333333333</v>
      </c>
      <c r="E272" s="382">
        <v>586.81666666666661</v>
      </c>
      <c r="F272" s="382">
        <v>578.98333333333323</v>
      </c>
      <c r="G272" s="382">
        <v>572.91666666666652</v>
      </c>
      <c r="H272" s="382">
        <v>600.7166666666667</v>
      </c>
      <c r="I272" s="382">
        <v>606.78333333333353</v>
      </c>
      <c r="J272" s="382">
        <v>614.61666666666679</v>
      </c>
      <c r="K272" s="381">
        <v>598.95000000000005</v>
      </c>
      <c r="L272" s="381">
        <v>585.04999999999995</v>
      </c>
      <c r="M272" s="381">
        <v>3.53376</v>
      </c>
      <c r="N272" s="1"/>
      <c r="O272" s="1"/>
    </row>
    <row r="273" spans="1:15" ht="12.75" customHeight="1">
      <c r="A273" s="33">
        <v>263</v>
      </c>
      <c r="B273" s="440" t="s">
        <v>846</v>
      </c>
      <c r="C273" s="381">
        <v>569.45000000000005</v>
      </c>
      <c r="D273" s="382">
        <v>568.98333333333335</v>
      </c>
      <c r="E273" s="382">
        <v>565.4666666666667</v>
      </c>
      <c r="F273" s="382">
        <v>561.48333333333335</v>
      </c>
      <c r="G273" s="382">
        <v>557.9666666666667</v>
      </c>
      <c r="H273" s="382">
        <v>572.9666666666667</v>
      </c>
      <c r="I273" s="382">
        <v>576.48333333333335</v>
      </c>
      <c r="J273" s="382">
        <v>580.4666666666667</v>
      </c>
      <c r="K273" s="381">
        <v>572.5</v>
      </c>
      <c r="L273" s="381">
        <v>565</v>
      </c>
      <c r="M273" s="381">
        <v>0.72514999999999996</v>
      </c>
      <c r="N273" s="1"/>
      <c r="O273" s="1"/>
    </row>
    <row r="274" spans="1:15" ht="12.75" customHeight="1">
      <c r="A274" s="33">
        <v>264</v>
      </c>
      <c r="B274" s="440" t="s">
        <v>426</v>
      </c>
      <c r="C274" s="381">
        <v>867</v>
      </c>
      <c r="D274" s="382">
        <v>869.75</v>
      </c>
      <c r="E274" s="382">
        <v>851.5</v>
      </c>
      <c r="F274" s="382">
        <v>836</v>
      </c>
      <c r="G274" s="382">
        <v>817.75</v>
      </c>
      <c r="H274" s="382">
        <v>885.25</v>
      </c>
      <c r="I274" s="382">
        <v>903.5</v>
      </c>
      <c r="J274" s="382">
        <v>919</v>
      </c>
      <c r="K274" s="381">
        <v>888</v>
      </c>
      <c r="L274" s="381">
        <v>854.25</v>
      </c>
      <c r="M274" s="381">
        <v>8.2630300000000005</v>
      </c>
      <c r="N274" s="1"/>
      <c r="O274" s="1"/>
    </row>
    <row r="275" spans="1:15" ht="12.75" customHeight="1">
      <c r="A275" s="33">
        <v>265</v>
      </c>
      <c r="B275" s="440" t="s">
        <v>427</v>
      </c>
      <c r="C275" s="381">
        <v>141.85</v>
      </c>
      <c r="D275" s="382">
        <v>141.78333333333333</v>
      </c>
      <c r="E275" s="382">
        <v>140.56666666666666</v>
      </c>
      <c r="F275" s="382">
        <v>139.28333333333333</v>
      </c>
      <c r="G275" s="382">
        <v>138.06666666666666</v>
      </c>
      <c r="H275" s="382">
        <v>143.06666666666666</v>
      </c>
      <c r="I275" s="382">
        <v>144.2833333333333</v>
      </c>
      <c r="J275" s="382">
        <v>145.56666666666666</v>
      </c>
      <c r="K275" s="381">
        <v>143</v>
      </c>
      <c r="L275" s="381">
        <v>140.5</v>
      </c>
      <c r="M275" s="381">
        <v>3.3287100000000001</v>
      </c>
      <c r="N275" s="1"/>
      <c r="O275" s="1"/>
    </row>
    <row r="276" spans="1:15" ht="12.75" customHeight="1">
      <c r="A276" s="33">
        <v>266</v>
      </c>
      <c r="B276" s="440" t="s">
        <v>434</v>
      </c>
      <c r="C276" s="381">
        <v>1358.95</v>
      </c>
      <c r="D276" s="382">
        <v>1344.1166666666668</v>
      </c>
      <c r="E276" s="382">
        <v>1328.3333333333335</v>
      </c>
      <c r="F276" s="382">
        <v>1297.7166666666667</v>
      </c>
      <c r="G276" s="382">
        <v>1281.9333333333334</v>
      </c>
      <c r="H276" s="382">
        <v>1374.7333333333336</v>
      </c>
      <c r="I276" s="382">
        <v>1390.5166666666669</v>
      </c>
      <c r="J276" s="382">
        <v>1421.1333333333337</v>
      </c>
      <c r="K276" s="381">
        <v>1359.9</v>
      </c>
      <c r="L276" s="381">
        <v>1313.5</v>
      </c>
      <c r="M276" s="381">
        <v>1.88365</v>
      </c>
      <c r="N276" s="1"/>
      <c r="O276" s="1"/>
    </row>
    <row r="277" spans="1:15" ht="12.75" customHeight="1">
      <c r="A277" s="33">
        <v>267</v>
      </c>
      <c r="B277" s="440" t="s">
        <v>435</v>
      </c>
      <c r="C277" s="381">
        <v>383.7</v>
      </c>
      <c r="D277" s="382">
        <v>382.90000000000003</v>
      </c>
      <c r="E277" s="382">
        <v>379.35000000000008</v>
      </c>
      <c r="F277" s="382">
        <v>375.00000000000006</v>
      </c>
      <c r="G277" s="382">
        <v>371.4500000000001</v>
      </c>
      <c r="H277" s="382">
        <v>387.25000000000006</v>
      </c>
      <c r="I277" s="382">
        <v>390.8</v>
      </c>
      <c r="J277" s="382">
        <v>395.15000000000003</v>
      </c>
      <c r="K277" s="381">
        <v>386.45</v>
      </c>
      <c r="L277" s="381">
        <v>378.55</v>
      </c>
      <c r="M277" s="381">
        <v>1.68194</v>
      </c>
      <c r="N277" s="1"/>
      <c r="O277" s="1"/>
    </row>
    <row r="278" spans="1:15" ht="12.75" customHeight="1">
      <c r="A278" s="33">
        <v>268</v>
      </c>
      <c r="B278" s="440" t="s">
        <v>847</v>
      </c>
      <c r="C278" s="381">
        <v>69.849999999999994</v>
      </c>
      <c r="D278" s="382">
        <v>69.883333333333326</v>
      </c>
      <c r="E278" s="382">
        <v>68.966666666666654</v>
      </c>
      <c r="F278" s="382">
        <v>68.083333333333329</v>
      </c>
      <c r="G278" s="382">
        <v>67.166666666666657</v>
      </c>
      <c r="H278" s="382">
        <v>70.766666666666652</v>
      </c>
      <c r="I278" s="382">
        <v>71.683333333333337</v>
      </c>
      <c r="J278" s="382">
        <v>72.566666666666649</v>
      </c>
      <c r="K278" s="381">
        <v>70.8</v>
      </c>
      <c r="L278" s="381">
        <v>69</v>
      </c>
      <c r="M278" s="381">
        <v>7.7693399999999997</v>
      </c>
      <c r="N278" s="1"/>
      <c r="O278" s="1"/>
    </row>
    <row r="279" spans="1:15" ht="12.75" customHeight="1">
      <c r="A279" s="33">
        <v>269</v>
      </c>
      <c r="B279" s="440" t="s">
        <v>436</v>
      </c>
      <c r="C279" s="381">
        <v>616.75</v>
      </c>
      <c r="D279" s="382">
        <v>615.91666666666663</v>
      </c>
      <c r="E279" s="382">
        <v>607.83333333333326</v>
      </c>
      <c r="F279" s="382">
        <v>598.91666666666663</v>
      </c>
      <c r="G279" s="382">
        <v>590.83333333333326</v>
      </c>
      <c r="H279" s="382">
        <v>624.83333333333326</v>
      </c>
      <c r="I279" s="382">
        <v>632.91666666666652</v>
      </c>
      <c r="J279" s="382">
        <v>641.83333333333326</v>
      </c>
      <c r="K279" s="381">
        <v>624</v>
      </c>
      <c r="L279" s="381">
        <v>607</v>
      </c>
      <c r="M279" s="381">
        <v>1.4453100000000001</v>
      </c>
      <c r="N279" s="1"/>
      <c r="O279" s="1"/>
    </row>
    <row r="280" spans="1:15" ht="12.75" customHeight="1">
      <c r="A280" s="33">
        <v>270</v>
      </c>
      <c r="B280" s="440" t="s">
        <v>437</v>
      </c>
      <c r="C280" s="381">
        <v>50.2</v>
      </c>
      <c r="D280" s="382">
        <v>50.016666666666673</v>
      </c>
      <c r="E280" s="382">
        <v>48.283333333333346</v>
      </c>
      <c r="F280" s="382">
        <v>46.366666666666674</v>
      </c>
      <c r="G280" s="382">
        <v>44.633333333333347</v>
      </c>
      <c r="H280" s="382">
        <v>51.933333333333344</v>
      </c>
      <c r="I280" s="382">
        <v>53.666666666666679</v>
      </c>
      <c r="J280" s="382">
        <v>55.583333333333343</v>
      </c>
      <c r="K280" s="381">
        <v>51.75</v>
      </c>
      <c r="L280" s="381">
        <v>48.1</v>
      </c>
      <c r="M280" s="381">
        <v>120.17073000000001</v>
      </c>
      <c r="N280" s="1"/>
      <c r="O280" s="1"/>
    </row>
    <row r="281" spans="1:15" ht="12.75" customHeight="1">
      <c r="A281" s="33">
        <v>271</v>
      </c>
      <c r="B281" s="440" t="s">
        <v>439</v>
      </c>
      <c r="C281" s="381">
        <v>519.95000000000005</v>
      </c>
      <c r="D281" s="382">
        <v>510.5</v>
      </c>
      <c r="E281" s="382">
        <v>495</v>
      </c>
      <c r="F281" s="382">
        <v>470.05</v>
      </c>
      <c r="G281" s="382">
        <v>454.55</v>
      </c>
      <c r="H281" s="382">
        <v>535.45000000000005</v>
      </c>
      <c r="I281" s="382">
        <v>550.95000000000005</v>
      </c>
      <c r="J281" s="382">
        <v>575.9</v>
      </c>
      <c r="K281" s="381">
        <v>526</v>
      </c>
      <c r="L281" s="381">
        <v>485.55</v>
      </c>
      <c r="M281" s="381">
        <v>7.1151</v>
      </c>
      <c r="N281" s="1"/>
      <c r="O281" s="1"/>
    </row>
    <row r="282" spans="1:15" ht="12.75" customHeight="1">
      <c r="A282" s="33">
        <v>272</v>
      </c>
      <c r="B282" s="440" t="s">
        <v>429</v>
      </c>
      <c r="C282" s="381">
        <v>1142.95</v>
      </c>
      <c r="D282" s="382">
        <v>1151.0000000000002</v>
      </c>
      <c r="E282" s="382">
        <v>1124.1000000000004</v>
      </c>
      <c r="F282" s="382">
        <v>1105.2500000000002</v>
      </c>
      <c r="G282" s="382">
        <v>1078.3500000000004</v>
      </c>
      <c r="H282" s="382">
        <v>1169.8500000000004</v>
      </c>
      <c r="I282" s="382">
        <v>1196.7500000000005</v>
      </c>
      <c r="J282" s="382">
        <v>1215.6000000000004</v>
      </c>
      <c r="K282" s="381">
        <v>1177.9000000000001</v>
      </c>
      <c r="L282" s="381">
        <v>1132.1500000000001</v>
      </c>
      <c r="M282" s="381">
        <v>1.7501199999999999</v>
      </c>
      <c r="N282" s="1"/>
      <c r="O282" s="1"/>
    </row>
    <row r="283" spans="1:15" ht="12.75" customHeight="1">
      <c r="A283" s="33">
        <v>273</v>
      </c>
      <c r="B283" s="440" t="s">
        <v>430</v>
      </c>
      <c r="C283" s="381">
        <v>317.60000000000002</v>
      </c>
      <c r="D283" s="382">
        <v>319.7</v>
      </c>
      <c r="E283" s="382">
        <v>314.39999999999998</v>
      </c>
      <c r="F283" s="382">
        <v>311.2</v>
      </c>
      <c r="G283" s="382">
        <v>305.89999999999998</v>
      </c>
      <c r="H283" s="382">
        <v>322.89999999999998</v>
      </c>
      <c r="I283" s="382">
        <v>328.20000000000005</v>
      </c>
      <c r="J283" s="382">
        <v>331.4</v>
      </c>
      <c r="K283" s="381">
        <v>325</v>
      </c>
      <c r="L283" s="381">
        <v>316.5</v>
      </c>
      <c r="M283" s="381">
        <v>10.08469</v>
      </c>
      <c r="N283" s="1"/>
      <c r="O283" s="1"/>
    </row>
    <row r="284" spans="1:15" ht="12.75" customHeight="1">
      <c r="A284" s="33">
        <v>274</v>
      </c>
      <c r="B284" s="440" t="s">
        <v>142</v>
      </c>
      <c r="C284" s="381">
        <v>1926.35</v>
      </c>
      <c r="D284" s="382">
        <v>1938.6000000000001</v>
      </c>
      <c r="E284" s="382">
        <v>1910.3000000000002</v>
      </c>
      <c r="F284" s="382">
        <v>1894.25</v>
      </c>
      <c r="G284" s="382">
        <v>1865.95</v>
      </c>
      <c r="H284" s="382">
        <v>1954.6500000000003</v>
      </c>
      <c r="I284" s="382">
        <v>1982.95</v>
      </c>
      <c r="J284" s="382">
        <v>1999.0000000000005</v>
      </c>
      <c r="K284" s="381">
        <v>1966.9</v>
      </c>
      <c r="L284" s="381">
        <v>1922.55</v>
      </c>
      <c r="M284" s="381">
        <v>14.87152</v>
      </c>
      <c r="N284" s="1"/>
      <c r="O284" s="1"/>
    </row>
    <row r="285" spans="1:15" ht="12.75" customHeight="1">
      <c r="A285" s="33">
        <v>275</v>
      </c>
      <c r="B285" s="440" t="s">
        <v>431</v>
      </c>
      <c r="C285" s="381">
        <v>693.35</v>
      </c>
      <c r="D285" s="382">
        <v>708.25</v>
      </c>
      <c r="E285" s="382">
        <v>673.1</v>
      </c>
      <c r="F285" s="382">
        <v>652.85</v>
      </c>
      <c r="G285" s="382">
        <v>617.70000000000005</v>
      </c>
      <c r="H285" s="382">
        <v>728.5</v>
      </c>
      <c r="I285" s="382">
        <v>763.65000000000009</v>
      </c>
      <c r="J285" s="382">
        <v>783.9</v>
      </c>
      <c r="K285" s="381">
        <v>743.4</v>
      </c>
      <c r="L285" s="381">
        <v>688</v>
      </c>
      <c r="M285" s="381">
        <v>29.68214</v>
      </c>
      <c r="N285" s="1"/>
      <c r="O285" s="1"/>
    </row>
    <row r="286" spans="1:15" ht="12.75" customHeight="1">
      <c r="A286" s="33">
        <v>276</v>
      </c>
      <c r="B286" s="440" t="s">
        <v>428</v>
      </c>
      <c r="C286" s="381">
        <v>739.7</v>
      </c>
      <c r="D286" s="382">
        <v>742.23333333333323</v>
      </c>
      <c r="E286" s="382">
        <v>731.46666666666647</v>
      </c>
      <c r="F286" s="382">
        <v>723.23333333333323</v>
      </c>
      <c r="G286" s="382">
        <v>712.46666666666647</v>
      </c>
      <c r="H286" s="382">
        <v>750.46666666666647</v>
      </c>
      <c r="I286" s="382">
        <v>761.23333333333312</v>
      </c>
      <c r="J286" s="382">
        <v>769.46666666666647</v>
      </c>
      <c r="K286" s="381">
        <v>753</v>
      </c>
      <c r="L286" s="381">
        <v>734</v>
      </c>
      <c r="M286" s="381">
        <v>3.1675599999999999</v>
      </c>
      <c r="N286" s="1"/>
      <c r="O286" s="1"/>
    </row>
    <row r="287" spans="1:15" ht="12.75" customHeight="1">
      <c r="A287" s="33">
        <v>277</v>
      </c>
      <c r="B287" s="440" t="s">
        <v>432</v>
      </c>
      <c r="C287" s="381">
        <v>259</v>
      </c>
      <c r="D287" s="382">
        <v>258.16666666666669</v>
      </c>
      <c r="E287" s="382">
        <v>253.53333333333336</v>
      </c>
      <c r="F287" s="382">
        <v>248.06666666666666</v>
      </c>
      <c r="G287" s="382">
        <v>243.43333333333334</v>
      </c>
      <c r="H287" s="382">
        <v>263.63333333333338</v>
      </c>
      <c r="I287" s="382">
        <v>268.26666666666671</v>
      </c>
      <c r="J287" s="382">
        <v>273.73333333333341</v>
      </c>
      <c r="K287" s="381">
        <v>262.8</v>
      </c>
      <c r="L287" s="381">
        <v>252.7</v>
      </c>
      <c r="M287" s="381">
        <v>5.5316200000000002</v>
      </c>
      <c r="N287" s="1"/>
      <c r="O287" s="1"/>
    </row>
    <row r="288" spans="1:15" ht="12.75" customHeight="1">
      <c r="A288" s="33">
        <v>278</v>
      </c>
      <c r="B288" s="440" t="s">
        <v>433</v>
      </c>
      <c r="C288" s="381">
        <v>1245.95</v>
      </c>
      <c r="D288" s="382">
        <v>1257.0666666666668</v>
      </c>
      <c r="E288" s="382">
        <v>1228.9833333333336</v>
      </c>
      <c r="F288" s="382">
        <v>1212.0166666666667</v>
      </c>
      <c r="G288" s="382">
        <v>1183.9333333333334</v>
      </c>
      <c r="H288" s="382">
        <v>1274.0333333333338</v>
      </c>
      <c r="I288" s="382">
        <v>1302.1166666666672</v>
      </c>
      <c r="J288" s="382">
        <v>1319.0833333333339</v>
      </c>
      <c r="K288" s="381">
        <v>1285.1500000000001</v>
      </c>
      <c r="L288" s="381">
        <v>1240.0999999999999</v>
      </c>
      <c r="M288" s="381">
        <v>9.9739999999999995E-2</v>
      </c>
      <c r="N288" s="1"/>
      <c r="O288" s="1"/>
    </row>
    <row r="289" spans="1:15" ht="12.75" customHeight="1">
      <c r="A289" s="33">
        <v>279</v>
      </c>
      <c r="B289" s="440" t="s">
        <v>438</v>
      </c>
      <c r="C289" s="381">
        <v>541.15</v>
      </c>
      <c r="D289" s="382">
        <v>541.91666666666663</v>
      </c>
      <c r="E289" s="382">
        <v>533.23333333333323</v>
      </c>
      <c r="F289" s="382">
        <v>525.31666666666661</v>
      </c>
      <c r="G289" s="382">
        <v>516.63333333333321</v>
      </c>
      <c r="H289" s="382">
        <v>549.83333333333326</v>
      </c>
      <c r="I289" s="382">
        <v>558.51666666666665</v>
      </c>
      <c r="J289" s="382">
        <v>566.43333333333328</v>
      </c>
      <c r="K289" s="381">
        <v>550.6</v>
      </c>
      <c r="L289" s="381">
        <v>534</v>
      </c>
      <c r="M289" s="381">
        <v>0.85245000000000004</v>
      </c>
      <c r="N289" s="1"/>
      <c r="O289" s="1"/>
    </row>
    <row r="290" spans="1:15" ht="12.75" customHeight="1">
      <c r="A290" s="33">
        <v>280</v>
      </c>
      <c r="B290" s="440" t="s">
        <v>143</v>
      </c>
      <c r="C290" s="381">
        <v>80.099999999999994</v>
      </c>
      <c r="D290" s="382">
        <v>80.38333333333334</v>
      </c>
      <c r="E290" s="382">
        <v>79.616666666666674</v>
      </c>
      <c r="F290" s="382">
        <v>79.13333333333334</v>
      </c>
      <c r="G290" s="382">
        <v>78.366666666666674</v>
      </c>
      <c r="H290" s="382">
        <v>80.866666666666674</v>
      </c>
      <c r="I290" s="382">
        <v>81.633333333333354</v>
      </c>
      <c r="J290" s="382">
        <v>82.116666666666674</v>
      </c>
      <c r="K290" s="381">
        <v>81.150000000000006</v>
      </c>
      <c r="L290" s="381">
        <v>79.900000000000006</v>
      </c>
      <c r="M290" s="381">
        <v>64.824079999999995</v>
      </c>
      <c r="N290" s="1"/>
      <c r="O290" s="1"/>
    </row>
    <row r="291" spans="1:15" ht="12.75" customHeight="1">
      <c r="A291" s="33">
        <v>281</v>
      </c>
      <c r="B291" s="440" t="s">
        <v>144</v>
      </c>
      <c r="C291" s="381">
        <v>3718</v>
      </c>
      <c r="D291" s="382">
        <v>3720.5833333333335</v>
      </c>
      <c r="E291" s="382">
        <v>3671.2166666666672</v>
      </c>
      <c r="F291" s="382">
        <v>3624.4333333333338</v>
      </c>
      <c r="G291" s="382">
        <v>3575.0666666666675</v>
      </c>
      <c r="H291" s="382">
        <v>3767.3666666666668</v>
      </c>
      <c r="I291" s="382">
        <v>3816.7333333333327</v>
      </c>
      <c r="J291" s="382">
        <v>3863.5166666666664</v>
      </c>
      <c r="K291" s="381">
        <v>3769.95</v>
      </c>
      <c r="L291" s="381">
        <v>3673.8</v>
      </c>
      <c r="M291" s="381">
        <v>1.60511</v>
      </c>
      <c r="N291" s="1"/>
      <c r="O291" s="1"/>
    </row>
    <row r="292" spans="1:15" ht="12.75" customHeight="1">
      <c r="A292" s="33">
        <v>282</v>
      </c>
      <c r="B292" s="440" t="s">
        <v>440</v>
      </c>
      <c r="C292" s="381">
        <v>402.7</v>
      </c>
      <c r="D292" s="382">
        <v>403.79999999999995</v>
      </c>
      <c r="E292" s="382">
        <v>399.94999999999993</v>
      </c>
      <c r="F292" s="382">
        <v>397.2</v>
      </c>
      <c r="G292" s="382">
        <v>393.34999999999997</v>
      </c>
      <c r="H292" s="382">
        <v>406.5499999999999</v>
      </c>
      <c r="I292" s="382">
        <v>410.39999999999992</v>
      </c>
      <c r="J292" s="382">
        <v>413.14999999999986</v>
      </c>
      <c r="K292" s="381">
        <v>407.65</v>
      </c>
      <c r="L292" s="381">
        <v>401.05</v>
      </c>
      <c r="M292" s="381">
        <v>1.10501</v>
      </c>
      <c r="N292" s="1"/>
      <c r="O292" s="1"/>
    </row>
    <row r="293" spans="1:15" ht="12.75" customHeight="1">
      <c r="A293" s="33">
        <v>283</v>
      </c>
      <c r="B293" s="440" t="s">
        <v>268</v>
      </c>
      <c r="C293" s="381">
        <v>522.9</v>
      </c>
      <c r="D293" s="382">
        <v>523.33333333333326</v>
      </c>
      <c r="E293" s="382">
        <v>517.86666666666656</v>
      </c>
      <c r="F293" s="382">
        <v>512.83333333333326</v>
      </c>
      <c r="G293" s="382">
        <v>507.36666666666656</v>
      </c>
      <c r="H293" s="382">
        <v>528.36666666666656</v>
      </c>
      <c r="I293" s="382">
        <v>533.83333333333326</v>
      </c>
      <c r="J293" s="382">
        <v>538.86666666666656</v>
      </c>
      <c r="K293" s="381">
        <v>528.79999999999995</v>
      </c>
      <c r="L293" s="381">
        <v>518.29999999999995</v>
      </c>
      <c r="M293" s="381">
        <v>13.05607</v>
      </c>
      <c r="N293" s="1"/>
      <c r="O293" s="1"/>
    </row>
    <row r="294" spans="1:15" ht="12.75" customHeight="1">
      <c r="A294" s="33">
        <v>284</v>
      </c>
      <c r="B294" s="440" t="s">
        <v>441</v>
      </c>
      <c r="C294" s="381">
        <v>9690.65</v>
      </c>
      <c r="D294" s="382">
        <v>9659.5666666666657</v>
      </c>
      <c r="E294" s="382">
        <v>9567.3333333333321</v>
      </c>
      <c r="F294" s="382">
        <v>9444.0166666666664</v>
      </c>
      <c r="G294" s="382">
        <v>9351.7833333333328</v>
      </c>
      <c r="H294" s="382">
        <v>9782.8833333333314</v>
      </c>
      <c r="I294" s="382">
        <v>9875.116666666665</v>
      </c>
      <c r="J294" s="382">
        <v>9998.4333333333307</v>
      </c>
      <c r="K294" s="381">
        <v>9751.7999999999993</v>
      </c>
      <c r="L294" s="381">
        <v>9536.25</v>
      </c>
      <c r="M294" s="381">
        <v>0.10173</v>
      </c>
      <c r="N294" s="1"/>
      <c r="O294" s="1"/>
    </row>
    <row r="295" spans="1:15" ht="12.75" customHeight="1">
      <c r="A295" s="33">
        <v>285</v>
      </c>
      <c r="B295" s="440" t="s">
        <v>442</v>
      </c>
      <c r="C295" s="381">
        <v>49.95</v>
      </c>
      <c r="D295" s="382">
        <v>50.04999999999999</v>
      </c>
      <c r="E295" s="382">
        <v>49.449999999999982</v>
      </c>
      <c r="F295" s="382">
        <v>48.949999999999989</v>
      </c>
      <c r="G295" s="382">
        <v>48.34999999999998</v>
      </c>
      <c r="H295" s="382">
        <v>50.549999999999983</v>
      </c>
      <c r="I295" s="382">
        <v>51.149999999999991</v>
      </c>
      <c r="J295" s="382">
        <v>51.649999999999984</v>
      </c>
      <c r="K295" s="381">
        <v>50.65</v>
      </c>
      <c r="L295" s="381">
        <v>49.55</v>
      </c>
      <c r="M295" s="381">
        <v>29.8369</v>
      </c>
      <c r="N295" s="1"/>
      <c r="O295" s="1"/>
    </row>
    <row r="296" spans="1:15" ht="12.75" customHeight="1">
      <c r="A296" s="33">
        <v>286</v>
      </c>
      <c r="B296" s="440" t="s">
        <v>145</v>
      </c>
      <c r="C296" s="381">
        <v>380</v>
      </c>
      <c r="D296" s="382">
        <v>381.06666666666666</v>
      </c>
      <c r="E296" s="382">
        <v>378.0333333333333</v>
      </c>
      <c r="F296" s="382">
        <v>376.06666666666666</v>
      </c>
      <c r="G296" s="382">
        <v>373.0333333333333</v>
      </c>
      <c r="H296" s="382">
        <v>383.0333333333333</v>
      </c>
      <c r="I296" s="382">
        <v>386.06666666666672</v>
      </c>
      <c r="J296" s="382">
        <v>388.0333333333333</v>
      </c>
      <c r="K296" s="381">
        <v>384.1</v>
      </c>
      <c r="L296" s="381">
        <v>379.1</v>
      </c>
      <c r="M296" s="381">
        <v>23.090620000000001</v>
      </c>
      <c r="N296" s="1"/>
      <c r="O296" s="1"/>
    </row>
    <row r="297" spans="1:15" ht="12.75" customHeight="1">
      <c r="A297" s="33">
        <v>287</v>
      </c>
      <c r="B297" s="440" t="s">
        <v>443</v>
      </c>
      <c r="C297" s="381">
        <v>2552.8000000000002</v>
      </c>
      <c r="D297" s="382">
        <v>2544.9666666666667</v>
      </c>
      <c r="E297" s="382">
        <v>2519.9333333333334</v>
      </c>
      <c r="F297" s="382">
        <v>2487.0666666666666</v>
      </c>
      <c r="G297" s="382">
        <v>2462.0333333333333</v>
      </c>
      <c r="H297" s="382">
        <v>2577.8333333333335</v>
      </c>
      <c r="I297" s="382">
        <v>2602.8666666666672</v>
      </c>
      <c r="J297" s="382">
        <v>2635.7333333333336</v>
      </c>
      <c r="K297" s="381">
        <v>2570</v>
      </c>
      <c r="L297" s="381">
        <v>2512.1</v>
      </c>
      <c r="M297" s="381">
        <v>0.49908999999999998</v>
      </c>
      <c r="N297" s="1"/>
      <c r="O297" s="1"/>
    </row>
    <row r="298" spans="1:15" ht="12.75" customHeight="1">
      <c r="A298" s="33">
        <v>288</v>
      </c>
      <c r="B298" s="440" t="s">
        <v>848</v>
      </c>
      <c r="C298" s="381">
        <v>1219</v>
      </c>
      <c r="D298" s="382">
        <v>1226.4666666666665</v>
      </c>
      <c r="E298" s="382">
        <v>1204.583333333333</v>
      </c>
      <c r="F298" s="382">
        <v>1190.1666666666665</v>
      </c>
      <c r="G298" s="382">
        <v>1168.2833333333331</v>
      </c>
      <c r="H298" s="382">
        <v>1240.883333333333</v>
      </c>
      <c r="I298" s="382">
        <v>1262.7666666666667</v>
      </c>
      <c r="J298" s="382">
        <v>1277.1833333333329</v>
      </c>
      <c r="K298" s="381">
        <v>1248.3499999999999</v>
      </c>
      <c r="L298" s="381">
        <v>1212.05</v>
      </c>
      <c r="M298" s="381">
        <v>1.09867</v>
      </c>
      <c r="N298" s="1"/>
      <c r="O298" s="1"/>
    </row>
    <row r="299" spans="1:15" ht="12.75" customHeight="1">
      <c r="A299" s="33">
        <v>289</v>
      </c>
      <c r="B299" s="440" t="s">
        <v>146</v>
      </c>
      <c r="C299" s="381">
        <v>2018.4</v>
      </c>
      <c r="D299" s="382">
        <v>2007.6499999999999</v>
      </c>
      <c r="E299" s="382">
        <v>1986.2999999999997</v>
      </c>
      <c r="F299" s="382">
        <v>1954.1999999999998</v>
      </c>
      <c r="G299" s="382">
        <v>1932.8499999999997</v>
      </c>
      <c r="H299" s="382">
        <v>2039.7499999999998</v>
      </c>
      <c r="I299" s="382">
        <v>2061.0999999999995</v>
      </c>
      <c r="J299" s="382">
        <v>2093.1999999999998</v>
      </c>
      <c r="K299" s="381">
        <v>2029</v>
      </c>
      <c r="L299" s="381">
        <v>1975.55</v>
      </c>
      <c r="M299" s="381">
        <v>23.733239999999999</v>
      </c>
      <c r="N299" s="1"/>
      <c r="O299" s="1"/>
    </row>
    <row r="300" spans="1:15" ht="12.75" customHeight="1">
      <c r="A300" s="33">
        <v>290</v>
      </c>
      <c r="B300" s="440" t="s">
        <v>147</v>
      </c>
      <c r="C300" s="381">
        <v>7132.6</v>
      </c>
      <c r="D300" s="382">
        <v>7152.75</v>
      </c>
      <c r="E300" s="382">
        <v>7065.5</v>
      </c>
      <c r="F300" s="382">
        <v>6998.4</v>
      </c>
      <c r="G300" s="382">
        <v>6911.15</v>
      </c>
      <c r="H300" s="382">
        <v>7219.85</v>
      </c>
      <c r="I300" s="382">
        <v>7307.1</v>
      </c>
      <c r="J300" s="382">
        <v>7374.2000000000007</v>
      </c>
      <c r="K300" s="381">
        <v>7240</v>
      </c>
      <c r="L300" s="381">
        <v>7085.65</v>
      </c>
      <c r="M300" s="381">
        <v>1.98001</v>
      </c>
      <c r="N300" s="1"/>
      <c r="O300" s="1"/>
    </row>
    <row r="301" spans="1:15" ht="12.75" customHeight="1">
      <c r="A301" s="33">
        <v>291</v>
      </c>
      <c r="B301" s="440" t="s">
        <v>148</v>
      </c>
      <c r="C301" s="381">
        <v>5658.85</v>
      </c>
      <c r="D301" s="382">
        <v>5652.9333333333334</v>
      </c>
      <c r="E301" s="382">
        <v>5590.4666666666672</v>
      </c>
      <c r="F301" s="382">
        <v>5522.0833333333339</v>
      </c>
      <c r="G301" s="382">
        <v>5459.6166666666677</v>
      </c>
      <c r="H301" s="382">
        <v>5721.3166666666666</v>
      </c>
      <c r="I301" s="382">
        <v>5783.7833333333319</v>
      </c>
      <c r="J301" s="382">
        <v>5852.1666666666661</v>
      </c>
      <c r="K301" s="381">
        <v>5715.4</v>
      </c>
      <c r="L301" s="381">
        <v>5584.55</v>
      </c>
      <c r="M301" s="381">
        <v>1.85927</v>
      </c>
      <c r="N301" s="1"/>
      <c r="O301" s="1"/>
    </row>
    <row r="302" spans="1:15" ht="12.75" customHeight="1">
      <c r="A302" s="33">
        <v>292</v>
      </c>
      <c r="B302" s="440" t="s">
        <v>149</v>
      </c>
      <c r="C302" s="381">
        <v>958.95</v>
      </c>
      <c r="D302" s="382">
        <v>961</v>
      </c>
      <c r="E302" s="382">
        <v>950.55</v>
      </c>
      <c r="F302" s="382">
        <v>942.15</v>
      </c>
      <c r="G302" s="382">
        <v>931.69999999999993</v>
      </c>
      <c r="H302" s="382">
        <v>969.4</v>
      </c>
      <c r="I302" s="382">
        <v>979.85</v>
      </c>
      <c r="J302" s="382">
        <v>988.25</v>
      </c>
      <c r="K302" s="381">
        <v>971.45</v>
      </c>
      <c r="L302" s="381">
        <v>952.6</v>
      </c>
      <c r="M302" s="381">
        <v>17.694849999999999</v>
      </c>
      <c r="N302" s="1"/>
      <c r="O302" s="1"/>
    </row>
    <row r="303" spans="1:15" ht="12.75" customHeight="1">
      <c r="A303" s="33">
        <v>293</v>
      </c>
      <c r="B303" s="440" t="s">
        <v>444</v>
      </c>
      <c r="C303" s="381">
        <v>3655.8</v>
      </c>
      <c r="D303" s="382">
        <v>3670.2666666666664</v>
      </c>
      <c r="E303" s="382">
        <v>3620.5333333333328</v>
      </c>
      <c r="F303" s="382">
        <v>3585.2666666666664</v>
      </c>
      <c r="G303" s="382">
        <v>3535.5333333333328</v>
      </c>
      <c r="H303" s="382">
        <v>3705.5333333333328</v>
      </c>
      <c r="I303" s="382">
        <v>3755.2666666666664</v>
      </c>
      <c r="J303" s="382">
        <v>3790.5333333333328</v>
      </c>
      <c r="K303" s="381">
        <v>3720</v>
      </c>
      <c r="L303" s="381">
        <v>3635</v>
      </c>
      <c r="M303" s="381">
        <v>0.39496999999999999</v>
      </c>
      <c r="N303" s="1"/>
      <c r="O303" s="1"/>
    </row>
    <row r="304" spans="1:15" ht="12.75" customHeight="1">
      <c r="A304" s="33">
        <v>294</v>
      </c>
      <c r="B304" s="440" t="s">
        <v>849</v>
      </c>
      <c r="C304" s="381">
        <v>461.3</v>
      </c>
      <c r="D304" s="382">
        <v>465.56666666666666</v>
      </c>
      <c r="E304" s="382">
        <v>451.83333333333331</v>
      </c>
      <c r="F304" s="382">
        <v>442.36666666666667</v>
      </c>
      <c r="G304" s="382">
        <v>428.63333333333333</v>
      </c>
      <c r="H304" s="382">
        <v>475.0333333333333</v>
      </c>
      <c r="I304" s="382">
        <v>488.76666666666665</v>
      </c>
      <c r="J304" s="382">
        <v>498.23333333333329</v>
      </c>
      <c r="K304" s="381">
        <v>479.3</v>
      </c>
      <c r="L304" s="381">
        <v>456.1</v>
      </c>
      <c r="M304" s="381">
        <v>8.6647499999999997</v>
      </c>
      <c r="N304" s="1"/>
      <c r="O304" s="1"/>
    </row>
    <row r="305" spans="1:15" ht="12.75" customHeight="1">
      <c r="A305" s="33">
        <v>295</v>
      </c>
      <c r="B305" s="440" t="s">
        <v>150</v>
      </c>
      <c r="C305" s="381">
        <v>896</v>
      </c>
      <c r="D305" s="382">
        <v>891.16666666666663</v>
      </c>
      <c r="E305" s="382">
        <v>872.83333333333326</v>
      </c>
      <c r="F305" s="382">
        <v>849.66666666666663</v>
      </c>
      <c r="G305" s="382">
        <v>831.33333333333326</v>
      </c>
      <c r="H305" s="382">
        <v>914.33333333333326</v>
      </c>
      <c r="I305" s="382">
        <v>932.66666666666652</v>
      </c>
      <c r="J305" s="382">
        <v>955.83333333333326</v>
      </c>
      <c r="K305" s="381">
        <v>909.5</v>
      </c>
      <c r="L305" s="381">
        <v>868</v>
      </c>
      <c r="M305" s="381">
        <v>56.580010000000001</v>
      </c>
      <c r="N305" s="1"/>
      <c r="O305" s="1"/>
    </row>
    <row r="306" spans="1:15" ht="12.75" customHeight="1">
      <c r="A306" s="33">
        <v>296</v>
      </c>
      <c r="B306" s="440" t="s">
        <v>151</v>
      </c>
      <c r="C306" s="381">
        <v>166.95</v>
      </c>
      <c r="D306" s="382">
        <v>166.85</v>
      </c>
      <c r="E306" s="382">
        <v>165.2</v>
      </c>
      <c r="F306" s="382">
        <v>163.44999999999999</v>
      </c>
      <c r="G306" s="382">
        <v>161.79999999999998</v>
      </c>
      <c r="H306" s="382">
        <v>168.6</v>
      </c>
      <c r="I306" s="382">
        <v>170.25000000000003</v>
      </c>
      <c r="J306" s="382">
        <v>172</v>
      </c>
      <c r="K306" s="381">
        <v>168.5</v>
      </c>
      <c r="L306" s="381">
        <v>165.1</v>
      </c>
      <c r="M306" s="381">
        <v>53.152270000000001</v>
      </c>
      <c r="N306" s="1"/>
      <c r="O306" s="1"/>
    </row>
    <row r="307" spans="1:15" ht="12.75" customHeight="1">
      <c r="A307" s="33">
        <v>297</v>
      </c>
      <c r="B307" s="440" t="s">
        <v>317</v>
      </c>
      <c r="C307" s="381">
        <v>20.3</v>
      </c>
      <c r="D307" s="382">
        <v>20.433333333333334</v>
      </c>
      <c r="E307" s="382">
        <v>20.066666666666666</v>
      </c>
      <c r="F307" s="382">
        <v>19.833333333333332</v>
      </c>
      <c r="G307" s="382">
        <v>19.466666666666665</v>
      </c>
      <c r="H307" s="382">
        <v>20.666666666666668</v>
      </c>
      <c r="I307" s="382">
        <v>21.033333333333335</v>
      </c>
      <c r="J307" s="382">
        <v>21.266666666666669</v>
      </c>
      <c r="K307" s="381">
        <v>20.8</v>
      </c>
      <c r="L307" s="381">
        <v>20.2</v>
      </c>
      <c r="M307" s="381">
        <v>52.325539999999997</v>
      </c>
      <c r="N307" s="1"/>
      <c r="O307" s="1"/>
    </row>
    <row r="308" spans="1:15" ht="12.75" customHeight="1">
      <c r="A308" s="33">
        <v>298</v>
      </c>
      <c r="B308" s="440" t="s">
        <v>447</v>
      </c>
      <c r="C308" s="381">
        <v>226.55</v>
      </c>
      <c r="D308" s="382">
        <v>227.2833333333333</v>
      </c>
      <c r="E308" s="382">
        <v>224.21666666666661</v>
      </c>
      <c r="F308" s="382">
        <v>221.8833333333333</v>
      </c>
      <c r="G308" s="382">
        <v>218.81666666666661</v>
      </c>
      <c r="H308" s="382">
        <v>229.61666666666662</v>
      </c>
      <c r="I308" s="382">
        <v>232.68333333333334</v>
      </c>
      <c r="J308" s="382">
        <v>235.01666666666662</v>
      </c>
      <c r="K308" s="381">
        <v>230.35</v>
      </c>
      <c r="L308" s="381">
        <v>224.95</v>
      </c>
      <c r="M308" s="381">
        <v>2.17923</v>
      </c>
      <c r="N308" s="1"/>
      <c r="O308" s="1"/>
    </row>
    <row r="309" spans="1:15" ht="12.75" customHeight="1">
      <c r="A309" s="33">
        <v>299</v>
      </c>
      <c r="B309" s="440" t="s">
        <v>449</v>
      </c>
      <c r="C309" s="381">
        <v>710.85</v>
      </c>
      <c r="D309" s="382">
        <v>711.75</v>
      </c>
      <c r="E309" s="382">
        <v>705.7</v>
      </c>
      <c r="F309" s="382">
        <v>700.55000000000007</v>
      </c>
      <c r="G309" s="382">
        <v>694.50000000000011</v>
      </c>
      <c r="H309" s="382">
        <v>716.9</v>
      </c>
      <c r="I309" s="382">
        <v>722.94999999999993</v>
      </c>
      <c r="J309" s="382">
        <v>728.09999999999991</v>
      </c>
      <c r="K309" s="381">
        <v>717.8</v>
      </c>
      <c r="L309" s="381">
        <v>706.6</v>
      </c>
      <c r="M309" s="381">
        <v>0.28744999999999998</v>
      </c>
      <c r="N309" s="1"/>
      <c r="O309" s="1"/>
    </row>
    <row r="310" spans="1:15" ht="12.75" customHeight="1">
      <c r="A310" s="33">
        <v>300</v>
      </c>
      <c r="B310" s="440" t="s">
        <v>152</v>
      </c>
      <c r="C310" s="381">
        <v>169.5</v>
      </c>
      <c r="D310" s="382">
        <v>169.36666666666667</v>
      </c>
      <c r="E310" s="382">
        <v>167.73333333333335</v>
      </c>
      <c r="F310" s="382">
        <v>165.96666666666667</v>
      </c>
      <c r="G310" s="382">
        <v>164.33333333333334</v>
      </c>
      <c r="H310" s="382">
        <v>171.13333333333335</v>
      </c>
      <c r="I310" s="382">
        <v>172.76666666666668</v>
      </c>
      <c r="J310" s="382">
        <v>174.53333333333336</v>
      </c>
      <c r="K310" s="381">
        <v>171</v>
      </c>
      <c r="L310" s="381">
        <v>167.6</v>
      </c>
      <c r="M310" s="381">
        <v>24.103940000000001</v>
      </c>
      <c r="N310" s="1"/>
      <c r="O310" s="1"/>
    </row>
    <row r="311" spans="1:15" ht="12.75" customHeight="1">
      <c r="A311" s="33">
        <v>301</v>
      </c>
      <c r="B311" s="440" t="s">
        <v>153</v>
      </c>
      <c r="C311" s="381">
        <v>500.75</v>
      </c>
      <c r="D311" s="382">
        <v>501.01666666666665</v>
      </c>
      <c r="E311" s="382">
        <v>497.38333333333333</v>
      </c>
      <c r="F311" s="382">
        <v>494.01666666666665</v>
      </c>
      <c r="G311" s="382">
        <v>490.38333333333333</v>
      </c>
      <c r="H311" s="382">
        <v>504.38333333333333</v>
      </c>
      <c r="I311" s="382">
        <v>508.01666666666665</v>
      </c>
      <c r="J311" s="382">
        <v>511.38333333333333</v>
      </c>
      <c r="K311" s="381">
        <v>504.65</v>
      </c>
      <c r="L311" s="381">
        <v>497.65</v>
      </c>
      <c r="M311" s="381">
        <v>14.7613</v>
      </c>
      <c r="N311" s="1"/>
      <c r="O311" s="1"/>
    </row>
    <row r="312" spans="1:15" ht="12.75" customHeight="1">
      <c r="A312" s="33">
        <v>302</v>
      </c>
      <c r="B312" s="440" t="s">
        <v>154</v>
      </c>
      <c r="C312" s="381">
        <v>8077.05</v>
      </c>
      <c r="D312" s="382">
        <v>8096.3499999999995</v>
      </c>
      <c r="E312" s="382">
        <v>7932.6999999999989</v>
      </c>
      <c r="F312" s="382">
        <v>7788.3499999999995</v>
      </c>
      <c r="G312" s="382">
        <v>7624.6999999999989</v>
      </c>
      <c r="H312" s="382">
        <v>8240.6999999999989</v>
      </c>
      <c r="I312" s="382">
        <v>8404.3499999999985</v>
      </c>
      <c r="J312" s="382">
        <v>8548.6999999999989</v>
      </c>
      <c r="K312" s="381">
        <v>8260</v>
      </c>
      <c r="L312" s="381">
        <v>7952</v>
      </c>
      <c r="M312" s="381">
        <v>6.84931</v>
      </c>
      <c r="N312" s="1"/>
      <c r="O312" s="1"/>
    </row>
    <row r="313" spans="1:15" ht="12.75" customHeight="1">
      <c r="A313" s="33">
        <v>303</v>
      </c>
      <c r="B313" s="440" t="s">
        <v>850</v>
      </c>
      <c r="C313" s="381">
        <v>3221.75</v>
      </c>
      <c r="D313" s="382">
        <v>3231.9166666666665</v>
      </c>
      <c r="E313" s="382">
        <v>3164.833333333333</v>
      </c>
      <c r="F313" s="382">
        <v>3107.9166666666665</v>
      </c>
      <c r="G313" s="382">
        <v>3040.833333333333</v>
      </c>
      <c r="H313" s="382">
        <v>3288.833333333333</v>
      </c>
      <c r="I313" s="382">
        <v>3355.9166666666661</v>
      </c>
      <c r="J313" s="382">
        <v>3412.833333333333</v>
      </c>
      <c r="K313" s="381">
        <v>3299</v>
      </c>
      <c r="L313" s="381">
        <v>3175</v>
      </c>
      <c r="M313" s="381">
        <v>0.99173999999999995</v>
      </c>
      <c r="N313" s="1"/>
      <c r="O313" s="1"/>
    </row>
    <row r="314" spans="1:15" ht="12.75" customHeight="1">
      <c r="A314" s="33">
        <v>304</v>
      </c>
      <c r="B314" s="440" t="s">
        <v>451</v>
      </c>
      <c r="C314" s="381">
        <v>404.9</v>
      </c>
      <c r="D314" s="382">
        <v>407.51666666666665</v>
      </c>
      <c r="E314" s="382">
        <v>401.38333333333333</v>
      </c>
      <c r="F314" s="382">
        <v>397.86666666666667</v>
      </c>
      <c r="G314" s="382">
        <v>391.73333333333335</v>
      </c>
      <c r="H314" s="382">
        <v>411.0333333333333</v>
      </c>
      <c r="I314" s="382">
        <v>417.16666666666663</v>
      </c>
      <c r="J314" s="382">
        <v>420.68333333333328</v>
      </c>
      <c r="K314" s="381">
        <v>413.65</v>
      </c>
      <c r="L314" s="381">
        <v>404</v>
      </c>
      <c r="M314" s="381">
        <v>10.47369</v>
      </c>
      <c r="N314" s="1"/>
      <c r="O314" s="1"/>
    </row>
    <row r="315" spans="1:15" ht="12.75" customHeight="1">
      <c r="A315" s="33">
        <v>305</v>
      </c>
      <c r="B315" s="440" t="s">
        <v>452</v>
      </c>
      <c r="C315" s="381">
        <v>275.75</v>
      </c>
      <c r="D315" s="382">
        <v>277.31666666666666</v>
      </c>
      <c r="E315" s="382">
        <v>272.23333333333335</v>
      </c>
      <c r="F315" s="382">
        <v>268.7166666666667</v>
      </c>
      <c r="G315" s="382">
        <v>263.63333333333338</v>
      </c>
      <c r="H315" s="382">
        <v>280.83333333333331</v>
      </c>
      <c r="I315" s="382">
        <v>285.91666666666669</v>
      </c>
      <c r="J315" s="382">
        <v>289.43333333333328</v>
      </c>
      <c r="K315" s="381">
        <v>282.39999999999998</v>
      </c>
      <c r="L315" s="381">
        <v>273.8</v>
      </c>
      <c r="M315" s="381">
        <v>2.5601699999999998</v>
      </c>
      <c r="N315" s="1"/>
      <c r="O315" s="1"/>
    </row>
    <row r="316" spans="1:15" ht="12.75" customHeight="1">
      <c r="A316" s="33">
        <v>306</v>
      </c>
      <c r="B316" s="440" t="s">
        <v>155</v>
      </c>
      <c r="C316" s="381">
        <v>942.35</v>
      </c>
      <c r="D316" s="382">
        <v>934.38333333333333</v>
      </c>
      <c r="E316" s="382">
        <v>918.16666666666663</v>
      </c>
      <c r="F316" s="382">
        <v>893.98333333333335</v>
      </c>
      <c r="G316" s="382">
        <v>877.76666666666665</v>
      </c>
      <c r="H316" s="382">
        <v>958.56666666666661</v>
      </c>
      <c r="I316" s="382">
        <v>974.7833333333333</v>
      </c>
      <c r="J316" s="382">
        <v>998.96666666666658</v>
      </c>
      <c r="K316" s="381">
        <v>950.6</v>
      </c>
      <c r="L316" s="381">
        <v>910.2</v>
      </c>
      <c r="M316" s="381">
        <v>40.88111</v>
      </c>
      <c r="N316" s="1"/>
      <c r="O316" s="1"/>
    </row>
    <row r="317" spans="1:15" ht="12.75" customHeight="1">
      <c r="A317" s="33">
        <v>307</v>
      </c>
      <c r="B317" s="440" t="s">
        <v>457</v>
      </c>
      <c r="C317" s="381">
        <v>1611.75</v>
      </c>
      <c r="D317" s="382">
        <v>1607.3</v>
      </c>
      <c r="E317" s="382">
        <v>1587.6</v>
      </c>
      <c r="F317" s="382">
        <v>1563.45</v>
      </c>
      <c r="G317" s="382">
        <v>1543.75</v>
      </c>
      <c r="H317" s="382">
        <v>1631.4499999999998</v>
      </c>
      <c r="I317" s="382">
        <v>1651.15</v>
      </c>
      <c r="J317" s="382">
        <v>1675.2999999999997</v>
      </c>
      <c r="K317" s="381">
        <v>1627</v>
      </c>
      <c r="L317" s="381">
        <v>1583.15</v>
      </c>
      <c r="M317" s="381">
        <v>5.9270800000000001</v>
      </c>
      <c r="N317" s="1"/>
      <c r="O317" s="1"/>
    </row>
    <row r="318" spans="1:15" ht="12.75" customHeight="1">
      <c r="A318" s="33">
        <v>308</v>
      </c>
      <c r="B318" s="440" t="s">
        <v>156</v>
      </c>
      <c r="C318" s="381">
        <v>3102</v>
      </c>
      <c r="D318" s="382">
        <v>3110.3333333333335</v>
      </c>
      <c r="E318" s="382">
        <v>3078.666666666667</v>
      </c>
      <c r="F318" s="382">
        <v>3055.3333333333335</v>
      </c>
      <c r="G318" s="382">
        <v>3023.666666666667</v>
      </c>
      <c r="H318" s="382">
        <v>3133.666666666667</v>
      </c>
      <c r="I318" s="382">
        <v>3165.3333333333339</v>
      </c>
      <c r="J318" s="382">
        <v>3188.666666666667</v>
      </c>
      <c r="K318" s="381">
        <v>3142</v>
      </c>
      <c r="L318" s="381">
        <v>3087</v>
      </c>
      <c r="M318" s="381">
        <v>1.5256099999999999</v>
      </c>
      <c r="N318" s="1"/>
      <c r="O318" s="1"/>
    </row>
    <row r="319" spans="1:15" ht="12.75" customHeight="1">
      <c r="A319" s="33">
        <v>309</v>
      </c>
      <c r="B319" s="440" t="s">
        <v>157</v>
      </c>
      <c r="C319" s="381">
        <v>1051</v>
      </c>
      <c r="D319" s="382">
        <v>1050.7</v>
      </c>
      <c r="E319" s="382">
        <v>1043.8000000000002</v>
      </c>
      <c r="F319" s="382">
        <v>1036.6000000000001</v>
      </c>
      <c r="G319" s="382">
        <v>1029.7000000000003</v>
      </c>
      <c r="H319" s="382">
        <v>1057.9000000000001</v>
      </c>
      <c r="I319" s="382">
        <v>1064.8000000000002</v>
      </c>
      <c r="J319" s="382">
        <v>1072</v>
      </c>
      <c r="K319" s="381">
        <v>1057.5999999999999</v>
      </c>
      <c r="L319" s="381">
        <v>1043.5</v>
      </c>
      <c r="M319" s="381">
        <v>3.6271100000000001</v>
      </c>
      <c r="N319" s="1"/>
      <c r="O319" s="1"/>
    </row>
    <row r="320" spans="1:15" ht="12.75" customHeight="1">
      <c r="A320" s="33">
        <v>310</v>
      </c>
      <c r="B320" s="440" t="s">
        <v>158</v>
      </c>
      <c r="C320" s="381">
        <v>885.4</v>
      </c>
      <c r="D320" s="382">
        <v>883.08333333333337</v>
      </c>
      <c r="E320" s="382">
        <v>877.26666666666677</v>
      </c>
      <c r="F320" s="382">
        <v>869.13333333333344</v>
      </c>
      <c r="G320" s="382">
        <v>863.31666666666683</v>
      </c>
      <c r="H320" s="382">
        <v>891.2166666666667</v>
      </c>
      <c r="I320" s="382">
        <v>897.0333333333333</v>
      </c>
      <c r="J320" s="382">
        <v>905.16666666666663</v>
      </c>
      <c r="K320" s="381">
        <v>888.9</v>
      </c>
      <c r="L320" s="381">
        <v>874.95</v>
      </c>
      <c r="M320" s="381">
        <v>6.0523100000000003</v>
      </c>
      <c r="N320" s="1"/>
      <c r="O320" s="1"/>
    </row>
    <row r="321" spans="1:15" ht="12.75" customHeight="1">
      <c r="A321" s="33">
        <v>311</v>
      </c>
      <c r="B321" s="440" t="s">
        <v>448</v>
      </c>
      <c r="C321" s="381">
        <v>202</v>
      </c>
      <c r="D321" s="382">
        <v>201</v>
      </c>
      <c r="E321" s="382">
        <v>197.6</v>
      </c>
      <c r="F321" s="382">
        <v>193.2</v>
      </c>
      <c r="G321" s="382">
        <v>189.79999999999998</v>
      </c>
      <c r="H321" s="382">
        <v>205.4</v>
      </c>
      <c r="I321" s="382">
        <v>208.79999999999998</v>
      </c>
      <c r="J321" s="382">
        <v>213.20000000000002</v>
      </c>
      <c r="K321" s="381">
        <v>204.4</v>
      </c>
      <c r="L321" s="381">
        <v>196.6</v>
      </c>
      <c r="M321" s="381">
        <v>4.6712100000000003</v>
      </c>
      <c r="N321" s="1"/>
      <c r="O321" s="1"/>
    </row>
    <row r="322" spans="1:15" ht="12.75" customHeight="1">
      <c r="A322" s="33">
        <v>312</v>
      </c>
      <c r="B322" s="440" t="s">
        <v>455</v>
      </c>
      <c r="C322" s="381">
        <v>182.65</v>
      </c>
      <c r="D322" s="382">
        <v>183.23333333333335</v>
      </c>
      <c r="E322" s="382">
        <v>181.66666666666669</v>
      </c>
      <c r="F322" s="382">
        <v>180.68333333333334</v>
      </c>
      <c r="G322" s="382">
        <v>179.11666666666667</v>
      </c>
      <c r="H322" s="382">
        <v>184.2166666666667</v>
      </c>
      <c r="I322" s="382">
        <v>185.78333333333336</v>
      </c>
      <c r="J322" s="382">
        <v>186.76666666666671</v>
      </c>
      <c r="K322" s="381">
        <v>184.8</v>
      </c>
      <c r="L322" s="381">
        <v>182.25</v>
      </c>
      <c r="M322" s="381">
        <v>2.84239</v>
      </c>
      <c r="N322" s="1"/>
      <c r="O322" s="1"/>
    </row>
    <row r="323" spans="1:15" ht="12.75" customHeight="1">
      <c r="A323" s="33">
        <v>313</v>
      </c>
      <c r="B323" s="440" t="s">
        <v>453</v>
      </c>
      <c r="C323" s="381">
        <v>191.9</v>
      </c>
      <c r="D323" s="382">
        <v>192.5</v>
      </c>
      <c r="E323" s="382">
        <v>189.2</v>
      </c>
      <c r="F323" s="382">
        <v>186.5</v>
      </c>
      <c r="G323" s="382">
        <v>183.2</v>
      </c>
      <c r="H323" s="382">
        <v>195.2</v>
      </c>
      <c r="I323" s="382">
        <v>198.5</v>
      </c>
      <c r="J323" s="382">
        <v>201.2</v>
      </c>
      <c r="K323" s="381">
        <v>195.8</v>
      </c>
      <c r="L323" s="381">
        <v>189.8</v>
      </c>
      <c r="M323" s="381">
        <v>8.96035</v>
      </c>
      <c r="N323" s="1"/>
      <c r="O323" s="1"/>
    </row>
    <row r="324" spans="1:15" ht="12.75" customHeight="1">
      <c r="A324" s="33">
        <v>314</v>
      </c>
      <c r="B324" s="440" t="s">
        <v>454</v>
      </c>
      <c r="C324" s="381">
        <v>1146.8</v>
      </c>
      <c r="D324" s="382">
        <v>1168.7666666666667</v>
      </c>
      <c r="E324" s="382">
        <v>1118.5333333333333</v>
      </c>
      <c r="F324" s="382">
        <v>1090.2666666666667</v>
      </c>
      <c r="G324" s="382">
        <v>1040.0333333333333</v>
      </c>
      <c r="H324" s="382">
        <v>1197.0333333333333</v>
      </c>
      <c r="I324" s="382">
        <v>1247.2666666666664</v>
      </c>
      <c r="J324" s="382">
        <v>1275.5333333333333</v>
      </c>
      <c r="K324" s="381">
        <v>1219</v>
      </c>
      <c r="L324" s="381">
        <v>1140.5</v>
      </c>
      <c r="M324" s="381">
        <v>2.5558999999999998</v>
      </c>
      <c r="N324" s="1"/>
      <c r="O324" s="1"/>
    </row>
    <row r="325" spans="1:15" ht="12.75" customHeight="1">
      <c r="A325" s="33">
        <v>315</v>
      </c>
      <c r="B325" s="440" t="s">
        <v>159</v>
      </c>
      <c r="C325" s="381">
        <v>4744.1000000000004</v>
      </c>
      <c r="D325" s="382">
        <v>4695.0333333333338</v>
      </c>
      <c r="E325" s="382">
        <v>4630.0666666666675</v>
      </c>
      <c r="F325" s="382">
        <v>4516.0333333333338</v>
      </c>
      <c r="G325" s="382">
        <v>4451.0666666666675</v>
      </c>
      <c r="H325" s="382">
        <v>4809.0666666666675</v>
      </c>
      <c r="I325" s="382">
        <v>4874.0333333333328</v>
      </c>
      <c r="J325" s="382">
        <v>4988.0666666666675</v>
      </c>
      <c r="K325" s="381">
        <v>4760</v>
      </c>
      <c r="L325" s="381">
        <v>4581</v>
      </c>
      <c r="M325" s="381">
        <v>11.05341</v>
      </c>
      <c r="N325" s="1"/>
      <c r="O325" s="1"/>
    </row>
    <row r="326" spans="1:15" ht="12.75" customHeight="1">
      <c r="A326" s="33">
        <v>316</v>
      </c>
      <c r="B326" s="440" t="s">
        <v>445</v>
      </c>
      <c r="C326" s="381">
        <v>44.85</v>
      </c>
      <c r="D326" s="382">
        <v>44.933333333333337</v>
      </c>
      <c r="E326" s="382">
        <v>44.316666666666677</v>
      </c>
      <c r="F326" s="382">
        <v>43.783333333333339</v>
      </c>
      <c r="G326" s="382">
        <v>43.166666666666679</v>
      </c>
      <c r="H326" s="382">
        <v>45.466666666666676</v>
      </c>
      <c r="I326" s="382">
        <v>46.083333333333336</v>
      </c>
      <c r="J326" s="382">
        <v>46.616666666666674</v>
      </c>
      <c r="K326" s="381">
        <v>45.55</v>
      </c>
      <c r="L326" s="381">
        <v>44.4</v>
      </c>
      <c r="M326" s="381">
        <v>23.483339999999998</v>
      </c>
      <c r="N326" s="1"/>
      <c r="O326" s="1"/>
    </row>
    <row r="327" spans="1:15" ht="12.75" customHeight="1">
      <c r="A327" s="33">
        <v>317</v>
      </c>
      <c r="B327" s="440" t="s">
        <v>446</v>
      </c>
      <c r="C327" s="381">
        <v>171.35</v>
      </c>
      <c r="D327" s="382">
        <v>172.08333333333334</v>
      </c>
      <c r="E327" s="382">
        <v>170.36666666666667</v>
      </c>
      <c r="F327" s="382">
        <v>169.38333333333333</v>
      </c>
      <c r="G327" s="382">
        <v>167.66666666666666</v>
      </c>
      <c r="H327" s="382">
        <v>173.06666666666669</v>
      </c>
      <c r="I327" s="382">
        <v>174.78333333333333</v>
      </c>
      <c r="J327" s="382">
        <v>175.76666666666671</v>
      </c>
      <c r="K327" s="381">
        <v>173.8</v>
      </c>
      <c r="L327" s="381">
        <v>171.1</v>
      </c>
      <c r="M327" s="381">
        <v>2.0348999999999999</v>
      </c>
      <c r="N327" s="1"/>
      <c r="O327" s="1"/>
    </row>
    <row r="328" spans="1:15" ht="12.75" customHeight="1">
      <c r="A328" s="33">
        <v>318</v>
      </c>
      <c r="B328" s="440" t="s">
        <v>456</v>
      </c>
      <c r="C328" s="381">
        <v>958.7</v>
      </c>
      <c r="D328" s="382">
        <v>955.05000000000007</v>
      </c>
      <c r="E328" s="382">
        <v>930.30000000000018</v>
      </c>
      <c r="F328" s="382">
        <v>901.90000000000009</v>
      </c>
      <c r="G328" s="382">
        <v>877.1500000000002</v>
      </c>
      <c r="H328" s="382">
        <v>983.45000000000016</v>
      </c>
      <c r="I328" s="382">
        <v>1008.1999999999999</v>
      </c>
      <c r="J328" s="382">
        <v>1036.6000000000001</v>
      </c>
      <c r="K328" s="381">
        <v>979.8</v>
      </c>
      <c r="L328" s="381">
        <v>926.65</v>
      </c>
      <c r="M328" s="381">
        <v>3.0859299999999998</v>
      </c>
      <c r="N328" s="1"/>
      <c r="O328" s="1"/>
    </row>
    <row r="329" spans="1:15" ht="12.75" customHeight="1">
      <c r="A329" s="33">
        <v>319</v>
      </c>
      <c r="B329" s="440" t="s">
        <v>161</v>
      </c>
      <c r="C329" s="381">
        <v>3305.9</v>
      </c>
      <c r="D329" s="382">
        <v>3280.4666666666672</v>
      </c>
      <c r="E329" s="382">
        <v>3246.4833333333345</v>
      </c>
      <c r="F329" s="382">
        <v>3187.0666666666675</v>
      </c>
      <c r="G329" s="382">
        <v>3153.0833333333348</v>
      </c>
      <c r="H329" s="382">
        <v>3339.8833333333341</v>
      </c>
      <c r="I329" s="382">
        <v>3373.8666666666668</v>
      </c>
      <c r="J329" s="382">
        <v>3433.2833333333338</v>
      </c>
      <c r="K329" s="381">
        <v>3314.45</v>
      </c>
      <c r="L329" s="381">
        <v>3221.05</v>
      </c>
      <c r="M329" s="381">
        <v>4.6395099999999996</v>
      </c>
      <c r="N329" s="1"/>
      <c r="O329" s="1"/>
    </row>
    <row r="330" spans="1:15" ht="12.75" customHeight="1">
      <c r="A330" s="33">
        <v>320</v>
      </c>
      <c r="B330" s="440" t="s">
        <v>162</v>
      </c>
      <c r="C330" s="381">
        <v>75977.05</v>
      </c>
      <c r="D330" s="382">
        <v>75769.083333333328</v>
      </c>
      <c r="E330" s="382">
        <v>75238.166666666657</v>
      </c>
      <c r="F330" s="382">
        <v>74499.283333333326</v>
      </c>
      <c r="G330" s="382">
        <v>73968.366666666654</v>
      </c>
      <c r="H330" s="382">
        <v>76507.96666666666</v>
      </c>
      <c r="I330" s="382">
        <v>77038.883333333317</v>
      </c>
      <c r="J330" s="382">
        <v>77777.766666666663</v>
      </c>
      <c r="K330" s="381">
        <v>76300</v>
      </c>
      <c r="L330" s="381">
        <v>75030.2</v>
      </c>
      <c r="M330" s="381">
        <v>9.0770000000000003E-2</v>
      </c>
      <c r="N330" s="1"/>
      <c r="O330" s="1"/>
    </row>
    <row r="331" spans="1:15" ht="12.75" customHeight="1">
      <c r="A331" s="33">
        <v>321</v>
      </c>
      <c r="B331" s="440" t="s">
        <v>450</v>
      </c>
      <c r="C331" s="381">
        <v>44.45</v>
      </c>
      <c r="D331" s="382">
        <v>44.70000000000001</v>
      </c>
      <c r="E331" s="382">
        <v>43.950000000000017</v>
      </c>
      <c r="F331" s="382">
        <v>43.45000000000001</v>
      </c>
      <c r="G331" s="382">
        <v>42.700000000000017</v>
      </c>
      <c r="H331" s="382">
        <v>45.200000000000017</v>
      </c>
      <c r="I331" s="382">
        <v>45.95</v>
      </c>
      <c r="J331" s="382">
        <v>46.450000000000017</v>
      </c>
      <c r="K331" s="381">
        <v>45.45</v>
      </c>
      <c r="L331" s="381">
        <v>44.2</v>
      </c>
      <c r="M331" s="381">
        <v>20.740970000000001</v>
      </c>
      <c r="N331" s="1"/>
      <c r="O331" s="1"/>
    </row>
    <row r="332" spans="1:15" ht="12.75" customHeight="1">
      <c r="A332" s="33">
        <v>322</v>
      </c>
      <c r="B332" s="440" t="s">
        <v>163</v>
      </c>
      <c r="C332" s="381">
        <v>1498.05</v>
      </c>
      <c r="D332" s="382">
        <v>1504.1499999999999</v>
      </c>
      <c r="E332" s="382">
        <v>1481.8999999999996</v>
      </c>
      <c r="F332" s="382">
        <v>1465.7499999999998</v>
      </c>
      <c r="G332" s="382">
        <v>1443.4999999999995</v>
      </c>
      <c r="H332" s="382">
        <v>1520.2999999999997</v>
      </c>
      <c r="I332" s="382">
        <v>1542.5500000000002</v>
      </c>
      <c r="J332" s="382">
        <v>1558.6999999999998</v>
      </c>
      <c r="K332" s="381">
        <v>1526.4</v>
      </c>
      <c r="L332" s="381">
        <v>1488</v>
      </c>
      <c r="M332" s="381">
        <v>7.2197399999999998</v>
      </c>
      <c r="N332" s="1"/>
      <c r="O332" s="1"/>
    </row>
    <row r="333" spans="1:15" ht="12.75" customHeight="1">
      <c r="A333" s="33">
        <v>323</v>
      </c>
      <c r="B333" s="440" t="s">
        <v>164</v>
      </c>
      <c r="C333" s="381">
        <v>368.95</v>
      </c>
      <c r="D333" s="382">
        <v>370.08333333333331</v>
      </c>
      <c r="E333" s="382">
        <v>365.31666666666661</v>
      </c>
      <c r="F333" s="382">
        <v>361.68333333333328</v>
      </c>
      <c r="G333" s="382">
        <v>356.91666666666657</v>
      </c>
      <c r="H333" s="382">
        <v>373.71666666666664</v>
      </c>
      <c r="I333" s="382">
        <v>378.48333333333341</v>
      </c>
      <c r="J333" s="382">
        <v>382.11666666666667</v>
      </c>
      <c r="K333" s="381">
        <v>374.85</v>
      </c>
      <c r="L333" s="381">
        <v>366.45</v>
      </c>
      <c r="M333" s="381">
        <v>8.6543600000000005</v>
      </c>
      <c r="N333" s="1"/>
      <c r="O333" s="1"/>
    </row>
    <row r="334" spans="1:15" ht="12.75" customHeight="1">
      <c r="A334" s="33">
        <v>324</v>
      </c>
      <c r="B334" s="440" t="s">
        <v>269</v>
      </c>
      <c r="C334" s="381">
        <v>921.35</v>
      </c>
      <c r="D334" s="382">
        <v>920.7833333333333</v>
      </c>
      <c r="E334" s="382">
        <v>915.56666666666661</v>
      </c>
      <c r="F334" s="382">
        <v>909.7833333333333</v>
      </c>
      <c r="G334" s="382">
        <v>904.56666666666661</v>
      </c>
      <c r="H334" s="382">
        <v>926.56666666666661</v>
      </c>
      <c r="I334" s="382">
        <v>931.7833333333333</v>
      </c>
      <c r="J334" s="382">
        <v>937.56666666666661</v>
      </c>
      <c r="K334" s="381">
        <v>926</v>
      </c>
      <c r="L334" s="381">
        <v>915</v>
      </c>
      <c r="M334" s="381">
        <v>0.81406000000000001</v>
      </c>
      <c r="N334" s="1"/>
      <c r="O334" s="1"/>
    </row>
    <row r="335" spans="1:15" ht="12.75" customHeight="1">
      <c r="A335" s="33">
        <v>325</v>
      </c>
      <c r="B335" s="440" t="s">
        <v>165</v>
      </c>
      <c r="C335" s="381">
        <v>113.7</v>
      </c>
      <c r="D335" s="382">
        <v>113.45</v>
      </c>
      <c r="E335" s="382">
        <v>112.10000000000001</v>
      </c>
      <c r="F335" s="382">
        <v>110.5</v>
      </c>
      <c r="G335" s="382">
        <v>109.15</v>
      </c>
      <c r="H335" s="382">
        <v>115.05000000000001</v>
      </c>
      <c r="I335" s="382">
        <v>116.4</v>
      </c>
      <c r="J335" s="382">
        <v>118.00000000000001</v>
      </c>
      <c r="K335" s="381">
        <v>114.8</v>
      </c>
      <c r="L335" s="381">
        <v>111.85</v>
      </c>
      <c r="M335" s="381">
        <v>245.20097999999999</v>
      </c>
      <c r="N335" s="1"/>
      <c r="O335" s="1"/>
    </row>
    <row r="336" spans="1:15" ht="12.75" customHeight="1">
      <c r="A336" s="33">
        <v>326</v>
      </c>
      <c r="B336" s="440" t="s">
        <v>166</v>
      </c>
      <c r="C336" s="381">
        <v>5590.8</v>
      </c>
      <c r="D336" s="382">
        <v>5597.2833333333328</v>
      </c>
      <c r="E336" s="382">
        <v>5549.5166666666655</v>
      </c>
      <c r="F336" s="382">
        <v>5508.2333333333327</v>
      </c>
      <c r="G336" s="382">
        <v>5460.4666666666653</v>
      </c>
      <c r="H336" s="382">
        <v>5638.5666666666657</v>
      </c>
      <c r="I336" s="382">
        <v>5686.3333333333321</v>
      </c>
      <c r="J336" s="382">
        <v>5727.6166666666659</v>
      </c>
      <c r="K336" s="381">
        <v>5645.05</v>
      </c>
      <c r="L336" s="381">
        <v>5556</v>
      </c>
      <c r="M336" s="381">
        <v>1.82195</v>
      </c>
      <c r="N336" s="1"/>
      <c r="O336" s="1"/>
    </row>
    <row r="337" spans="1:15" ht="12.75" customHeight="1">
      <c r="A337" s="33">
        <v>327</v>
      </c>
      <c r="B337" s="440" t="s">
        <v>167</v>
      </c>
      <c r="C337" s="381">
        <v>4162.7</v>
      </c>
      <c r="D337" s="382">
        <v>4177.9000000000005</v>
      </c>
      <c r="E337" s="382">
        <v>4125.8000000000011</v>
      </c>
      <c r="F337" s="382">
        <v>4088.9000000000005</v>
      </c>
      <c r="G337" s="382">
        <v>4036.8000000000011</v>
      </c>
      <c r="H337" s="382">
        <v>4214.8000000000011</v>
      </c>
      <c r="I337" s="382">
        <v>4266.9000000000015</v>
      </c>
      <c r="J337" s="382">
        <v>4303.8000000000011</v>
      </c>
      <c r="K337" s="381">
        <v>4230</v>
      </c>
      <c r="L337" s="381">
        <v>4141</v>
      </c>
      <c r="M337" s="381">
        <v>1.32169</v>
      </c>
      <c r="N337" s="1"/>
      <c r="O337" s="1"/>
    </row>
    <row r="338" spans="1:15" ht="12.75" customHeight="1">
      <c r="A338" s="33">
        <v>328</v>
      </c>
      <c r="B338" s="440" t="s">
        <v>851</v>
      </c>
      <c r="C338" s="381">
        <v>2381.35</v>
      </c>
      <c r="D338" s="382">
        <v>2368.8166666666666</v>
      </c>
      <c r="E338" s="382">
        <v>2345.583333333333</v>
      </c>
      <c r="F338" s="382">
        <v>2309.8166666666666</v>
      </c>
      <c r="G338" s="382">
        <v>2286.583333333333</v>
      </c>
      <c r="H338" s="382">
        <v>2404.583333333333</v>
      </c>
      <c r="I338" s="382">
        <v>2427.8166666666666</v>
      </c>
      <c r="J338" s="382">
        <v>2463.583333333333</v>
      </c>
      <c r="K338" s="381">
        <v>2392.0500000000002</v>
      </c>
      <c r="L338" s="381">
        <v>2333.0500000000002</v>
      </c>
      <c r="M338" s="381">
        <v>0.56274999999999997</v>
      </c>
      <c r="N338" s="1"/>
      <c r="O338" s="1"/>
    </row>
    <row r="339" spans="1:15" ht="12.75" customHeight="1">
      <c r="A339" s="33">
        <v>329</v>
      </c>
      <c r="B339" s="440" t="s">
        <v>458</v>
      </c>
      <c r="C339" s="381">
        <v>51.7</v>
      </c>
      <c r="D339" s="382">
        <v>51.566666666666663</v>
      </c>
      <c r="E339" s="382">
        <v>51.133333333333326</v>
      </c>
      <c r="F339" s="382">
        <v>50.566666666666663</v>
      </c>
      <c r="G339" s="382">
        <v>50.133333333333326</v>
      </c>
      <c r="H339" s="382">
        <v>52.133333333333326</v>
      </c>
      <c r="I339" s="382">
        <v>52.566666666666663</v>
      </c>
      <c r="J339" s="382">
        <v>53.133333333333326</v>
      </c>
      <c r="K339" s="381">
        <v>52</v>
      </c>
      <c r="L339" s="381">
        <v>51</v>
      </c>
      <c r="M339" s="381">
        <v>91.801259999999999</v>
      </c>
      <c r="N339" s="1"/>
      <c r="O339" s="1"/>
    </row>
    <row r="340" spans="1:15" ht="12.75" customHeight="1">
      <c r="A340" s="33">
        <v>330</v>
      </c>
      <c r="B340" s="440" t="s">
        <v>459</v>
      </c>
      <c r="C340" s="381">
        <v>76.2</v>
      </c>
      <c r="D340" s="382">
        <v>76.483333333333334</v>
      </c>
      <c r="E340" s="382">
        <v>75.316666666666663</v>
      </c>
      <c r="F340" s="382">
        <v>74.433333333333323</v>
      </c>
      <c r="G340" s="382">
        <v>73.266666666666652</v>
      </c>
      <c r="H340" s="382">
        <v>77.366666666666674</v>
      </c>
      <c r="I340" s="382">
        <v>78.533333333333331</v>
      </c>
      <c r="J340" s="382">
        <v>79.416666666666686</v>
      </c>
      <c r="K340" s="381">
        <v>77.650000000000006</v>
      </c>
      <c r="L340" s="381">
        <v>75.599999999999994</v>
      </c>
      <c r="M340" s="381">
        <v>37.938940000000002</v>
      </c>
      <c r="N340" s="1"/>
      <c r="O340" s="1"/>
    </row>
    <row r="341" spans="1:15" ht="12.75" customHeight="1">
      <c r="A341" s="33">
        <v>331</v>
      </c>
      <c r="B341" s="440" t="s">
        <v>460</v>
      </c>
      <c r="C341" s="381">
        <v>609.25</v>
      </c>
      <c r="D341" s="382">
        <v>602.44999999999993</v>
      </c>
      <c r="E341" s="382">
        <v>583.89999999999986</v>
      </c>
      <c r="F341" s="382">
        <v>558.54999999999995</v>
      </c>
      <c r="G341" s="382">
        <v>539.99999999999989</v>
      </c>
      <c r="H341" s="382">
        <v>627.79999999999984</v>
      </c>
      <c r="I341" s="382">
        <v>646.3499999999998</v>
      </c>
      <c r="J341" s="382">
        <v>671.69999999999982</v>
      </c>
      <c r="K341" s="381">
        <v>621</v>
      </c>
      <c r="L341" s="381">
        <v>577.1</v>
      </c>
      <c r="M341" s="381">
        <v>2.0271499999999998</v>
      </c>
      <c r="N341" s="1"/>
      <c r="O341" s="1"/>
    </row>
    <row r="342" spans="1:15" ht="12.75" customHeight="1">
      <c r="A342" s="33">
        <v>332</v>
      </c>
      <c r="B342" s="440" t="s">
        <v>168</v>
      </c>
      <c r="C342" s="381">
        <v>19714.400000000001</v>
      </c>
      <c r="D342" s="382">
        <v>19688.133333333335</v>
      </c>
      <c r="E342" s="382">
        <v>19626.26666666667</v>
      </c>
      <c r="F342" s="382">
        <v>19538.133333333335</v>
      </c>
      <c r="G342" s="382">
        <v>19476.26666666667</v>
      </c>
      <c r="H342" s="382">
        <v>19776.26666666667</v>
      </c>
      <c r="I342" s="382">
        <v>19838.133333333331</v>
      </c>
      <c r="J342" s="382">
        <v>19926.26666666667</v>
      </c>
      <c r="K342" s="381">
        <v>19750</v>
      </c>
      <c r="L342" s="381">
        <v>19600</v>
      </c>
      <c r="M342" s="381">
        <v>0.35382999999999998</v>
      </c>
      <c r="N342" s="1"/>
      <c r="O342" s="1"/>
    </row>
    <row r="343" spans="1:15" ht="12.75" customHeight="1">
      <c r="A343" s="33">
        <v>333</v>
      </c>
      <c r="B343" s="440" t="s">
        <v>466</v>
      </c>
      <c r="C343" s="381">
        <v>90.1</v>
      </c>
      <c r="D343" s="382">
        <v>89.966666666666654</v>
      </c>
      <c r="E343" s="382">
        <v>88.433333333333309</v>
      </c>
      <c r="F343" s="382">
        <v>86.766666666666652</v>
      </c>
      <c r="G343" s="382">
        <v>85.233333333333306</v>
      </c>
      <c r="H343" s="382">
        <v>91.633333333333312</v>
      </c>
      <c r="I343" s="382">
        <v>93.166666666666643</v>
      </c>
      <c r="J343" s="382">
        <v>94.833333333333314</v>
      </c>
      <c r="K343" s="381">
        <v>91.5</v>
      </c>
      <c r="L343" s="381">
        <v>88.3</v>
      </c>
      <c r="M343" s="381">
        <v>12.74898</v>
      </c>
      <c r="N343" s="1"/>
      <c r="O343" s="1"/>
    </row>
    <row r="344" spans="1:15" ht="12.75" customHeight="1">
      <c r="A344" s="33">
        <v>334</v>
      </c>
      <c r="B344" s="440" t="s">
        <v>465</v>
      </c>
      <c r="C344" s="381">
        <v>56.75</v>
      </c>
      <c r="D344" s="382">
        <v>56.716666666666661</v>
      </c>
      <c r="E344" s="382">
        <v>56.083333333333321</v>
      </c>
      <c r="F344" s="382">
        <v>55.416666666666657</v>
      </c>
      <c r="G344" s="382">
        <v>54.783333333333317</v>
      </c>
      <c r="H344" s="382">
        <v>57.383333333333326</v>
      </c>
      <c r="I344" s="382">
        <v>58.016666666666666</v>
      </c>
      <c r="J344" s="382">
        <v>58.68333333333333</v>
      </c>
      <c r="K344" s="381">
        <v>57.35</v>
      </c>
      <c r="L344" s="381">
        <v>56.05</v>
      </c>
      <c r="M344" s="381">
        <v>12.680540000000001</v>
      </c>
      <c r="N344" s="1"/>
      <c r="O344" s="1"/>
    </row>
    <row r="345" spans="1:15" ht="12.75" customHeight="1">
      <c r="A345" s="33">
        <v>335</v>
      </c>
      <c r="B345" s="440" t="s">
        <v>464</v>
      </c>
      <c r="C345" s="381">
        <v>628.20000000000005</v>
      </c>
      <c r="D345" s="382">
        <v>627.44999999999993</v>
      </c>
      <c r="E345" s="382">
        <v>613.84999999999991</v>
      </c>
      <c r="F345" s="382">
        <v>599.5</v>
      </c>
      <c r="G345" s="382">
        <v>585.9</v>
      </c>
      <c r="H345" s="382">
        <v>641.79999999999984</v>
      </c>
      <c r="I345" s="382">
        <v>655.4</v>
      </c>
      <c r="J345" s="382">
        <v>669.74999999999977</v>
      </c>
      <c r="K345" s="381">
        <v>641.04999999999995</v>
      </c>
      <c r="L345" s="381">
        <v>613.1</v>
      </c>
      <c r="M345" s="381">
        <v>5.3661899999999996</v>
      </c>
      <c r="N345" s="1"/>
      <c r="O345" s="1"/>
    </row>
    <row r="346" spans="1:15" ht="12.75" customHeight="1">
      <c r="A346" s="33">
        <v>336</v>
      </c>
      <c r="B346" s="440" t="s">
        <v>461</v>
      </c>
      <c r="C346" s="381">
        <v>31.7</v>
      </c>
      <c r="D346" s="382">
        <v>31.683333333333334</v>
      </c>
      <c r="E346" s="382">
        <v>31.266666666666666</v>
      </c>
      <c r="F346" s="382">
        <v>30.833333333333332</v>
      </c>
      <c r="G346" s="382">
        <v>30.416666666666664</v>
      </c>
      <c r="H346" s="382">
        <v>32.116666666666667</v>
      </c>
      <c r="I346" s="382">
        <v>32.533333333333331</v>
      </c>
      <c r="J346" s="382">
        <v>32.966666666666669</v>
      </c>
      <c r="K346" s="381">
        <v>32.1</v>
      </c>
      <c r="L346" s="381">
        <v>31.25</v>
      </c>
      <c r="M346" s="381">
        <v>55.364730000000002</v>
      </c>
      <c r="N346" s="1"/>
      <c r="O346" s="1"/>
    </row>
    <row r="347" spans="1:15" ht="12.75" customHeight="1">
      <c r="A347" s="33">
        <v>337</v>
      </c>
      <c r="B347" s="440" t="s">
        <v>537</v>
      </c>
      <c r="C347" s="381">
        <v>141.35</v>
      </c>
      <c r="D347" s="382">
        <v>141.76666666666665</v>
      </c>
      <c r="E347" s="382">
        <v>140.43333333333331</v>
      </c>
      <c r="F347" s="382">
        <v>139.51666666666665</v>
      </c>
      <c r="G347" s="382">
        <v>138.18333333333331</v>
      </c>
      <c r="H347" s="382">
        <v>142.68333333333331</v>
      </c>
      <c r="I347" s="382">
        <v>144.01666666666668</v>
      </c>
      <c r="J347" s="382">
        <v>144.93333333333331</v>
      </c>
      <c r="K347" s="381">
        <v>143.1</v>
      </c>
      <c r="L347" s="381">
        <v>140.85</v>
      </c>
      <c r="M347" s="381">
        <v>2.0933600000000001</v>
      </c>
      <c r="N347" s="1"/>
      <c r="O347" s="1"/>
    </row>
    <row r="348" spans="1:15" ht="12.75" customHeight="1">
      <c r="A348" s="33">
        <v>338</v>
      </c>
      <c r="B348" s="440" t="s">
        <v>467</v>
      </c>
      <c r="C348" s="381">
        <v>2636.7</v>
      </c>
      <c r="D348" s="382">
        <v>2604.25</v>
      </c>
      <c r="E348" s="382">
        <v>2548.5</v>
      </c>
      <c r="F348" s="382">
        <v>2460.3000000000002</v>
      </c>
      <c r="G348" s="382">
        <v>2404.5500000000002</v>
      </c>
      <c r="H348" s="382">
        <v>2692.45</v>
      </c>
      <c r="I348" s="382">
        <v>2748.2</v>
      </c>
      <c r="J348" s="382">
        <v>2836.3999999999996</v>
      </c>
      <c r="K348" s="381">
        <v>2660</v>
      </c>
      <c r="L348" s="381">
        <v>2516.0500000000002</v>
      </c>
      <c r="M348" s="381">
        <v>0.12342</v>
      </c>
      <c r="N348" s="1"/>
      <c r="O348" s="1"/>
    </row>
    <row r="349" spans="1:15" ht="12.75" customHeight="1">
      <c r="A349" s="33">
        <v>339</v>
      </c>
      <c r="B349" s="440" t="s">
        <v>462</v>
      </c>
      <c r="C349" s="381">
        <v>66.7</v>
      </c>
      <c r="D349" s="382">
        <v>66.7</v>
      </c>
      <c r="E349" s="382">
        <v>65.600000000000009</v>
      </c>
      <c r="F349" s="382">
        <v>64.5</v>
      </c>
      <c r="G349" s="382">
        <v>63.400000000000006</v>
      </c>
      <c r="H349" s="382">
        <v>67.800000000000011</v>
      </c>
      <c r="I349" s="382">
        <v>68.900000000000006</v>
      </c>
      <c r="J349" s="382">
        <v>70.000000000000014</v>
      </c>
      <c r="K349" s="381">
        <v>67.8</v>
      </c>
      <c r="L349" s="381">
        <v>65.599999999999994</v>
      </c>
      <c r="M349" s="381">
        <v>33.730919999999998</v>
      </c>
      <c r="N349" s="1"/>
      <c r="O349" s="1"/>
    </row>
    <row r="350" spans="1:15" ht="12.75" customHeight="1">
      <c r="A350" s="33">
        <v>340</v>
      </c>
      <c r="B350" s="440" t="s">
        <v>169</v>
      </c>
      <c r="C350" s="381">
        <v>146.05000000000001</v>
      </c>
      <c r="D350" s="382">
        <v>144.5</v>
      </c>
      <c r="E350" s="382">
        <v>142.55000000000001</v>
      </c>
      <c r="F350" s="382">
        <v>139.05000000000001</v>
      </c>
      <c r="G350" s="382">
        <v>137.10000000000002</v>
      </c>
      <c r="H350" s="382">
        <v>148</v>
      </c>
      <c r="I350" s="382">
        <v>149.94999999999999</v>
      </c>
      <c r="J350" s="382">
        <v>153.44999999999999</v>
      </c>
      <c r="K350" s="381">
        <v>146.44999999999999</v>
      </c>
      <c r="L350" s="381">
        <v>141</v>
      </c>
      <c r="M350" s="381">
        <v>121.99243</v>
      </c>
      <c r="N350" s="1"/>
      <c r="O350" s="1"/>
    </row>
    <row r="351" spans="1:15" ht="12.75" customHeight="1">
      <c r="A351" s="33">
        <v>341</v>
      </c>
      <c r="B351" s="440" t="s">
        <v>463</v>
      </c>
      <c r="C351" s="381">
        <v>257.95</v>
      </c>
      <c r="D351" s="382">
        <v>257.14999999999998</v>
      </c>
      <c r="E351" s="382">
        <v>252.39999999999998</v>
      </c>
      <c r="F351" s="382">
        <v>246.85</v>
      </c>
      <c r="G351" s="382">
        <v>242.1</v>
      </c>
      <c r="H351" s="382">
        <v>262.69999999999993</v>
      </c>
      <c r="I351" s="382">
        <v>267.44999999999993</v>
      </c>
      <c r="J351" s="382">
        <v>272.99999999999994</v>
      </c>
      <c r="K351" s="381">
        <v>261.89999999999998</v>
      </c>
      <c r="L351" s="381">
        <v>251.6</v>
      </c>
      <c r="M351" s="381">
        <v>11.236840000000001</v>
      </c>
      <c r="N351" s="1"/>
      <c r="O351" s="1"/>
    </row>
    <row r="352" spans="1:15" ht="12.75" customHeight="1">
      <c r="A352" s="33">
        <v>342</v>
      </c>
      <c r="B352" s="440" t="s">
        <v>171</v>
      </c>
      <c r="C352" s="381">
        <v>134.94999999999999</v>
      </c>
      <c r="D352" s="382">
        <v>135.03333333333333</v>
      </c>
      <c r="E352" s="382">
        <v>133.41666666666666</v>
      </c>
      <c r="F352" s="382">
        <v>131.88333333333333</v>
      </c>
      <c r="G352" s="382">
        <v>130.26666666666665</v>
      </c>
      <c r="H352" s="382">
        <v>136.56666666666666</v>
      </c>
      <c r="I352" s="382">
        <v>138.18333333333334</v>
      </c>
      <c r="J352" s="382">
        <v>139.71666666666667</v>
      </c>
      <c r="K352" s="381">
        <v>136.65</v>
      </c>
      <c r="L352" s="381">
        <v>133.5</v>
      </c>
      <c r="M352" s="381">
        <v>151.14698999999999</v>
      </c>
      <c r="N352" s="1"/>
      <c r="O352" s="1"/>
    </row>
    <row r="353" spans="1:15" ht="12.75" customHeight="1">
      <c r="A353" s="33">
        <v>343</v>
      </c>
      <c r="B353" s="440" t="s">
        <v>270</v>
      </c>
      <c r="C353" s="381">
        <v>945.65</v>
      </c>
      <c r="D353" s="382">
        <v>952.5</v>
      </c>
      <c r="E353" s="382">
        <v>936</v>
      </c>
      <c r="F353" s="382">
        <v>926.35</v>
      </c>
      <c r="G353" s="382">
        <v>909.85</v>
      </c>
      <c r="H353" s="382">
        <v>962.15</v>
      </c>
      <c r="I353" s="382">
        <v>978.65</v>
      </c>
      <c r="J353" s="382">
        <v>988.3</v>
      </c>
      <c r="K353" s="381">
        <v>969</v>
      </c>
      <c r="L353" s="381">
        <v>942.85</v>
      </c>
      <c r="M353" s="381">
        <v>8.5596999999999994</v>
      </c>
      <c r="N353" s="1"/>
      <c r="O353" s="1"/>
    </row>
    <row r="354" spans="1:15" ht="12.75" customHeight="1">
      <c r="A354" s="33">
        <v>344</v>
      </c>
      <c r="B354" s="440" t="s">
        <v>468</v>
      </c>
      <c r="C354" s="381">
        <v>4155.5</v>
      </c>
      <c r="D354" s="382">
        <v>4164.3833333333332</v>
      </c>
      <c r="E354" s="382">
        <v>4098.7666666666664</v>
      </c>
      <c r="F354" s="382">
        <v>4042.0333333333328</v>
      </c>
      <c r="G354" s="382">
        <v>3976.4166666666661</v>
      </c>
      <c r="H354" s="382">
        <v>4221.1166666666668</v>
      </c>
      <c r="I354" s="382">
        <v>4286.7333333333336</v>
      </c>
      <c r="J354" s="382">
        <v>4343.4666666666672</v>
      </c>
      <c r="K354" s="381">
        <v>4230</v>
      </c>
      <c r="L354" s="381">
        <v>4107.6499999999996</v>
      </c>
      <c r="M354" s="381">
        <v>0.79393999999999998</v>
      </c>
      <c r="N354" s="1"/>
      <c r="O354" s="1"/>
    </row>
    <row r="355" spans="1:15" ht="12.75" customHeight="1">
      <c r="A355" s="33">
        <v>345</v>
      </c>
      <c r="B355" s="440" t="s">
        <v>271</v>
      </c>
      <c r="C355" s="381">
        <v>221.9</v>
      </c>
      <c r="D355" s="382">
        <v>222.61666666666667</v>
      </c>
      <c r="E355" s="382">
        <v>220.28333333333336</v>
      </c>
      <c r="F355" s="382">
        <v>218.66666666666669</v>
      </c>
      <c r="G355" s="382">
        <v>216.33333333333337</v>
      </c>
      <c r="H355" s="382">
        <v>224.23333333333335</v>
      </c>
      <c r="I355" s="382">
        <v>226.56666666666666</v>
      </c>
      <c r="J355" s="382">
        <v>228.18333333333334</v>
      </c>
      <c r="K355" s="381">
        <v>224.95</v>
      </c>
      <c r="L355" s="381">
        <v>221</v>
      </c>
      <c r="M355" s="381">
        <v>14.74006</v>
      </c>
      <c r="N355" s="1"/>
      <c r="O355" s="1"/>
    </row>
    <row r="356" spans="1:15" ht="12.75" customHeight="1">
      <c r="A356" s="33">
        <v>346</v>
      </c>
      <c r="B356" s="440" t="s">
        <v>172</v>
      </c>
      <c r="C356" s="381">
        <v>163.95</v>
      </c>
      <c r="D356" s="382">
        <v>164.16666666666666</v>
      </c>
      <c r="E356" s="382">
        <v>162.83333333333331</v>
      </c>
      <c r="F356" s="382">
        <v>161.71666666666667</v>
      </c>
      <c r="G356" s="382">
        <v>160.38333333333333</v>
      </c>
      <c r="H356" s="382">
        <v>165.2833333333333</v>
      </c>
      <c r="I356" s="382">
        <v>166.61666666666662</v>
      </c>
      <c r="J356" s="382">
        <v>167.73333333333329</v>
      </c>
      <c r="K356" s="381">
        <v>165.5</v>
      </c>
      <c r="L356" s="381">
        <v>163.05000000000001</v>
      </c>
      <c r="M356" s="381">
        <v>74.453460000000007</v>
      </c>
      <c r="N356" s="1"/>
      <c r="O356" s="1"/>
    </row>
    <row r="357" spans="1:15" ht="12.75" customHeight="1">
      <c r="A357" s="33">
        <v>347</v>
      </c>
      <c r="B357" s="440" t="s">
        <v>469</v>
      </c>
      <c r="C357" s="381">
        <v>369.3</v>
      </c>
      <c r="D357" s="382">
        <v>369.41666666666669</v>
      </c>
      <c r="E357" s="382">
        <v>366.88333333333338</v>
      </c>
      <c r="F357" s="382">
        <v>364.4666666666667</v>
      </c>
      <c r="G357" s="382">
        <v>361.93333333333339</v>
      </c>
      <c r="H357" s="382">
        <v>371.83333333333337</v>
      </c>
      <c r="I357" s="382">
        <v>374.36666666666667</v>
      </c>
      <c r="J357" s="382">
        <v>376.78333333333336</v>
      </c>
      <c r="K357" s="381">
        <v>371.95</v>
      </c>
      <c r="L357" s="381">
        <v>367</v>
      </c>
      <c r="M357" s="381">
        <v>0.6351</v>
      </c>
      <c r="N357" s="1"/>
      <c r="O357" s="1"/>
    </row>
    <row r="358" spans="1:15" ht="12.75" customHeight="1">
      <c r="A358" s="33">
        <v>348</v>
      </c>
      <c r="B358" s="440" t="s">
        <v>173</v>
      </c>
      <c r="C358" s="381">
        <v>44390.35</v>
      </c>
      <c r="D358" s="382">
        <v>44532.266666666663</v>
      </c>
      <c r="E358" s="382">
        <v>43909.533333333326</v>
      </c>
      <c r="F358" s="382">
        <v>43428.71666666666</v>
      </c>
      <c r="G358" s="382">
        <v>42805.983333333323</v>
      </c>
      <c r="H358" s="382">
        <v>45013.083333333328</v>
      </c>
      <c r="I358" s="382">
        <v>45635.816666666666</v>
      </c>
      <c r="J358" s="382">
        <v>46116.633333333331</v>
      </c>
      <c r="K358" s="381">
        <v>45155</v>
      </c>
      <c r="L358" s="381">
        <v>44051.45</v>
      </c>
      <c r="M358" s="381">
        <v>0.27112000000000003</v>
      </c>
      <c r="N358" s="1"/>
      <c r="O358" s="1"/>
    </row>
    <row r="359" spans="1:15" ht="12.75" customHeight="1">
      <c r="A359" s="33">
        <v>349</v>
      </c>
      <c r="B359" s="440" t="s">
        <v>174</v>
      </c>
      <c r="C359" s="381">
        <v>2637.95</v>
      </c>
      <c r="D359" s="382">
        <v>2641.5</v>
      </c>
      <c r="E359" s="382">
        <v>2623.1</v>
      </c>
      <c r="F359" s="382">
        <v>2608.25</v>
      </c>
      <c r="G359" s="382">
        <v>2589.85</v>
      </c>
      <c r="H359" s="382">
        <v>2656.35</v>
      </c>
      <c r="I359" s="382">
        <v>2674.7499999999995</v>
      </c>
      <c r="J359" s="382">
        <v>2689.6</v>
      </c>
      <c r="K359" s="381">
        <v>2659.9</v>
      </c>
      <c r="L359" s="381">
        <v>2626.65</v>
      </c>
      <c r="M359" s="381">
        <v>2.8383600000000002</v>
      </c>
      <c r="N359" s="1"/>
      <c r="O359" s="1"/>
    </row>
    <row r="360" spans="1:15" ht="12.75" customHeight="1">
      <c r="A360" s="33">
        <v>350</v>
      </c>
      <c r="B360" s="440" t="s">
        <v>473</v>
      </c>
      <c r="C360" s="381">
        <v>4518.3500000000004</v>
      </c>
      <c r="D360" s="382">
        <v>4495.7</v>
      </c>
      <c r="E360" s="382">
        <v>4448.7</v>
      </c>
      <c r="F360" s="382">
        <v>4379.05</v>
      </c>
      <c r="G360" s="382">
        <v>4332.05</v>
      </c>
      <c r="H360" s="382">
        <v>4565.3499999999995</v>
      </c>
      <c r="I360" s="382">
        <v>4612.3499999999995</v>
      </c>
      <c r="J360" s="382">
        <v>4681.9999999999991</v>
      </c>
      <c r="K360" s="381">
        <v>4542.7</v>
      </c>
      <c r="L360" s="381">
        <v>4426.05</v>
      </c>
      <c r="M360" s="381">
        <v>2.37941</v>
      </c>
      <c r="N360" s="1"/>
      <c r="O360" s="1"/>
    </row>
    <row r="361" spans="1:15" ht="12.75" customHeight="1">
      <c r="A361" s="33">
        <v>351</v>
      </c>
      <c r="B361" s="440" t="s">
        <v>175</v>
      </c>
      <c r="C361" s="381">
        <v>225.9</v>
      </c>
      <c r="D361" s="382">
        <v>225.91666666666666</v>
      </c>
      <c r="E361" s="382">
        <v>224.58333333333331</v>
      </c>
      <c r="F361" s="382">
        <v>223.26666666666665</v>
      </c>
      <c r="G361" s="382">
        <v>221.93333333333331</v>
      </c>
      <c r="H361" s="382">
        <v>227.23333333333332</v>
      </c>
      <c r="I361" s="382">
        <v>228.56666666666663</v>
      </c>
      <c r="J361" s="382">
        <v>229.88333333333333</v>
      </c>
      <c r="K361" s="381">
        <v>227.25</v>
      </c>
      <c r="L361" s="381">
        <v>224.6</v>
      </c>
      <c r="M361" s="381">
        <v>16.36467</v>
      </c>
      <c r="N361" s="1"/>
      <c r="O361" s="1"/>
    </row>
    <row r="362" spans="1:15" ht="12.75" customHeight="1">
      <c r="A362" s="33">
        <v>352</v>
      </c>
      <c r="B362" s="440" t="s">
        <v>176</v>
      </c>
      <c r="C362" s="381">
        <v>127.35</v>
      </c>
      <c r="D362" s="382">
        <v>127.05</v>
      </c>
      <c r="E362" s="382">
        <v>125.9</v>
      </c>
      <c r="F362" s="382">
        <v>124.45</v>
      </c>
      <c r="G362" s="382">
        <v>123.30000000000001</v>
      </c>
      <c r="H362" s="382">
        <v>128.5</v>
      </c>
      <c r="I362" s="382">
        <v>129.65</v>
      </c>
      <c r="J362" s="382">
        <v>131.1</v>
      </c>
      <c r="K362" s="381">
        <v>128.19999999999999</v>
      </c>
      <c r="L362" s="381">
        <v>125.6</v>
      </c>
      <c r="M362" s="381">
        <v>47.119140000000002</v>
      </c>
      <c r="N362" s="1"/>
      <c r="O362" s="1"/>
    </row>
    <row r="363" spans="1:15" ht="12.75" customHeight="1">
      <c r="A363" s="33">
        <v>353</v>
      </c>
      <c r="B363" s="440" t="s">
        <v>177</v>
      </c>
      <c r="C363" s="381">
        <v>4926.6000000000004</v>
      </c>
      <c r="D363" s="382">
        <v>4905.4333333333334</v>
      </c>
      <c r="E363" s="382">
        <v>4875.8666666666668</v>
      </c>
      <c r="F363" s="382">
        <v>4825.1333333333332</v>
      </c>
      <c r="G363" s="382">
        <v>4795.5666666666666</v>
      </c>
      <c r="H363" s="382">
        <v>4956.166666666667</v>
      </c>
      <c r="I363" s="382">
        <v>4985.7333333333345</v>
      </c>
      <c r="J363" s="382">
        <v>5036.4666666666672</v>
      </c>
      <c r="K363" s="381">
        <v>4935</v>
      </c>
      <c r="L363" s="381">
        <v>4854.7</v>
      </c>
      <c r="M363" s="381">
        <v>0.32818000000000003</v>
      </c>
      <c r="N363" s="1"/>
      <c r="O363" s="1"/>
    </row>
    <row r="364" spans="1:15" ht="12.75" customHeight="1">
      <c r="A364" s="33">
        <v>354</v>
      </c>
      <c r="B364" s="440" t="s">
        <v>274</v>
      </c>
      <c r="C364" s="381">
        <v>15992.65</v>
      </c>
      <c r="D364" s="382">
        <v>15972.550000000001</v>
      </c>
      <c r="E364" s="382">
        <v>15775.250000000002</v>
      </c>
      <c r="F364" s="382">
        <v>15557.85</v>
      </c>
      <c r="G364" s="382">
        <v>15360.550000000001</v>
      </c>
      <c r="H364" s="382">
        <v>16189.950000000003</v>
      </c>
      <c r="I364" s="382">
        <v>16387.25</v>
      </c>
      <c r="J364" s="382">
        <v>16604.650000000001</v>
      </c>
      <c r="K364" s="381">
        <v>16169.85</v>
      </c>
      <c r="L364" s="381">
        <v>15755.15</v>
      </c>
      <c r="M364" s="381">
        <v>6.3170000000000004E-2</v>
      </c>
      <c r="N364" s="1"/>
      <c r="O364" s="1"/>
    </row>
    <row r="365" spans="1:15" ht="12.75" customHeight="1">
      <c r="A365" s="33">
        <v>355</v>
      </c>
      <c r="B365" s="440" t="s">
        <v>480</v>
      </c>
      <c r="C365" s="381">
        <v>5192.25</v>
      </c>
      <c r="D365" s="382">
        <v>5174</v>
      </c>
      <c r="E365" s="382">
        <v>5128.25</v>
      </c>
      <c r="F365" s="382">
        <v>5064.25</v>
      </c>
      <c r="G365" s="382">
        <v>5018.5</v>
      </c>
      <c r="H365" s="382">
        <v>5238</v>
      </c>
      <c r="I365" s="382">
        <v>5283.75</v>
      </c>
      <c r="J365" s="382">
        <v>5347.75</v>
      </c>
      <c r="K365" s="381">
        <v>5219.75</v>
      </c>
      <c r="L365" s="381">
        <v>5110</v>
      </c>
      <c r="M365" s="381">
        <v>4.8039999999999999E-2</v>
      </c>
      <c r="N365" s="1"/>
      <c r="O365" s="1"/>
    </row>
    <row r="366" spans="1:15" ht="12.75" customHeight="1">
      <c r="A366" s="33">
        <v>356</v>
      </c>
      <c r="B366" s="440" t="s">
        <v>474</v>
      </c>
      <c r="C366" s="381" t="e">
        <v>#N/A</v>
      </c>
      <c r="D366" s="382" t="e">
        <v>#N/A</v>
      </c>
      <c r="E366" s="382" t="e">
        <v>#N/A</v>
      </c>
      <c r="F366" s="382" t="e">
        <v>#N/A</v>
      </c>
      <c r="G366" s="382" t="e">
        <v>#N/A</v>
      </c>
      <c r="H366" s="382" t="e">
        <v>#N/A</v>
      </c>
      <c r="I366" s="382" t="e">
        <v>#N/A</v>
      </c>
      <c r="J366" s="382" t="e">
        <v>#N/A</v>
      </c>
      <c r="K366" s="381" t="e">
        <v>#N/A</v>
      </c>
      <c r="L366" s="381" t="e">
        <v>#N/A</v>
      </c>
      <c r="M366" s="381" t="e">
        <v>#N/A</v>
      </c>
      <c r="N366" s="1"/>
      <c r="O366" s="1"/>
    </row>
    <row r="367" spans="1:15" ht="12.75" customHeight="1">
      <c r="A367" s="33">
        <v>357</v>
      </c>
      <c r="B367" s="440" t="s">
        <v>475</v>
      </c>
      <c r="C367" s="381">
        <v>1038.55</v>
      </c>
      <c r="D367" s="382">
        <v>1028.2166666666667</v>
      </c>
      <c r="E367" s="382">
        <v>1008.4833333333333</v>
      </c>
      <c r="F367" s="382">
        <v>978.41666666666663</v>
      </c>
      <c r="G367" s="382">
        <v>958.68333333333328</v>
      </c>
      <c r="H367" s="382">
        <v>1058.2833333333333</v>
      </c>
      <c r="I367" s="382">
        <v>1078.0166666666669</v>
      </c>
      <c r="J367" s="382">
        <v>1108.0833333333335</v>
      </c>
      <c r="K367" s="381">
        <v>1047.95</v>
      </c>
      <c r="L367" s="381">
        <v>998.15</v>
      </c>
      <c r="M367" s="381">
        <v>3.8286199999999999</v>
      </c>
      <c r="N367" s="1"/>
      <c r="O367" s="1"/>
    </row>
    <row r="368" spans="1:15" ht="12.75" customHeight="1">
      <c r="A368" s="33">
        <v>358</v>
      </c>
      <c r="B368" s="440" t="s">
        <v>178</v>
      </c>
      <c r="C368" s="381">
        <v>2724.35</v>
      </c>
      <c r="D368" s="382">
        <v>2733.4666666666667</v>
      </c>
      <c r="E368" s="382">
        <v>2702.2333333333336</v>
      </c>
      <c r="F368" s="382">
        <v>2680.1166666666668</v>
      </c>
      <c r="G368" s="382">
        <v>2648.8833333333337</v>
      </c>
      <c r="H368" s="382">
        <v>2755.5833333333335</v>
      </c>
      <c r="I368" s="382">
        <v>2786.8166666666662</v>
      </c>
      <c r="J368" s="382">
        <v>2808.9333333333334</v>
      </c>
      <c r="K368" s="381">
        <v>2764.7</v>
      </c>
      <c r="L368" s="381">
        <v>2711.35</v>
      </c>
      <c r="M368" s="381">
        <v>3.0755300000000001</v>
      </c>
      <c r="N368" s="1"/>
      <c r="O368" s="1"/>
    </row>
    <row r="369" spans="1:15" ht="12.75" customHeight="1">
      <c r="A369" s="33">
        <v>359</v>
      </c>
      <c r="B369" s="440" t="s">
        <v>179</v>
      </c>
      <c r="C369" s="381">
        <v>2832.3</v>
      </c>
      <c r="D369" s="382">
        <v>2847.1666666666665</v>
      </c>
      <c r="E369" s="382">
        <v>2799.583333333333</v>
      </c>
      <c r="F369" s="382">
        <v>2766.8666666666663</v>
      </c>
      <c r="G369" s="382">
        <v>2719.2833333333328</v>
      </c>
      <c r="H369" s="382">
        <v>2879.8833333333332</v>
      </c>
      <c r="I369" s="382">
        <v>2927.4666666666662</v>
      </c>
      <c r="J369" s="382">
        <v>2960.1833333333334</v>
      </c>
      <c r="K369" s="381">
        <v>2894.75</v>
      </c>
      <c r="L369" s="381">
        <v>2814.45</v>
      </c>
      <c r="M369" s="381">
        <v>4.9570800000000004</v>
      </c>
      <c r="N369" s="1"/>
      <c r="O369" s="1"/>
    </row>
    <row r="370" spans="1:15" ht="12.75" customHeight="1">
      <c r="A370" s="33">
        <v>360</v>
      </c>
      <c r="B370" s="440" t="s">
        <v>180</v>
      </c>
      <c r="C370" s="381">
        <v>40.200000000000003</v>
      </c>
      <c r="D370" s="382">
        <v>40.199999999999996</v>
      </c>
      <c r="E370" s="382">
        <v>39.749999999999993</v>
      </c>
      <c r="F370" s="382">
        <v>39.299999999999997</v>
      </c>
      <c r="G370" s="382">
        <v>38.849999999999994</v>
      </c>
      <c r="H370" s="382">
        <v>40.649999999999991</v>
      </c>
      <c r="I370" s="382">
        <v>41.099999999999994</v>
      </c>
      <c r="J370" s="382">
        <v>41.54999999999999</v>
      </c>
      <c r="K370" s="381">
        <v>40.65</v>
      </c>
      <c r="L370" s="381">
        <v>39.75</v>
      </c>
      <c r="M370" s="381">
        <v>383.74630000000002</v>
      </c>
      <c r="N370" s="1"/>
      <c r="O370" s="1"/>
    </row>
    <row r="371" spans="1:15" ht="12.75" customHeight="1">
      <c r="A371" s="33">
        <v>361</v>
      </c>
      <c r="B371" s="440" t="s">
        <v>471</v>
      </c>
      <c r="C371" s="381">
        <v>508.5</v>
      </c>
      <c r="D371" s="382">
        <v>510.15000000000003</v>
      </c>
      <c r="E371" s="382">
        <v>496.85</v>
      </c>
      <c r="F371" s="382">
        <v>485.2</v>
      </c>
      <c r="G371" s="382">
        <v>471.9</v>
      </c>
      <c r="H371" s="382">
        <v>521.80000000000007</v>
      </c>
      <c r="I371" s="382">
        <v>535.10000000000014</v>
      </c>
      <c r="J371" s="382">
        <v>546.75000000000011</v>
      </c>
      <c r="K371" s="381">
        <v>523.45000000000005</v>
      </c>
      <c r="L371" s="381">
        <v>498.5</v>
      </c>
      <c r="M371" s="381">
        <v>26.277920000000002</v>
      </c>
      <c r="N371" s="1"/>
      <c r="O371" s="1"/>
    </row>
    <row r="372" spans="1:15" ht="12.75" customHeight="1">
      <c r="A372" s="33">
        <v>362</v>
      </c>
      <c r="B372" s="440" t="s">
        <v>472</v>
      </c>
      <c r="C372" s="381">
        <v>301.7</v>
      </c>
      <c r="D372" s="382">
        <v>301.83333333333331</v>
      </c>
      <c r="E372" s="382">
        <v>298.66666666666663</v>
      </c>
      <c r="F372" s="382">
        <v>295.63333333333333</v>
      </c>
      <c r="G372" s="382">
        <v>292.46666666666664</v>
      </c>
      <c r="H372" s="382">
        <v>304.86666666666662</v>
      </c>
      <c r="I372" s="382">
        <v>308.03333333333325</v>
      </c>
      <c r="J372" s="382">
        <v>311.06666666666661</v>
      </c>
      <c r="K372" s="381">
        <v>305</v>
      </c>
      <c r="L372" s="381">
        <v>298.8</v>
      </c>
      <c r="M372" s="381">
        <v>1.9987200000000001</v>
      </c>
      <c r="N372" s="1"/>
      <c r="O372" s="1"/>
    </row>
    <row r="373" spans="1:15" ht="12.75" customHeight="1">
      <c r="A373" s="33">
        <v>363</v>
      </c>
      <c r="B373" s="440" t="s">
        <v>272</v>
      </c>
      <c r="C373" s="381">
        <v>2685.15</v>
      </c>
      <c r="D373" s="382">
        <v>2622</v>
      </c>
      <c r="E373" s="382">
        <v>2546.15</v>
      </c>
      <c r="F373" s="382">
        <v>2407.15</v>
      </c>
      <c r="G373" s="382">
        <v>2331.3000000000002</v>
      </c>
      <c r="H373" s="382">
        <v>2761</v>
      </c>
      <c r="I373" s="382">
        <v>2836.8500000000004</v>
      </c>
      <c r="J373" s="382">
        <v>2975.85</v>
      </c>
      <c r="K373" s="381">
        <v>2697.85</v>
      </c>
      <c r="L373" s="381">
        <v>2483</v>
      </c>
      <c r="M373" s="381">
        <v>19.330120000000001</v>
      </c>
      <c r="N373" s="1"/>
      <c r="O373" s="1"/>
    </row>
    <row r="374" spans="1:15" ht="12.75" customHeight="1">
      <c r="A374" s="33">
        <v>364</v>
      </c>
      <c r="B374" s="440" t="s">
        <v>476</v>
      </c>
      <c r="C374" s="381">
        <v>918.8</v>
      </c>
      <c r="D374" s="382">
        <v>920.94999999999993</v>
      </c>
      <c r="E374" s="382">
        <v>913.94999999999982</v>
      </c>
      <c r="F374" s="382">
        <v>909.09999999999991</v>
      </c>
      <c r="G374" s="382">
        <v>902.0999999999998</v>
      </c>
      <c r="H374" s="382">
        <v>925.79999999999984</v>
      </c>
      <c r="I374" s="382">
        <v>932.80000000000007</v>
      </c>
      <c r="J374" s="382">
        <v>937.64999999999986</v>
      </c>
      <c r="K374" s="381">
        <v>927.95</v>
      </c>
      <c r="L374" s="381">
        <v>916.1</v>
      </c>
      <c r="M374" s="381">
        <v>0.18804999999999999</v>
      </c>
      <c r="N374" s="1"/>
      <c r="O374" s="1"/>
    </row>
    <row r="375" spans="1:15" ht="12.75" customHeight="1">
      <c r="A375" s="33">
        <v>365</v>
      </c>
      <c r="B375" s="440" t="s">
        <v>477</v>
      </c>
      <c r="C375" s="381">
        <v>1864.4</v>
      </c>
      <c r="D375" s="382">
        <v>1862.1166666666668</v>
      </c>
      <c r="E375" s="382">
        <v>1844.2833333333335</v>
      </c>
      <c r="F375" s="382">
        <v>1824.1666666666667</v>
      </c>
      <c r="G375" s="382">
        <v>1806.3333333333335</v>
      </c>
      <c r="H375" s="382">
        <v>1882.2333333333336</v>
      </c>
      <c r="I375" s="382">
        <v>1900.0666666666666</v>
      </c>
      <c r="J375" s="382">
        <v>1920.1833333333336</v>
      </c>
      <c r="K375" s="381">
        <v>1879.95</v>
      </c>
      <c r="L375" s="381">
        <v>1842</v>
      </c>
      <c r="M375" s="381">
        <v>1.2363299999999999</v>
      </c>
      <c r="N375" s="1"/>
      <c r="O375" s="1"/>
    </row>
    <row r="376" spans="1:15" ht="12.75" customHeight="1">
      <c r="A376" s="33">
        <v>366</v>
      </c>
      <c r="B376" s="440" t="s">
        <v>852</v>
      </c>
      <c r="C376" s="381">
        <v>282.75</v>
      </c>
      <c r="D376" s="382">
        <v>278.56666666666666</v>
      </c>
      <c r="E376" s="382">
        <v>272.68333333333334</v>
      </c>
      <c r="F376" s="382">
        <v>262.61666666666667</v>
      </c>
      <c r="G376" s="382">
        <v>256.73333333333335</v>
      </c>
      <c r="H376" s="382">
        <v>288.63333333333333</v>
      </c>
      <c r="I376" s="382">
        <v>294.51666666666665</v>
      </c>
      <c r="J376" s="382">
        <v>304.58333333333331</v>
      </c>
      <c r="K376" s="381">
        <v>284.45</v>
      </c>
      <c r="L376" s="381">
        <v>268.5</v>
      </c>
      <c r="M376" s="381">
        <v>42.389969999999998</v>
      </c>
      <c r="N376" s="1"/>
      <c r="O376" s="1"/>
    </row>
    <row r="377" spans="1:15" ht="12.75" customHeight="1">
      <c r="A377" s="33">
        <v>367</v>
      </c>
      <c r="B377" s="440" t="s">
        <v>181</v>
      </c>
      <c r="C377" s="381">
        <v>208</v>
      </c>
      <c r="D377" s="382">
        <v>208.68333333333331</v>
      </c>
      <c r="E377" s="382">
        <v>205.86666666666662</v>
      </c>
      <c r="F377" s="382">
        <v>203.73333333333332</v>
      </c>
      <c r="G377" s="382">
        <v>200.91666666666663</v>
      </c>
      <c r="H377" s="382">
        <v>210.81666666666661</v>
      </c>
      <c r="I377" s="382">
        <v>213.63333333333327</v>
      </c>
      <c r="J377" s="382">
        <v>215.76666666666659</v>
      </c>
      <c r="K377" s="381">
        <v>211.5</v>
      </c>
      <c r="L377" s="381">
        <v>206.55</v>
      </c>
      <c r="M377" s="381">
        <v>153.92106000000001</v>
      </c>
      <c r="N377" s="1"/>
      <c r="O377" s="1"/>
    </row>
    <row r="378" spans="1:15" ht="12.75" customHeight="1">
      <c r="A378" s="33">
        <v>368</v>
      </c>
      <c r="B378" s="440" t="s">
        <v>291</v>
      </c>
      <c r="C378" s="381">
        <v>2643.15</v>
      </c>
      <c r="D378" s="382">
        <v>2626.0333333333333</v>
      </c>
      <c r="E378" s="382">
        <v>2577.0666666666666</v>
      </c>
      <c r="F378" s="382">
        <v>2510.9833333333331</v>
      </c>
      <c r="G378" s="382">
        <v>2462.0166666666664</v>
      </c>
      <c r="H378" s="382">
        <v>2692.1166666666668</v>
      </c>
      <c r="I378" s="382">
        <v>2741.083333333333</v>
      </c>
      <c r="J378" s="382">
        <v>2807.166666666667</v>
      </c>
      <c r="K378" s="381">
        <v>2675</v>
      </c>
      <c r="L378" s="381">
        <v>2559.9499999999998</v>
      </c>
      <c r="M378" s="381">
        <v>0.69869999999999999</v>
      </c>
      <c r="N378" s="1"/>
      <c r="O378" s="1"/>
    </row>
    <row r="379" spans="1:15" ht="12.75" customHeight="1">
      <c r="A379" s="33">
        <v>369</v>
      </c>
      <c r="B379" s="440" t="s">
        <v>853</v>
      </c>
      <c r="C379" s="381">
        <v>382.85</v>
      </c>
      <c r="D379" s="382">
        <v>376.3</v>
      </c>
      <c r="E379" s="382">
        <v>369.55</v>
      </c>
      <c r="F379" s="382">
        <v>356.25</v>
      </c>
      <c r="G379" s="382">
        <v>349.5</v>
      </c>
      <c r="H379" s="382">
        <v>389.6</v>
      </c>
      <c r="I379" s="382">
        <v>396.35</v>
      </c>
      <c r="J379" s="382">
        <v>409.65000000000003</v>
      </c>
      <c r="K379" s="381">
        <v>383.05</v>
      </c>
      <c r="L379" s="381">
        <v>363</v>
      </c>
      <c r="M379" s="381">
        <v>20.39329</v>
      </c>
      <c r="N379" s="1"/>
      <c r="O379" s="1"/>
    </row>
    <row r="380" spans="1:15" ht="12.75" customHeight="1">
      <c r="A380" s="33">
        <v>370</v>
      </c>
      <c r="B380" s="440" t="s">
        <v>273</v>
      </c>
      <c r="C380" s="381">
        <v>491.4</v>
      </c>
      <c r="D380" s="382">
        <v>484.4666666666667</v>
      </c>
      <c r="E380" s="382">
        <v>473.93333333333339</v>
      </c>
      <c r="F380" s="382">
        <v>456.4666666666667</v>
      </c>
      <c r="G380" s="382">
        <v>445.93333333333339</v>
      </c>
      <c r="H380" s="382">
        <v>501.93333333333339</v>
      </c>
      <c r="I380" s="382">
        <v>512.4666666666667</v>
      </c>
      <c r="J380" s="382">
        <v>529.93333333333339</v>
      </c>
      <c r="K380" s="381">
        <v>495</v>
      </c>
      <c r="L380" s="381">
        <v>467</v>
      </c>
      <c r="M380" s="381">
        <v>15.249930000000001</v>
      </c>
      <c r="N380" s="1"/>
      <c r="O380" s="1"/>
    </row>
    <row r="381" spans="1:15" ht="12.75" customHeight="1">
      <c r="A381" s="33">
        <v>371</v>
      </c>
      <c r="B381" s="440" t="s">
        <v>478</v>
      </c>
      <c r="C381" s="381">
        <v>700.4</v>
      </c>
      <c r="D381" s="382">
        <v>697.43333333333339</v>
      </c>
      <c r="E381" s="382">
        <v>681.66666666666674</v>
      </c>
      <c r="F381" s="382">
        <v>662.93333333333339</v>
      </c>
      <c r="G381" s="382">
        <v>647.16666666666674</v>
      </c>
      <c r="H381" s="382">
        <v>716.16666666666674</v>
      </c>
      <c r="I381" s="382">
        <v>731.93333333333339</v>
      </c>
      <c r="J381" s="382">
        <v>750.66666666666674</v>
      </c>
      <c r="K381" s="381">
        <v>713.2</v>
      </c>
      <c r="L381" s="381">
        <v>678.7</v>
      </c>
      <c r="M381" s="381">
        <v>20.163139999999999</v>
      </c>
      <c r="N381" s="1"/>
      <c r="O381" s="1"/>
    </row>
    <row r="382" spans="1:15" ht="12.75" customHeight="1">
      <c r="A382" s="33">
        <v>372</v>
      </c>
      <c r="B382" s="440" t="s">
        <v>479</v>
      </c>
      <c r="C382" s="381">
        <v>152.4</v>
      </c>
      <c r="D382" s="382">
        <v>152.48333333333332</v>
      </c>
      <c r="E382" s="382">
        <v>149.96666666666664</v>
      </c>
      <c r="F382" s="382">
        <v>147.53333333333333</v>
      </c>
      <c r="G382" s="382">
        <v>145.01666666666665</v>
      </c>
      <c r="H382" s="382">
        <v>154.91666666666663</v>
      </c>
      <c r="I382" s="382">
        <v>157.43333333333334</v>
      </c>
      <c r="J382" s="382">
        <v>159.86666666666662</v>
      </c>
      <c r="K382" s="381">
        <v>155</v>
      </c>
      <c r="L382" s="381">
        <v>150.05000000000001</v>
      </c>
      <c r="M382" s="381">
        <v>8.1191099999999992</v>
      </c>
      <c r="N382" s="1"/>
      <c r="O382" s="1"/>
    </row>
    <row r="383" spans="1:15" ht="12.75" customHeight="1">
      <c r="A383" s="33">
        <v>373</v>
      </c>
      <c r="B383" s="440" t="s">
        <v>183</v>
      </c>
      <c r="C383" s="381">
        <v>1546.25</v>
      </c>
      <c r="D383" s="382">
        <v>1542.1666666666667</v>
      </c>
      <c r="E383" s="382">
        <v>1525.4833333333336</v>
      </c>
      <c r="F383" s="382">
        <v>1504.7166666666669</v>
      </c>
      <c r="G383" s="382">
        <v>1488.0333333333338</v>
      </c>
      <c r="H383" s="382">
        <v>1562.9333333333334</v>
      </c>
      <c r="I383" s="382">
        <v>1579.6166666666663</v>
      </c>
      <c r="J383" s="382">
        <v>1600.3833333333332</v>
      </c>
      <c r="K383" s="381">
        <v>1558.85</v>
      </c>
      <c r="L383" s="381">
        <v>1521.4</v>
      </c>
      <c r="M383" s="381">
        <v>12.62393</v>
      </c>
      <c r="N383" s="1"/>
      <c r="O383" s="1"/>
    </row>
    <row r="384" spans="1:15" ht="12.75" customHeight="1">
      <c r="A384" s="33">
        <v>374</v>
      </c>
      <c r="B384" s="440" t="s">
        <v>481</v>
      </c>
      <c r="C384" s="381">
        <v>805.6</v>
      </c>
      <c r="D384" s="382">
        <v>807.58333333333337</v>
      </c>
      <c r="E384" s="382">
        <v>794.16666666666674</v>
      </c>
      <c r="F384" s="382">
        <v>782.73333333333335</v>
      </c>
      <c r="G384" s="382">
        <v>769.31666666666672</v>
      </c>
      <c r="H384" s="382">
        <v>819.01666666666677</v>
      </c>
      <c r="I384" s="382">
        <v>832.43333333333351</v>
      </c>
      <c r="J384" s="382">
        <v>843.86666666666679</v>
      </c>
      <c r="K384" s="381">
        <v>821</v>
      </c>
      <c r="L384" s="381">
        <v>796.15</v>
      </c>
      <c r="M384" s="381">
        <v>1.4441600000000001</v>
      </c>
      <c r="N384" s="1"/>
      <c r="O384" s="1"/>
    </row>
    <row r="385" spans="1:15" ht="12.75" customHeight="1">
      <c r="A385" s="33">
        <v>375</v>
      </c>
      <c r="B385" s="440" t="s">
        <v>483</v>
      </c>
      <c r="C385" s="381">
        <v>1191.8</v>
      </c>
      <c r="D385" s="382">
        <v>1197.8499999999999</v>
      </c>
      <c r="E385" s="382">
        <v>1182.3499999999999</v>
      </c>
      <c r="F385" s="382">
        <v>1172.9000000000001</v>
      </c>
      <c r="G385" s="382">
        <v>1157.4000000000001</v>
      </c>
      <c r="H385" s="382">
        <v>1207.2999999999997</v>
      </c>
      <c r="I385" s="382">
        <v>1222.7999999999997</v>
      </c>
      <c r="J385" s="382">
        <v>1232.2499999999995</v>
      </c>
      <c r="K385" s="381">
        <v>1213.3499999999999</v>
      </c>
      <c r="L385" s="381">
        <v>1188.4000000000001</v>
      </c>
      <c r="M385" s="381">
        <v>1.9750700000000001</v>
      </c>
      <c r="N385" s="1"/>
      <c r="O385" s="1"/>
    </row>
    <row r="386" spans="1:15" ht="12.75" customHeight="1">
      <c r="A386" s="33">
        <v>376</v>
      </c>
      <c r="B386" s="440" t="s">
        <v>854</v>
      </c>
      <c r="C386" s="381">
        <v>117.75</v>
      </c>
      <c r="D386" s="382">
        <v>118.38333333333333</v>
      </c>
      <c r="E386" s="382">
        <v>116.86666666666665</v>
      </c>
      <c r="F386" s="382">
        <v>115.98333333333332</v>
      </c>
      <c r="G386" s="382">
        <v>114.46666666666664</v>
      </c>
      <c r="H386" s="382">
        <v>119.26666666666665</v>
      </c>
      <c r="I386" s="382">
        <v>120.78333333333333</v>
      </c>
      <c r="J386" s="382">
        <v>121.66666666666666</v>
      </c>
      <c r="K386" s="381">
        <v>119.9</v>
      </c>
      <c r="L386" s="381">
        <v>117.5</v>
      </c>
      <c r="M386" s="381">
        <v>14.06664</v>
      </c>
      <c r="N386" s="1"/>
      <c r="O386" s="1"/>
    </row>
    <row r="387" spans="1:15" ht="12.75" customHeight="1">
      <c r="A387" s="33">
        <v>377</v>
      </c>
      <c r="B387" s="440" t="s">
        <v>485</v>
      </c>
      <c r="C387" s="381">
        <v>253.4</v>
      </c>
      <c r="D387" s="382">
        <v>249.48333333333335</v>
      </c>
      <c r="E387" s="382">
        <v>244.1166666666667</v>
      </c>
      <c r="F387" s="382">
        <v>234.83333333333334</v>
      </c>
      <c r="G387" s="382">
        <v>229.4666666666667</v>
      </c>
      <c r="H387" s="382">
        <v>258.76666666666671</v>
      </c>
      <c r="I387" s="382">
        <v>264.13333333333338</v>
      </c>
      <c r="J387" s="382">
        <v>273.41666666666674</v>
      </c>
      <c r="K387" s="381">
        <v>254.85</v>
      </c>
      <c r="L387" s="381">
        <v>240.2</v>
      </c>
      <c r="M387" s="381">
        <v>80.109589999999997</v>
      </c>
      <c r="N387" s="1"/>
      <c r="O387" s="1"/>
    </row>
    <row r="388" spans="1:15" ht="12.75" customHeight="1">
      <c r="A388" s="33">
        <v>378</v>
      </c>
      <c r="B388" s="440" t="s">
        <v>486</v>
      </c>
      <c r="C388" s="381">
        <v>840</v>
      </c>
      <c r="D388" s="382">
        <v>846.43333333333339</v>
      </c>
      <c r="E388" s="382">
        <v>827.86666666666679</v>
      </c>
      <c r="F388" s="382">
        <v>815.73333333333335</v>
      </c>
      <c r="G388" s="382">
        <v>797.16666666666674</v>
      </c>
      <c r="H388" s="382">
        <v>858.56666666666683</v>
      </c>
      <c r="I388" s="382">
        <v>877.13333333333344</v>
      </c>
      <c r="J388" s="382">
        <v>889.26666666666688</v>
      </c>
      <c r="K388" s="381">
        <v>865</v>
      </c>
      <c r="L388" s="381">
        <v>834.3</v>
      </c>
      <c r="M388" s="381">
        <v>2.2993700000000001</v>
      </c>
      <c r="N388" s="1"/>
      <c r="O388" s="1"/>
    </row>
    <row r="389" spans="1:15" ht="12.75" customHeight="1">
      <c r="A389" s="33">
        <v>379</v>
      </c>
      <c r="B389" s="440" t="s">
        <v>487</v>
      </c>
      <c r="C389" s="381">
        <v>281.89999999999998</v>
      </c>
      <c r="D389" s="382">
        <v>281.58333333333331</v>
      </c>
      <c r="E389" s="382">
        <v>279.31666666666661</v>
      </c>
      <c r="F389" s="382">
        <v>276.73333333333329</v>
      </c>
      <c r="G389" s="382">
        <v>274.46666666666658</v>
      </c>
      <c r="H389" s="382">
        <v>284.16666666666663</v>
      </c>
      <c r="I389" s="382">
        <v>286.43333333333339</v>
      </c>
      <c r="J389" s="382">
        <v>289.01666666666665</v>
      </c>
      <c r="K389" s="381">
        <v>283.85000000000002</v>
      </c>
      <c r="L389" s="381">
        <v>279</v>
      </c>
      <c r="M389" s="381">
        <v>1.93127</v>
      </c>
      <c r="N389" s="1"/>
      <c r="O389" s="1"/>
    </row>
    <row r="390" spans="1:15" ht="12.75" customHeight="1">
      <c r="A390" s="33">
        <v>380</v>
      </c>
      <c r="B390" s="440" t="s">
        <v>184</v>
      </c>
      <c r="C390" s="381">
        <v>1020.15</v>
      </c>
      <c r="D390" s="382">
        <v>1027.3500000000001</v>
      </c>
      <c r="E390" s="382">
        <v>1007.8000000000002</v>
      </c>
      <c r="F390" s="382">
        <v>995.45</v>
      </c>
      <c r="G390" s="382">
        <v>975.90000000000009</v>
      </c>
      <c r="H390" s="382">
        <v>1039.7000000000003</v>
      </c>
      <c r="I390" s="382">
        <v>1059.25</v>
      </c>
      <c r="J390" s="382">
        <v>1071.6000000000004</v>
      </c>
      <c r="K390" s="381">
        <v>1046.9000000000001</v>
      </c>
      <c r="L390" s="381">
        <v>1015</v>
      </c>
      <c r="M390" s="381">
        <v>2.8170799999999998</v>
      </c>
      <c r="N390" s="1"/>
      <c r="O390" s="1"/>
    </row>
    <row r="391" spans="1:15" ht="12.75" customHeight="1">
      <c r="A391" s="33">
        <v>381</v>
      </c>
      <c r="B391" s="440" t="s">
        <v>489</v>
      </c>
      <c r="C391" s="381">
        <v>1938.5</v>
      </c>
      <c r="D391" s="382">
        <v>1935.8500000000001</v>
      </c>
      <c r="E391" s="382">
        <v>1922.6500000000003</v>
      </c>
      <c r="F391" s="382">
        <v>1906.8000000000002</v>
      </c>
      <c r="G391" s="382">
        <v>1893.6000000000004</v>
      </c>
      <c r="H391" s="382">
        <v>1951.7000000000003</v>
      </c>
      <c r="I391" s="382">
        <v>1964.9</v>
      </c>
      <c r="J391" s="382">
        <v>1980.7500000000002</v>
      </c>
      <c r="K391" s="381">
        <v>1949.05</v>
      </c>
      <c r="L391" s="381">
        <v>1920</v>
      </c>
      <c r="M391" s="381">
        <v>4.9570000000000003E-2</v>
      </c>
      <c r="N391" s="1"/>
      <c r="O391" s="1"/>
    </row>
    <row r="392" spans="1:15" ht="12.75" customHeight="1">
      <c r="A392" s="33">
        <v>382</v>
      </c>
      <c r="B392" s="440" t="s">
        <v>185</v>
      </c>
      <c r="C392" s="381">
        <v>148.44999999999999</v>
      </c>
      <c r="D392" s="382">
        <v>148.58333333333334</v>
      </c>
      <c r="E392" s="382">
        <v>145.86666666666667</v>
      </c>
      <c r="F392" s="382">
        <v>143.28333333333333</v>
      </c>
      <c r="G392" s="382">
        <v>140.56666666666666</v>
      </c>
      <c r="H392" s="382">
        <v>151.16666666666669</v>
      </c>
      <c r="I392" s="382">
        <v>153.88333333333333</v>
      </c>
      <c r="J392" s="382">
        <v>156.4666666666667</v>
      </c>
      <c r="K392" s="381">
        <v>151.30000000000001</v>
      </c>
      <c r="L392" s="381">
        <v>146</v>
      </c>
      <c r="M392" s="381">
        <v>154.71030999999999</v>
      </c>
      <c r="N392" s="1"/>
      <c r="O392" s="1"/>
    </row>
    <row r="393" spans="1:15" ht="12.75" customHeight="1">
      <c r="A393" s="33">
        <v>383</v>
      </c>
      <c r="B393" s="440" t="s">
        <v>488</v>
      </c>
      <c r="C393" s="381">
        <v>82.8</v>
      </c>
      <c r="D393" s="382">
        <v>82.45</v>
      </c>
      <c r="E393" s="382">
        <v>81</v>
      </c>
      <c r="F393" s="382">
        <v>79.2</v>
      </c>
      <c r="G393" s="382">
        <v>77.75</v>
      </c>
      <c r="H393" s="382">
        <v>84.25</v>
      </c>
      <c r="I393" s="382">
        <v>85.700000000000017</v>
      </c>
      <c r="J393" s="382">
        <v>87.5</v>
      </c>
      <c r="K393" s="381">
        <v>83.9</v>
      </c>
      <c r="L393" s="381">
        <v>80.650000000000006</v>
      </c>
      <c r="M393" s="381">
        <v>72.639060000000001</v>
      </c>
      <c r="N393" s="1"/>
      <c r="O393" s="1"/>
    </row>
    <row r="394" spans="1:15" ht="12.75" customHeight="1">
      <c r="A394" s="33">
        <v>384</v>
      </c>
      <c r="B394" s="440" t="s">
        <v>186</v>
      </c>
      <c r="C394" s="381">
        <v>140.05000000000001</v>
      </c>
      <c r="D394" s="382">
        <v>140.08333333333334</v>
      </c>
      <c r="E394" s="382">
        <v>138.66666666666669</v>
      </c>
      <c r="F394" s="382">
        <v>137.28333333333333</v>
      </c>
      <c r="G394" s="382">
        <v>135.86666666666667</v>
      </c>
      <c r="H394" s="382">
        <v>141.4666666666667</v>
      </c>
      <c r="I394" s="382">
        <v>142.88333333333338</v>
      </c>
      <c r="J394" s="382">
        <v>144.26666666666671</v>
      </c>
      <c r="K394" s="381">
        <v>141.5</v>
      </c>
      <c r="L394" s="381">
        <v>138.69999999999999</v>
      </c>
      <c r="M394" s="381">
        <v>33.100679999999997</v>
      </c>
      <c r="N394" s="1"/>
      <c r="O394" s="1"/>
    </row>
    <row r="395" spans="1:15" ht="12.75" customHeight="1">
      <c r="A395" s="33">
        <v>385</v>
      </c>
      <c r="B395" s="440" t="s">
        <v>490</v>
      </c>
      <c r="C395" s="381">
        <v>167.7</v>
      </c>
      <c r="D395" s="382">
        <v>166.63333333333333</v>
      </c>
      <c r="E395" s="382">
        <v>163.96666666666664</v>
      </c>
      <c r="F395" s="382">
        <v>160.23333333333332</v>
      </c>
      <c r="G395" s="382">
        <v>157.56666666666663</v>
      </c>
      <c r="H395" s="382">
        <v>170.36666666666665</v>
      </c>
      <c r="I395" s="382">
        <v>173.03333333333333</v>
      </c>
      <c r="J395" s="382">
        <v>176.76666666666665</v>
      </c>
      <c r="K395" s="381">
        <v>169.3</v>
      </c>
      <c r="L395" s="381">
        <v>162.9</v>
      </c>
      <c r="M395" s="381">
        <v>50.052010000000003</v>
      </c>
      <c r="N395" s="1"/>
      <c r="O395" s="1"/>
    </row>
    <row r="396" spans="1:15" ht="12.75" customHeight="1">
      <c r="A396" s="33">
        <v>386</v>
      </c>
      <c r="B396" s="440" t="s">
        <v>491</v>
      </c>
      <c r="C396" s="381">
        <v>1326.95</v>
      </c>
      <c r="D396" s="382">
        <v>1332.9833333333333</v>
      </c>
      <c r="E396" s="382">
        <v>1314.9666666666667</v>
      </c>
      <c r="F396" s="382">
        <v>1302.9833333333333</v>
      </c>
      <c r="G396" s="382">
        <v>1284.9666666666667</v>
      </c>
      <c r="H396" s="382">
        <v>1344.9666666666667</v>
      </c>
      <c r="I396" s="382">
        <v>1362.9833333333336</v>
      </c>
      <c r="J396" s="382">
        <v>1374.9666666666667</v>
      </c>
      <c r="K396" s="381">
        <v>1351</v>
      </c>
      <c r="L396" s="381">
        <v>1321</v>
      </c>
      <c r="M396" s="381">
        <v>0.99850000000000005</v>
      </c>
      <c r="N396" s="1"/>
      <c r="O396" s="1"/>
    </row>
    <row r="397" spans="1:15" ht="12.75" customHeight="1">
      <c r="A397" s="33">
        <v>387</v>
      </c>
      <c r="B397" s="440" t="s">
        <v>187</v>
      </c>
      <c r="C397" s="381">
        <v>2535.3000000000002</v>
      </c>
      <c r="D397" s="382">
        <v>2528.2333333333336</v>
      </c>
      <c r="E397" s="382">
        <v>2515.4666666666672</v>
      </c>
      <c r="F397" s="382">
        <v>2495.6333333333337</v>
      </c>
      <c r="G397" s="382">
        <v>2482.8666666666672</v>
      </c>
      <c r="H397" s="382">
        <v>2548.0666666666671</v>
      </c>
      <c r="I397" s="382">
        <v>2560.8333333333335</v>
      </c>
      <c r="J397" s="382">
        <v>2580.666666666667</v>
      </c>
      <c r="K397" s="381">
        <v>2541</v>
      </c>
      <c r="L397" s="381">
        <v>2508.4</v>
      </c>
      <c r="M397" s="381">
        <v>54.718710000000002</v>
      </c>
      <c r="N397" s="1"/>
      <c r="O397" s="1"/>
    </row>
    <row r="398" spans="1:15" ht="12.75" customHeight="1">
      <c r="A398" s="33">
        <v>388</v>
      </c>
      <c r="B398" s="440" t="s">
        <v>855</v>
      </c>
      <c r="C398" s="381">
        <v>417.95</v>
      </c>
      <c r="D398" s="382">
        <v>420.35000000000008</v>
      </c>
      <c r="E398" s="382">
        <v>413.20000000000016</v>
      </c>
      <c r="F398" s="382">
        <v>408.4500000000001</v>
      </c>
      <c r="G398" s="382">
        <v>401.30000000000018</v>
      </c>
      <c r="H398" s="382">
        <v>425.10000000000014</v>
      </c>
      <c r="I398" s="382">
        <v>432.25000000000011</v>
      </c>
      <c r="J398" s="382">
        <v>437.00000000000011</v>
      </c>
      <c r="K398" s="381">
        <v>427.5</v>
      </c>
      <c r="L398" s="381">
        <v>415.6</v>
      </c>
      <c r="M398" s="381">
        <v>1.8655999999999999</v>
      </c>
      <c r="N398" s="1"/>
      <c r="O398" s="1"/>
    </row>
    <row r="399" spans="1:15" ht="12.75" customHeight="1">
      <c r="A399" s="33">
        <v>389</v>
      </c>
      <c r="B399" s="440" t="s">
        <v>482</v>
      </c>
      <c r="C399" s="381">
        <v>275.55</v>
      </c>
      <c r="D399" s="382">
        <v>276.96666666666664</v>
      </c>
      <c r="E399" s="382">
        <v>273.48333333333329</v>
      </c>
      <c r="F399" s="382">
        <v>271.41666666666663</v>
      </c>
      <c r="G399" s="382">
        <v>267.93333333333328</v>
      </c>
      <c r="H399" s="382">
        <v>279.0333333333333</v>
      </c>
      <c r="I399" s="382">
        <v>282.51666666666665</v>
      </c>
      <c r="J399" s="382">
        <v>284.58333333333331</v>
      </c>
      <c r="K399" s="381">
        <v>280.45</v>
      </c>
      <c r="L399" s="381">
        <v>274.89999999999998</v>
      </c>
      <c r="M399" s="381">
        <v>0.92823999999999995</v>
      </c>
      <c r="N399" s="1"/>
      <c r="O399" s="1"/>
    </row>
    <row r="400" spans="1:15" ht="12.75" customHeight="1">
      <c r="A400" s="33">
        <v>390</v>
      </c>
      <c r="B400" s="440" t="s">
        <v>492</v>
      </c>
      <c r="C400" s="381">
        <v>1265.1500000000001</v>
      </c>
      <c r="D400" s="382">
        <v>1266.75</v>
      </c>
      <c r="E400" s="382">
        <v>1258.5999999999999</v>
      </c>
      <c r="F400" s="382">
        <v>1252.05</v>
      </c>
      <c r="G400" s="382">
        <v>1243.8999999999999</v>
      </c>
      <c r="H400" s="382">
        <v>1273.3</v>
      </c>
      <c r="I400" s="382">
        <v>1281.45</v>
      </c>
      <c r="J400" s="382">
        <v>1288</v>
      </c>
      <c r="K400" s="381">
        <v>1274.9000000000001</v>
      </c>
      <c r="L400" s="381">
        <v>1260.2</v>
      </c>
      <c r="M400" s="381">
        <v>0.5645</v>
      </c>
      <c r="N400" s="1"/>
      <c r="O400" s="1"/>
    </row>
    <row r="401" spans="1:15" ht="12.75" customHeight="1">
      <c r="A401" s="33">
        <v>391</v>
      </c>
      <c r="B401" s="440" t="s">
        <v>493</v>
      </c>
      <c r="C401" s="381">
        <v>1910.55</v>
      </c>
      <c r="D401" s="382">
        <v>1898.1499999999999</v>
      </c>
      <c r="E401" s="382">
        <v>1877.3499999999997</v>
      </c>
      <c r="F401" s="382">
        <v>1844.1499999999999</v>
      </c>
      <c r="G401" s="382">
        <v>1823.3499999999997</v>
      </c>
      <c r="H401" s="382">
        <v>1931.3499999999997</v>
      </c>
      <c r="I401" s="382">
        <v>1952.1499999999999</v>
      </c>
      <c r="J401" s="382">
        <v>1985.3499999999997</v>
      </c>
      <c r="K401" s="381">
        <v>1918.95</v>
      </c>
      <c r="L401" s="381">
        <v>1864.95</v>
      </c>
      <c r="M401" s="381">
        <v>2.6044700000000001</v>
      </c>
      <c r="N401" s="1"/>
      <c r="O401" s="1"/>
    </row>
    <row r="402" spans="1:15" ht="12.75" customHeight="1">
      <c r="A402" s="33">
        <v>392</v>
      </c>
      <c r="B402" s="440" t="s">
        <v>484</v>
      </c>
      <c r="C402" s="381">
        <v>35.65</v>
      </c>
      <c r="D402" s="382">
        <v>35.633333333333333</v>
      </c>
      <c r="E402" s="382">
        <v>35.316666666666663</v>
      </c>
      <c r="F402" s="382">
        <v>34.983333333333327</v>
      </c>
      <c r="G402" s="382">
        <v>34.666666666666657</v>
      </c>
      <c r="H402" s="382">
        <v>35.966666666666669</v>
      </c>
      <c r="I402" s="382">
        <v>36.283333333333346</v>
      </c>
      <c r="J402" s="382">
        <v>36.616666666666674</v>
      </c>
      <c r="K402" s="381">
        <v>35.950000000000003</v>
      </c>
      <c r="L402" s="381">
        <v>35.299999999999997</v>
      </c>
      <c r="M402" s="381">
        <v>22.325669999999999</v>
      </c>
      <c r="N402" s="1"/>
      <c r="O402" s="1"/>
    </row>
    <row r="403" spans="1:15" ht="12.75" customHeight="1">
      <c r="A403" s="33">
        <v>393</v>
      </c>
      <c r="B403" s="440" t="s">
        <v>188</v>
      </c>
      <c r="C403" s="381">
        <v>108.05</v>
      </c>
      <c r="D403" s="382">
        <v>107.3</v>
      </c>
      <c r="E403" s="382">
        <v>106.1</v>
      </c>
      <c r="F403" s="382">
        <v>104.14999999999999</v>
      </c>
      <c r="G403" s="382">
        <v>102.94999999999999</v>
      </c>
      <c r="H403" s="382">
        <v>109.25</v>
      </c>
      <c r="I403" s="382">
        <v>110.45000000000002</v>
      </c>
      <c r="J403" s="382">
        <v>112.4</v>
      </c>
      <c r="K403" s="381">
        <v>108.5</v>
      </c>
      <c r="L403" s="381">
        <v>105.35</v>
      </c>
      <c r="M403" s="381">
        <v>471.28730000000002</v>
      </c>
      <c r="N403" s="1"/>
      <c r="O403" s="1"/>
    </row>
    <row r="404" spans="1:15" ht="12.75" customHeight="1">
      <c r="A404" s="33">
        <v>394</v>
      </c>
      <c r="B404" s="440" t="s">
        <v>276</v>
      </c>
      <c r="C404" s="381">
        <v>7538.75</v>
      </c>
      <c r="D404" s="382">
        <v>7557.75</v>
      </c>
      <c r="E404" s="382">
        <v>7505.8</v>
      </c>
      <c r="F404" s="382">
        <v>7472.85</v>
      </c>
      <c r="G404" s="382">
        <v>7420.9000000000005</v>
      </c>
      <c r="H404" s="382">
        <v>7590.7</v>
      </c>
      <c r="I404" s="382">
        <v>7642.6500000000005</v>
      </c>
      <c r="J404" s="382">
        <v>7675.5999999999995</v>
      </c>
      <c r="K404" s="381">
        <v>7609.7</v>
      </c>
      <c r="L404" s="381">
        <v>7524.8</v>
      </c>
      <c r="M404" s="381">
        <v>5.8130000000000001E-2</v>
      </c>
      <c r="N404" s="1"/>
      <c r="O404" s="1"/>
    </row>
    <row r="405" spans="1:15" ht="12.75" customHeight="1">
      <c r="A405" s="33">
        <v>395</v>
      </c>
      <c r="B405" s="440" t="s">
        <v>275</v>
      </c>
      <c r="C405" s="381">
        <v>896.05</v>
      </c>
      <c r="D405" s="382">
        <v>895.35</v>
      </c>
      <c r="E405" s="382">
        <v>891.7</v>
      </c>
      <c r="F405" s="382">
        <v>887.35</v>
      </c>
      <c r="G405" s="382">
        <v>883.7</v>
      </c>
      <c r="H405" s="382">
        <v>899.7</v>
      </c>
      <c r="I405" s="382">
        <v>903.34999999999991</v>
      </c>
      <c r="J405" s="382">
        <v>907.7</v>
      </c>
      <c r="K405" s="381">
        <v>899</v>
      </c>
      <c r="L405" s="381">
        <v>891</v>
      </c>
      <c r="M405" s="381">
        <v>8.0846300000000006</v>
      </c>
      <c r="N405" s="1"/>
      <c r="O405" s="1"/>
    </row>
    <row r="406" spans="1:15" ht="12.75" customHeight="1">
      <c r="A406" s="33">
        <v>396</v>
      </c>
      <c r="B406" s="440" t="s">
        <v>189</v>
      </c>
      <c r="C406" s="381">
        <v>1258.7</v>
      </c>
      <c r="D406" s="382">
        <v>1255.2333333333333</v>
      </c>
      <c r="E406" s="382">
        <v>1249.4666666666667</v>
      </c>
      <c r="F406" s="382">
        <v>1240.2333333333333</v>
      </c>
      <c r="G406" s="382">
        <v>1234.4666666666667</v>
      </c>
      <c r="H406" s="382">
        <v>1264.4666666666667</v>
      </c>
      <c r="I406" s="382">
        <v>1270.2333333333336</v>
      </c>
      <c r="J406" s="382">
        <v>1279.4666666666667</v>
      </c>
      <c r="K406" s="381">
        <v>1261</v>
      </c>
      <c r="L406" s="381">
        <v>1246</v>
      </c>
      <c r="M406" s="381">
        <v>9.3351100000000002</v>
      </c>
      <c r="N406" s="1"/>
      <c r="O406" s="1"/>
    </row>
    <row r="407" spans="1:15" ht="12.75" customHeight="1">
      <c r="A407" s="33">
        <v>397</v>
      </c>
      <c r="B407" s="440" t="s">
        <v>190</v>
      </c>
      <c r="C407" s="381">
        <v>511.35</v>
      </c>
      <c r="D407" s="382">
        <v>510.40000000000003</v>
      </c>
      <c r="E407" s="382">
        <v>507.95000000000005</v>
      </c>
      <c r="F407" s="382">
        <v>504.55</v>
      </c>
      <c r="G407" s="382">
        <v>502.1</v>
      </c>
      <c r="H407" s="382">
        <v>513.80000000000007</v>
      </c>
      <c r="I407" s="382">
        <v>516.25</v>
      </c>
      <c r="J407" s="382">
        <v>519.65000000000009</v>
      </c>
      <c r="K407" s="381">
        <v>512.85</v>
      </c>
      <c r="L407" s="381">
        <v>507</v>
      </c>
      <c r="M407" s="381">
        <v>104.50973999999999</v>
      </c>
      <c r="N407" s="1"/>
      <c r="O407" s="1"/>
    </row>
    <row r="408" spans="1:15" ht="12.75" customHeight="1">
      <c r="A408" s="33">
        <v>398</v>
      </c>
      <c r="B408" s="440" t="s">
        <v>497</v>
      </c>
      <c r="C408" s="381">
        <v>9342.0499999999993</v>
      </c>
      <c r="D408" s="382">
        <v>9390.6833333333325</v>
      </c>
      <c r="E408" s="382">
        <v>9246.366666666665</v>
      </c>
      <c r="F408" s="382">
        <v>9150.6833333333325</v>
      </c>
      <c r="G408" s="382">
        <v>9006.366666666665</v>
      </c>
      <c r="H408" s="382">
        <v>9486.366666666665</v>
      </c>
      <c r="I408" s="382">
        <v>9630.6833333333343</v>
      </c>
      <c r="J408" s="382">
        <v>9726.366666666665</v>
      </c>
      <c r="K408" s="381">
        <v>9535</v>
      </c>
      <c r="L408" s="381">
        <v>9295</v>
      </c>
      <c r="M408" s="381">
        <v>0.10204000000000001</v>
      </c>
      <c r="N408" s="1"/>
      <c r="O408" s="1"/>
    </row>
    <row r="409" spans="1:15" ht="12.75" customHeight="1">
      <c r="A409" s="33">
        <v>399</v>
      </c>
      <c r="B409" s="440" t="s">
        <v>498</v>
      </c>
      <c r="C409" s="381">
        <v>114.4</v>
      </c>
      <c r="D409" s="382">
        <v>115.03333333333335</v>
      </c>
      <c r="E409" s="382">
        <v>112.51666666666669</v>
      </c>
      <c r="F409" s="382">
        <v>110.63333333333335</v>
      </c>
      <c r="G409" s="382">
        <v>108.1166666666667</v>
      </c>
      <c r="H409" s="382">
        <v>116.91666666666669</v>
      </c>
      <c r="I409" s="382">
        <v>119.43333333333334</v>
      </c>
      <c r="J409" s="382">
        <v>121.31666666666668</v>
      </c>
      <c r="K409" s="381">
        <v>117.55</v>
      </c>
      <c r="L409" s="381">
        <v>113.15</v>
      </c>
      <c r="M409" s="381">
        <v>5.61646</v>
      </c>
      <c r="N409" s="1"/>
      <c r="O409" s="1"/>
    </row>
    <row r="410" spans="1:15" ht="12.75" customHeight="1">
      <c r="A410" s="33">
        <v>400</v>
      </c>
      <c r="B410" s="440" t="s">
        <v>503</v>
      </c>
      <c r="C410" s="381">
        <v>138.05000000000001</v>
      </c>
      <c r="D410" s="382">
        <v>138.16666666666666</v>
      </c>
      <c r="E410" s="382">
        <v>135.88333333333333</v>
      </c>
      <c r="F410" s="382">
        <v>133.71666666666667</v>
      </c>
      <c r="G410" s="382">
        <v>131.43333333333334</v>
      </c>
      <c r="H410" s="382">
        <v>140.33333333333331</v>
      </c>
      <c r="I410" s="382">
        <v>142.61666666666667</v>
      </c>
      <c r="J410" s="382">
        <v>144.7833333333333</v>
      </c>
      <c r="K410" s="381">
        <v>140.44999999999999</v>
      </c>
      <c r="L410" s="381">
        <v>136</v>
      </c>
      <c r="M410" s="381">
        <v>8.4190000000000005</v>
      </c>
      <c r="N410" s="1"/>
      <c r="O410" s="1"/>
    </row>
    <row r="411" spans="1:15" ht="12.75" customHeight="1">
      <c r="A411" s="33">
        <v>401</v>
      </c>
      <c r="B411" s="440" t="s">
        <v>499</v>
      </c>
      <c r="C411" s="381">
        <v>189.85</v>
      </c>
      <c r="D411" s="382">
        <v>189.08333333333334</v>
      </c>
      <c r="E411" s="382">
        <v>183.36666666666667</v>
      </c>
      <c r="F411" s="382">
        <v>176.88333333333333</v>
      </c>
      <c r="G411" s="382">
        <v>171.16666666666666</v>
      </c>
      <c r="H411" s="382">
        <v>195.56666666666669</v>
      </c>
      <c r="I411" s="382">
        <v>201.28333333333333</v>
      </c>
      <c r="J411" s="382">
        <v>207.76666666666671</v>
      </c>
      <c r="K411" s="381">
        <v>194.8</v>
      </c>
      <c r="L411" s="381">
        <v>182.6</v>
      </c>
      <c r="M411" s="381">
        <v>129.05877000000001</v>
      </c>
      <c r="N411" s="1"/>
      <c r="O411" s="1"/>
    </row>
    <row r="412" spans="1:15" ht="12.75" customHeight="1">
      <c r="A412" s="33">
        <v>402</v>
      </c>
      <c r="B412" s="440" t="s">
        <v>501</v>
      </c>
      <c r="C412" s="381">
        <v>3620.55</v>
      </c>
      <c r="D412" s="382">
        <v>3651.1833333333329</v>
      </c>
      <c r="E412" s="382">
        <v>3558.3666666666659</v>
      </c>
      <c r="F412" s="382">
        <v>3496.1833333333329</v>
      </c>
      <c r="G412" s="382">
        <v>3403.3666666666659</v>
      </c>
      <c r="H412" s="382">
        <v>3713.3666666666659</v>
      </c>
      <c r="I412" s="382">
        <v>3806.1833333333325</v>
      </c>
      <c r="J412" s="382">
        <v>3868.3666666666659</v>
      </c>
      <c r="K412" s="381">
        <v>3744</v>
      </c>
      <c r="L412" s="381">
        <v>3589</v>
      </c>
      <c r="M412" s="381">
        <v>0.82652000000000003</v>
      </c>
      <c r="N412" s="1"/>
      <c r="O412" s="1"/>
    </row>
    <row r="413" spans="1:15" ht="12.75" customHeight="1">
      <c r="A413" s="33">
        <v>403</v>
      </c>
      <c r="B413" s="440" t="s">
        <v>500</v>
      </c>
      <c r="C413" s="381">
        <v>366.55</v>
      </c>
      <c r="D413" s="382">
        <v>369.16666666666669</v>
      </c>
      <c r="E413" s="382">
        <v>362.43333333333339</v>
      </c>
      <c r="F413" s="382">
        <v>358.31666666666672</v>
      </c>
      <c r="G413" s="382">
        <v>351.58333333333343</v>
      </c>
      <c r="H413" s="382">
        <v>373.28333333333336</v>
      </c>
      <c r="I413" s="382">
        <v>380.01666666666659</v>
      </c>
      <c r="J413" s="382">
        <v>384.13333333333333</v>
      </c>
      <c r="K413" s="381">
        <v>375.9</v>
      </c>
      <c r="L413" s="381">
        <v>365.05</v>
      </c>
      <c r="M413" s="381">
        <v>2.7532399999999999</v>
      </c>
      <c r="N413" s="1"/>
      <c r="O413" s="1"/>
    </row>
    <row r="414" spans="1:15" ht="12.75" customHeight="1">
      <c r="A414" s="33">
        <v>404</v>
      </c>
      <c r="B414" s="440" t="s">
        <v>502</v>
      </c>
      <c r="C414" s="381">
        <v>563.54999999999995</v>
      </c>
      <c r="D414" s="382">
        <v>566.69999999999993</v>
      </c>
      <c r="E414" s="382">
        <v>557.84999999999991</v>
      </c>
      <c r="F414" s="382">
        <v>552.15</v>
      </c>
      <c r="G414" s="382">
        <v>543.29999999999995</v>
      </c>
      <c r="H414" s="382">
        <v>572.39999999999986</v>
      </c>
      <c r="I414" s="382">
        <v>581.25</v>
      </c>
      <c r="J414" s="382">
        <v>586.94999999999982</v>
      </c>
      <c r="K414" s="381">
        <v>575.54999999999995</v>
      </c>
      <c r="L414" s="381">
        <v>561</v>
      </c>
      <c r="M414" s="381">
        <v>0.95352999999999999</v>
      </c>
      <c r="N414" s="1"/>
      <c r="O414" s="1"/>
    </row>
    <row r="415" spans="1:15" ht="12.75" customHeight="1">
      <c r="A415" s="33">
        <v>405</v>
      </c>
      <c r="B415" s="440" t="s">
        <v>191</v>
      </c>
      <c r="C415" s="381">
        <v>26855.3</v>
      </c>
      <c r="D415" s="382">
        <v>26721.766666666666</v>
      </c>
      <c r="E415" s="382">
        <v>26493.533333333333</v>
      </c>
      <c r="F415" s="382">
        <v>26131.766666666666</v>
      </c>
      <c r="G415" s="382">
        <v>25903.533333333333</v>
      </c>
      <c r="H415" s="382">
        <v>27083.533333333333</v>
      </c>
      <c r="I415" s="382">
        <v>27311.766666666663</v>
      </c>
      <c r="J415" s="382">
        <v>27673.533333333333</v>
      </c>
      <c r="K415" s="381">
        <v>26950</v>
      </c>
      <c r="L415" s="381">
        <v>26360</v>
      </c>
      <c r="M415" s="381">
        <v>0.32019999999999998</v>
      </c>
      <c r="N415" s="1"/>
      <c r="O415" s="1"/>
    </row>
    <row r="416" spans="1:15" ht="12.75" customHeight="1">
      <c r="A416" s="33">
        <v>406</v>
      </c>
      <c r="B416" s="440" t="s">
        <v>504</v>
      </c>
      <c r="C416" s="381">
        <v>1804</v>
      </c>
      <c r="D416" s="382">
        <v>1805.6333333333332</v>
      </c>
      <c r="E416" s="382">
        <v>1786.4166666666665</v>
      </c>
      <c r="F416" s="382">
        <v>1768.8333333333333</v>
      </c>
      <c r="G416" s="382">
        <v>1749.6166666666666</v>
      </c>
      <c r="H416" s="382">
        <v>1823.2166666666665</v>
      </c>
      <c r="I416" s="382">
        <v>1842.4333333333332</v>
      </c>
      <c r="J416" s="382">
        <v>1860.0166666666664</v>
      </c>
      <c r="K416" s="381">
        <v>1824.85</v>
      </c>
      <c r="L416" s="381">
        <v>1788.05</v>
      </c>
      <c r="M416" s="381">
        <v>0.22600000000000001</v>
      </c>
      <c r="N416" s="1"/>
      <c r="O416" s="1"/>
    </row>
    <row r="417" spans="1:15" ht="12.75" customHeight="1">
      <c r="A417" s="33">
        <v>407</v>
      </c>
      <c r="B417" s="440" t="s">
        <v>192</v>
      </c>
      <c r="C417" s="381">
        <v>2360.1</v>
      </c>
      <c r="D417" s="382">
        <v>2356.4499999999998</v>
      </c>
      <c r="E417" s="382">
        <v>2336.9499999999998</v>
      </c>
      <c r="F417" s="382">
        <v>2313.8000000000002</v>
      </c>
      <c r="G417" s="382">
        <v>2294.3000000000002</v>
      </c>
      <c r="H417" s="382">
        <v>2379.5999999999995</v>
      </c>
      <c r="I417" s="382">
        <v>2399.0999999999995</v>
      </c>
      <c r="J417" s="382">
        <v>2422.2499999999991</v>
      </c>
      <c r="K417" s="381">
        <v>2375.9499999999998</v>
      </c>
      <c r="L417" s="381">
        <v>2333.3000000000002</v>
      </c>
      <c r="M417" s="381">
        <v>2.9596</v>
      </c>
      <c r="N417" s="1"/>
      <c r="O417" s="1"/>
    </row>
    <row r="418" spans="1:15" ht="12.75" customHeight="1">
      <c r="A418" s="33">
        <v>408</v>
      </c>
      <c r="B418" s="440" t="s">
        <v>494</v>
      </c>
      <c r="C418" s="381">
        <v>440.25</v>
      </c>
      <c r="D418" s="382">
        <v>442.13333333333338</v>
      </c>
      <c r="E418" s="382">
        <v>437.36666666666679</v>
      </c>
      <c r="F418" s="382">
        <v>434.48333333333341</v>
      </c>
      <c r="G418" s="382">
        <v>429.71666666666681</v>
      </c>
      <c r="H418" s="382">
        <v>445.01666666666677</v>
      </c>
      <c r="I418" s="382">
        <v>449.7833333333333</v>
      </c>
      <c r="J418" s="382">
        <v>452.66666666666674</v>
      </c>
      <c r="K418" s="381">
        <v>446.9</v>
      </c>
      <c r="L418" s="381">
        <v>439.25</v>
      </c>
      <c r="M418" s="381">
        <v>1.28626</v>
      </c>
      <c r="N418" s="1"/>
      <c r="O418" s="1"/>
    </row>
    <row r="419" spans="1:15" ht="12.75" customHeight="1">
      <c r="A419" s="33">
        <v>409</v>
      </c>
      <c r="B419" s="440" t="s">
        <v>495</v>
      </c>
      <c r="C419" s="381">
        <v>31.35</v>
      </c>
      <c r="D419" s="382">
        <v>31.533333333333331</v>
      </c>
      <c r="E419" s="382">
        <v>31.016666666666666</v>
      </c>
      <c r="F419" s="382">
        <v>30.683333333333334</v>
      </c>
      <c r="G419" s="382">
        <v>30.166666666666668</v>
      </c>
      <c r="H419" s="382">
        <v>31.866666666666664</v>
      </c>
      <c r="I419" s="382">
        <v>32.383333333333326</v>
      </c>
      <c r="J419" s="382">
        <v>32.716666666666661</v>
      </c>
      <c r="K419" s="381">
        <v>32.049999999999997</v>
      </c>
      <c r="L419" s="381">
        <v>31.2</v>
      </c>
      <c r="M419" s="381">
        <v>53.880789999999998</v>
      </c>
      <c r="N419" s="1"/>
      <c r="O419" s="1"/>
    </row>
    <row r="420" spans="1:15" ht="12.75" customHeight="1">
      <c r="A420" s="33">
        <v>410</v>
      </c>
      <c r="B420" s="440" t="s">
        <v>496</v>
      </c>
      <c r="C420" s="381">
        <v>3884.8</v>
      </c>
      <c r="D420" s="382">
        <v>3911.2666666666664</v>
      </c>
      <c r="E420" s="382">
        <v>3852.5333333333328</v>
      </c>
      <c r="F420" s="382">
        <v>3820.2666666666664</v>
      </c>
      <c r="G420" s="382">
        <v>3761.5333333333328</v>
      </c>
      <c r="H420" s="382">
        <v>3943.5333333333328</v>
      </c>
      <c r="I420" s="382">
        <v>4002.2666666666664</v>
      </c>
      <c r="J420" s="382">
        <v>4034.5333333333328</v>
      </c>
      <c r="K420" s="381">
        <v>3970</v>
      </c>
      <c r="L420" s="381">
        <v>3879</v>
      </c>
      <c r="M420" s="381">
        <v>0.73851</v>
      </c>
      <c r="N420" s="1"/>
      <c r="O420" s="1"/>
    </row>
    <row r="421" spans="1:15" ht="12.75" customHeight="1">
      <c r="A421" s="33">
        <v>411</v>
      </c>
      <c r="B421" s="440" t="s">
        <v>505</v>
      </c>
      <c r="C421" s="381">
        <v>885.7</v>
      </c>
      <c r="D421" s="382">
        <v>882.19999999999993</v>
      </c>
      <c r="E421" s="382">
        <v>872.34999999999991</v>
      </c>
      <c r="F421" s="382">
        <v>859</v>
      </c>
      <c r="G421" s="382">
        <v>849.15</v>
      </c>
      <c r="H421" s="382">
        <v>895.54999999999984</v>
      </c>
      <c r="I421" s="382">
        <v>905.4</v>
      </c>
      <c r="J421" s="382">
        <v>918.74999999999977</v>
      </c>
      <c r="K421" s="381">
        <v>892.05</v>
      </c>
      <c r="L421" s="381">
        <v>868.85</v>
      </c>
      <c r="M421" s="381">
        <v>2.1940599999999999</v>
      </c>
      <c r="N421" s="1"/>
      <c r="O421" s="1"/>
    </row>
    <row r="422" spans="1:15" ht="12.75" customHeight="1">
      <c r="A422" s="33">
        <v>412</v>
      </c>
      <c r="B422" s="440" t="s">
        <v>507</v>
      </c>
      <c r="C422" s="381">
        <v>1092.95</v>
      </c>
      <c r="D422" s="382">
        <v>1084.3166666666666</v>
      </c>
      <c r="E422" s="382">
        <v>1063.6333333333332</v>
      </c>
      <c r="F422" s="382">
        <v>1034.3166666666666</v>
      </c>
      <c r="G422" s="382">
        <v>1013.6333333333332</v>
      </c>
      <c r="H422" s="382">
        <v>1113.6333333333332</v>
      </c>
      <c r="I422" s="382">
        <v>1134.3166666666666</v>
      </c>
      <c r="J422" s="382">
        <v>1163.6333333333332</v>
      </c>
      <c r="K422" s="381">
        <v>1105</v>
      </c>
      <c r="L422" s="381">
        <v>1055</v>
      </c>
      <c r="M422" s="381">
        <v>2.5904099999999999</v>
      </c>
      <c r="N422" s="1"/>
      <c r="O422" s="1"/>
    </row>
    <row r="423" spans="1:15" ht="12.75" customHeight="1">
      <c r="A423" s="33">
        <v>413</v>
      </c>
      <c r="B423" s="440" t="s">
        <v>506</v>
      </c>
      <c r="C423" s="381">
        <v>2261.5</v>
      </c>
      <c r="D423" s="382">
        <v>2273.7333333333331</v>
      </c>
      <c r="E423" s="382">
        <v>2227.8166666666662</v>
      </c>
      <c r="F423" s="382">
        <v>2194.1333333333332</v>
      </c>
      <c r="G423" s="382">
        <v>2148.2166666666662</v>
      </c>
      <c r="H423" s="382">
        <v>2307.4166666666661</v>
      </c>
      <c r="I423" s="382">
        <v>2353.333333333333</v>
      </c>
      <c r="J423" s="382">
        <v>2387.016666666666</v>
      </c>
      <c r="K423" s="381">
        <v>2319.65</v>
      </c>
      <c r="L423" s="381">
        <v>2240.0500000000002</v>
      </c>
      <c r="M423" s="381">
        <v>1.01749</v>
      </c>
      <c r="N423" s="1"/>
      <c r="O423" s="1"/>
    </row>
    <row r="424" spans="1:15" ht="12.75" customHeight="1">
      <c r="A424" s="33">
        <v>414</v>
      </c>
      <c r="B424" s="440" t="s">
        <v>508</v>
      </c>
      <c r="C424" s="381">
        <v>871.05</v>
      </c>
      <c r="D424" s="382">
        <v>870.84999999999991</v>
      </c>
      <c r="E424" s="382">
        <v>861.79999999999984</v>
      </c>
      <c r="F424" s="382">
        <v>852.55</v>
      </c>
      <c r="G424" s="382">
        <v>843.49999999999989</v>
      </c>
      <c r="H424" s="382">
        <v>880.0999999999998</v>
      </c>
      <c r="I424" s="382">
        <v>889.15</v>
      </c>
      <c r="J424" s="382">
        <v>898.39999999999975</v>
      </c>
      <c r="K424" s="381">
        <v>879.9</v>
      </c>
      <c r="L424" s="381">
        <v>861.6</v>
      </c>
      <c r="M424" s="381">
        <v>0.98745000000000005</v>
      </c>
      <c r="N424" s="1"/>
      <c r="O424" s="1"/>
    </row>
    <row r="425" spans="1:15" ht="12.75" customHeight="1">
      <c r="A425" s="33">
        <v>415</v>
      </c>
      <c r="B425" s="440" t="s">
        <v>509</v>
      </c>
      <c r="C425" s="381">
        <v>388</v>
      </c>
      <c r="D425" s="382">
        <v>389.2833333333333</v>
      </c>
      <c r="E425" s="382">
        <v>385.71666666666658</v>
      </c>
      <c r="F425" s="382">
        <v>383.43333333333328</v>
      </c>
      <c r="G425" s="382">
        <v>379.86666666666656</v>
      </c>
      <c r="H425" s="382">
        <v>391.56666666666661</v>
      </c>
      <c r="I425" s="382">
        <v>395.13333333333333</v>
      </c>
      <c r="J425" s="382">
        <v>397.41666666666663</v>
      </c>
      <c r="K425" s="381">
        <v>392.85</v>
      </c>
      <c r="L425" s="381">
        <v>387</v>
      </c>
      <c r="M425" s="381">
        <v>1.0432699999999999</v>
      </c>
      <c r="N425" s="1"/>
      <c r="O425" s="1"/>
    </row>
    <row r="426" spans="1:15" ht="12.75" customHeight="1">
      <c r="A426" s="33">
        <v>416</v>
      </c>
      <c r="B426" s="440" t="s">
        <v>517</v>
      </c>
      <c r="C426" s="381">
        <v>317.75</v>
      </c>
      <c r="D426" s="382">
        <v>320.06666666666666</v>
      </c>
      <c r="E426" s="382">
        <v>311.73333333333335</v>
      </c>
      <c r="F426" s="382">
        <v>305.7166666666667</v>
      </c>
      <c r="G426" s="382">
        <v>297.38333333333338</v>
      </c>
      <c r="H426" s="382">
        <v>326.08333333333331</v>
      </c>
      <c r="I426" s="382">
        <v>334.41666666666669</v>
      </c>
      <c r="J426" s="382">
        <v>340.43333333333328</v>
      </c>
      <c r="K426" s="381">
        <v>328.4</v>
      </c>
      <c r="L426" s="381">
        <v>314.05</v>
      </c>
      <c r="M426" s="381">
        <v>21.052949999999999</v>
      </c>
      <c r="N426" s="1"/>
      <c r="O426" s="1"/>
    </row>
    <row r="427" spans="1:15" ht="12.75" customHeight="1">
      <c r="A427" s="33">
        <v>417</v>
      </c>
      <c r="B427" s="440" t="s">
        <v>510</v>
      </c>
      <c r="C427" s="381">
        <v>63.95</v>
      </c>
      <c r="D427" s="382">
        <v>64.183333333333337</v>
      </c>
      <c r="E427" s="382">
        <v>63.216666666666669</v>
      </c>
      <c r="F427" s="382">
        <v>62.483333333333334</v>
      </c>
      <c r="G427" s="382">
        <v>61.516666666666666</v>
      </c>
      <c r="H427" s="382">
        <v>64.916666666666671</v>
      </c>
      <c r="I427" s="382">
        <v>65.88333333333334</v>
      </c>
      <c r="J427" s="382">
        <v>66.616666666666674</v>
      </c>
      <c r="K427" s="381">
        <v>65.150000000000006</v>
      </c>
      <c r="L427" s="381">
        <v>63.45</v>
      </c>
      <c r="M427" s="381">
        <v>32.702750000000002</v>
      </c>
      <c r="N427" s="1"/>
      <c r="O427" s="1"/>
    </row>
    <row r="428" spans="1:15" ht="12.75" customHeight="1">
      <c r="A428" s="33">
        <v>418</v>
      </c>
      <c r="B428" s="440" t="s">
        <v>193</v>
      </c>
      <c r="C428" s="381">
        <v>2656.8</v>
      </c>
      <c r="D428" s="382">
        <v>2645.7000000000003</v>
      </c>
      <c r="E428" s="382">
        <v>2621.6000000000004</v>
      </c>
      <c r="F428" s="382">
        <v>2586.4</v>
      </c>
      <c r="G428" s="382">
        <v>2562.3000000000002</v>
      </c>
      <c r="H428" s="382">
        <v>2680.9000000000005</v>
      </c>
      <c r="I428" s="382">
        <v>2705</v>
      </c>
      <c r="J428" s="382">
        <v>2740.2000000000007</v>
      </c>
      <c r="K428" s="381">
        <v>2669.8</v>
      </c>
      <c r="L428" s="381">
        <v>2610.5</v>
      </c>
      <c r="M428" s="381">
        <v>8.0065200000000001</v>
      </c>
      <c r="N428" s="1"/>
      <c r="O428" s="1"/>
    </row>
    <row r="429" spans="1:15" ht="12.75" customHeight="1">
      <c r="A429" s="33">
        <v>419</v>
      </c>
      <c r="B429" s="440" t="s">
        <v>194</v>
      </c>
      <c r="C429" s="381">
        <v>1247.45</v>
      </c>
      <c r="D429" s="382">
        <v>1246.1499999999999</v>
      </c>
      <c r="E429" s="382">
        <v>1235.2999999999997</v>
      </c>
      <c r="F429" s="382">
        <v>1223.1499999999999</v>
      </c>
      <c r="G429" s="382">
        <v>1212.2999999999997</v>
      </c>
      <c r="H429" s="382">
        <v>1258.2999999999997</v>
      </c>
      <c r="I429" s="382">
        <v>1269.1499999999996</v>
      </c>
      <c r="J429" s="382">
        <v>1281.2999999999997</v>
      </c>
      <c r="K429" s="381">
        <v>1257</v>
      </c>
      <c r="L429" s="381">
        <v>1234</v>
      </c>
      <c r="M429" s="381">
        <v>6.3345900000000004</v>
      </c>
      <c r="N429" s="1"/>
      <c r="O429" s="1"/>
    </row>
    <row r="430" spans="1:15" ht="12.75" customHeight="1">
      <c r="A430" s="33">
        <v>420</v>
      </c>
      <c r="B430" s="440" t="s">
        <v>514</v>
      </c>
      <c r="C430" s="381">
        <v>456.5</v>
      </c>
      <c r="D430" s="382">
        <v>457.90000000000003</v>
      </c>
      <c r="E430" s="382">
        <v>449.30000000000007</v>
      </c>
      <c r="F430" s="382">
        <v>442.1</v>
      </c>
      <c r="G430" s="382">
        <v>433.50000000000006</v>
      </c>
      <c r="H430" s="382">
        <v>465.10000000000008</v>
      </c>
      <c r="I430" s="382">
        <v>473.7000000000001</v>
      </c>
      <c r="J430" s="382">
        <v>480.90000000000009</v>
      </c>
      <c r="K430" s="381">
        <v>466.5</v>
      </c>
      <c r="L430" s="381">
        <v>450.7</v>
      </c>
      <c r="M430" s="381">
        <v>8.0455299999999994</v>
      </c>
      <c r="N430" s="1"/>
      <c r="O430" s="1"/>
    </row>
    <row r="431" spans="1:15" ht="12.75" customHeight="1">
      <c r="A431" s="33">
        <v>421</v>
      </c>
      <c r="B431" s="440" t="s">
        <v>511</v>
      </c>
      <c r="C431" s="381">
        <v>99</v>
      </c>
      <c r="D431" s="382">
        <v>99.466666666666654</v>
      </c>
      <c r="E431" s="382">
        <v>98.133333333333312</v>
      </c>
      <c r="F431" s="382">
        <v>97.266666666666652</v>
      </c>
      <c r="G431" s="382">
        <v>95.933333333333309</v>
      </c>
      <c r="H431" s="382">
        <v>100.33333333333331</v>
      </c>
      <c r="I431" s="382">
        <v>101.66666666666666</v>
      </c>
      <c r="J431" s="382">
        <v>102.53333333333332</v>
      </c>
      <c r="K431" s="381">
        <v>100.8</v>
      </c>
      <c r="L431" s="381">
        <v>98.6</v>
      </c>
      <c r="M431" s="381">
        <v>1.0321</v>
      </c>
      <c r="N431" s="1"/>
      <c r="O431" s="1"/>
    </row>
    <row r="432" spans="1:15" ht="12.75" customHeight="1">
      <c r="A432" s="33">
        <v>422</v>
      </c>
      <c r="B432" s="440" t="s">
        <v>513</v>
      </c>
      <c r="C432" s="381">
        <v>274.05</v>
      </c>
      <c r="D432" s="382">
        <v>275.83333333333331</v>
      </c>
      <c r="E432" s="382">
        <v>271.71666666666664</v>
      </c>
      <c r="F432" s="382">
        <v>269.38333333333333</v>
      </c>
      <c r="G432" s="382">
        <v>265.26666666666665</v>
      </c>
      <c r="H432" s="382">
        <v>278.16666666666663</v>
      </c>
      <c r="I432" s="382">
        <v>282.2833333333333</v>
      </c>
      <c r="J432" s="382">
        <v>284.61666666666662</v>
      </c>
      <c r="K432" s="381">
        <v>279.95</v>
      </c>
      <c r="L432" s="381">
        <v>273.5</v>
      </c>
      <c r="M432" s="381">
        <v>6.2411199999999996</v>
      </c>
      <c r="N432" s="1"/>
      <c r="O432" s="1"/>
    </row>
    <row r="433" spans="1:15" ht="12.75" customHeight="1">
      <c r="A433" s="33">
        <v>423</v>
      </c>
      <c r="B433" s="440" t="s">
        <v>515</v>
      </c>
      <c r="C433" s="381">
        <v>599.9</v>
      </c>
      <c r="D433" s="382">
        <v>602.93333333333328</v>
      </c>
      <c r="E433" s="382">
        <v>595.96666666666658</v>
      </c>
      <c r="F433" s="382">
        <v>592.0333333333333</v>
      </c>
      <c r="G433" s="382">
        <v>585.06666666666661</v>
      </c>
      <c r="H433" s="382">
        <v>606.86666666666656</v>
      </c>
      <c r="I433" s="382">
        <v>613.83333333333326</v>
      </c>
      <c r="J433" s="382">
        <v>617.76666666666654</v>
      </c>
      <c r="K433" s="381">
        <v>609.9</v>
      </c>
      <c r="L433" s="381">
        <v>599</v>
      </c>
      <c r="M433" s="381">
        <v>1.0165500000000001</v>
      </c>
      <c r="N433" s="1"/>
      <c r="O433" s="1"/>
    </row>
    <row r="434" spans="1:15" ht="12.75" customHeight="1">
      <c r="A434" s="33">
        <v>424</v>
      </c>
      <c r="B434" s="440" t="s">
        <v>516</v>
      </c>
      <c r="C434" s="381">
        <v>390.65</v>
      </c>
      <c r="D434" s="382">
        <v>390.36666666666662</v>
      </c>
      <c r="E434" s="382">
        <v>387.53333333333325</v>
      </c>
      <c r="F434" s="382">
        <v>384.41666666666663</v>
      </c>
      <c r="G434" s="382">
        <v>381.58333333333326</v>
      </c>
      <c r="H434" s="382">
        <v>393.48333333333323</v>
      </c>
      <c r="I434" s="382">
        <v>396.31666666666661</v>
      </c>
      <c r="J434" s="382">
        <v>399.43333333333322</v>
      </c>
      <c r="K434" s="381">
        <v>393.2</v>
      </c>
      <c r="L434" s="381">
        <v>387.25</v>
      </c>
      <c r="M434" s="381">
        <v>1.73214</v>
      </c>
      <c r="N434" s="1"/>
      <c r="O434" s="1"/>
    </row>
    <row r="435" spans="1:15" ht="12.75" customHeight="1">
      <c r="A435" s="33">
        <v>425</v>
      </c>
      <c r="B435" s="440" t="s">
        <v>518</v>
      </c>
      <c r="C435" s="381">
        <v>2418.5</v>
      </c>
      <c r="D435" s="382">
        <v>2419.5833333333335</v>
      </c>
      <c r="E435" s="382">
        <v>2386.4666666666672</v>
      </c>
      <c r="F435" s="382">
        <v>2354.4333333333338</v>
      </c>
      <c r="G435" s="382">
        <v>2321.3166666666675</v>
      </c>
      <c r="H435" s="382">
        <v>2451.6166666666668</v>
      </c>
      <c r="I435" s="382">
        <v>2484.7333333333327</v>
      </c>
      <c r="J435" s="382">
        <v>2516.7666666666664</v>
      </c>
      <c r="K435" s="381">
        <v>2452.6999999999998</v>
      </c>
      <c r="L435" s="381">
        <v>2387.5500000000002</v>
      </c>
      <c r="M435" s="381">
        <v>0.35736000000000001</v>
      </c>
      <c r="N435" s="1"/>
      <c r="O435" s="1"/>
    </row>
    <row r="436" spans="1:15" ht="12.75" customHeight="1">
      <c r="A436" s="33">
        <v>426</v>
      </c>
      <c r="B436" s="440" t="s">
        <v>519</v>
      </c>
      <c r="C436" s="381">
        <v>905.8</v>
      </c>
      <c r="D436" s="382">
        <v>906.7166666666667</v>
      </c>
      <c r="E436" s="382">
        <v>891.43333333333339</v>
      </c>
      <c r="F436" s="382">
        <v>877.06666666666672</v>
      </c>
      <c r="G436" s="382">
        <v>861.78333333333342</v>
      </c>
      <c r="H436" s="382">
        <v>921.08333333333337</v>
      </c>
      <c r="I436" s="382">
        <v>936.36666666666667</v>
      </c>
      <c r="J436" s="382">
        <v>950.73333333333335</v>
      </c>
      <c r="K436" s="381">
        <v>922</v>
      </c>
      <c r="L436" s="381">
        <v>892.35</v>
      </c>
      <c r="M436" s="381">
        <v>0.47776999999999997</v>
      </c>
      <c r="N436" s="1"/>
      <c r="O436" s="1"/>
    </row>
    <row r="437" spans="1:15" ht="12.75" customHeight="1">
      <c r="A437" s="33">
        <v>427</v>
      </c>
      <c r="B437" s="440" t="s">
        <v>195</v>
      </c>
      <c r="C437" s="381">
        <v>865.5</v>
      </c>
      <c r="D437" s="382">
        <v>856.91666666666663</v>
      </c>
      <c r="E437" s="382">
        <v>842.83333333333326</v>
      </c>
      <c r="F437" s="382">
        <v>820.16666666666663</v>
      </c>
      <c r="G437" s="382">
        <v>806.08333333333326</v>
      </c>
      <c r="H437" s="382">
        <v>879.58333333333326</v>
      </c>
      <c r="I437" s="382">
        <v>893.66666666666652</v>
      </c>
      <c r="J437" s="382">
        <v>916.33333333333326</v>
      </c>
      <c r="K437" s="381">
        <v>871</v>
      </c>
      <c r="L437" s="381">
        <v>834.25</v>
      </c>
      <c r="M437" s="381">
        <v>73.951400000000007</v>
      </c>
      <c r="N437" s="1"/>
      <c r="O437" s="1"/>
    </row>
    <row r="438" spans="1:15" ht="12.75" customHeight="1">
      <c r="A438" s="33">
        <v>428</v>
      </c>
      <c r="B438" s="440" t="s">
        <v>520</v>
      </c>
      <c r="C438" s="381">
        <v>560.6</v>
      </c>
      <c r="D438" s="382">
        <v>562.70000000000005</v>
      </c>
      <c r="E438" s="382">
        <v>554.20000000000005</v>
      </c>
      <c r="F438" s="382">
        <v>547.79999999999995</v>
      </c>
      <c r="G438" s="382">
        <v>539.29999999999995</v>
      </c>
      <c r="H438" s="382">
        <v>569.10000000000014</v>
      </c>
      <c r="I438" s="382">
        <v>577.60000000000014</v>
      </c>
      <c r="J438" s="382">
        <v>584.00000000000023</v>
      </c>
      <c r="K438" s="381">
        <v>571.20000000000005</v>
      </c>
      <c r="L438" s="381">
        <v>556.29999999999995</v>
      </c>
      <c r="M438" s="381">
        <v>5.0629099999999996</v>
      </c>
      <c r="N438" s="1"/>
      <c r="O438" s="1"/>
    </row>
    <row r="439" spans="1:15" ht="12.75" customHeight="1">
      <c r="A439" s="33">
        <v>429</v>
      </c>
      <c r="B439" s="440" t="s">
        <v>196</v>
      </c>
      <c r="C439" s="381">
        <v>520.15</v>
      </c>
      <c r="D439" s="382">
        <v>517.91666666666663</v>
      </c>
      <c r="E439" s="382">
        <v>514.13333333333321</v>
      </c>
      <c r="F439" s="382">
        <v>508.11666666666656</v>
      </c>
      <c r="G439" s="382">
        <v>504.33333333333314</v>
      </c>
      <c r="H439" s="382">
        <v>523.93333333333328</v>
      </c>
      <c r="I439" s="382">
        <v>527.71666666666681</v>
      </c>
      <c r="J439" s="382">
        <v>533.73333333333335</v>
      </c>
      <c r="K439" s="381">
        <v>521.70000000000005</v>
      </c>
      <c r="L439" s="381">
        <v>511.9</v>
      </c>
      <c r="M439" s="381">
        <v>4.8617600000000003</v>
      </c>
      <c r="N439" s="1"/>
      <c r="O439" s="1"/>
    </row>
    <row r="440" spans="1:15" ht="12.75" customHeight="1">
      <c r="A440" s="33">
        <v>430</v>
      </c>
      <c r="B440" s="440" t="s">
        <v>523</v>
      </c>
      <c r="C440" s="381">
        <v>732.55</v>
      </c>
      <c r="D440" s="382">
        <v>728.16666666666663</v>
      </c>
      <c r="E440" s="382">
        <v>718.48333333333323</v>
      </c>
      <c r="F440" s="382">
        <v>704.41666666666663</v>
      </c>
      <c r="G440" s="382">
        <v>694.73333333333323</v>
      </c>
      <c r="H440" s="382">
        <v>742.23333333333323</v>
      </c>
      <c r="I440" s="382">
        <v>751.91666666666663</v>
      </c>
      <c r="J440" s="382">
        <v>765.98333333333323</v>
      </c>
      <c r="K440" s="381">
        <v>737.85</v>
      </c>
      <c r="L440" s="381">
        <v>714.1</v>
      </c>
      <c r="M440" s="381">
        <v>0.58091000000000004</v>
      </c>
      <c r="N440" s="1"/>
      <c r="O440" s="1"/>
    </row>
    <row r="441" spans="1:15" ht="12.75" customHeight="1">
      <c r="A441" s="33">
        <v>431</v>
      </c>
      <c r="B441" s="440" t="s">
        <v>521</v>
      </c>
      <c r="C441" s="381">
        <v>440.9</v>
      </c>
      <c r="D441" s="382">
        <v>440.13333333333327</v>
      </c>
      <c r="E441" s="382">
        <v>435.81666666666655</v>
      </c>
      <c r="F441" s="382">
        <v>430.73333333333329</v>
      </c>
      <c r="G441" s="382">
        <v>426.41666666666657</v>
      </c>
      <c r="H441" s="382">
        <v>445.21666666666653</v>
      </c>
      <c r="I441" s="382">
        <v>449.53333333333325</v>
      </c>
      <c r="J441" s="382">
        <v>454.6166666666665</v>
      </c>
      <c r="K441" s="381">
        <v>444.45</v>
      </c>
      <c r="L441" s="381">
        <v>435.05</v>
      </c>
      <c r="M441" s="381">
        <v>1.0467900000000001</v>
      </c>
      <c r="N441" s="1"/>
      <c r="O441" s="1"/>
    </row>
    <row r="442" spans="1:15" ht="12.75" customHeight="1">
      <c r="A442" s="33">
        <v>432</v>
      </c>
      <c r="B442" s="440" t="s">
        <v>522</v>
      </c>
      <c r="C442" s="381">
        <v>2248.1999999999998</v>
      </c>
      <c r="D442" s="382">
        <v>2251.6</v>
      </c>
      <c r="E442" s="382">
        <v>2228.1999999999998</v>
      </c>
      <c r="F442" s="382">
        <v>2208.1999999999998</v>
      </c>
      <c r="G442" s="382">
        <v>2184.7999999999997</v>
      </c>
      <c r="H442" s="382">
        <v>2271.6</v>
      </c>
      <c r="I442" s="382">
        <v>2295.0000000000005</v>
      </c>
      <c r="J442" s="382">
        <v>2315</v>
      </c>
      <c r="K442" s="381">
        <v>2275</v>
      </c>
      <c r="L442" s="381">
        <v>2231.6</v>
      </c>
      <c r="M442" s="381">
        <v>3.2324999999999999</v>
      </c>
      <c r="N442" s="1"/>
      <c r="O442" s="1"/>
    </row>
    <row r="443" spans="1:15" ht="12.75" customHeight="1">
      <c r="A443" s="33">
        <v>433</v>
      </c>
      <c r="B443" s="440" t="s">
        <v>524</v>
      </c>
      <c r="C443" s="381">
        <v>549.4</v>
      </c>
      <c r="D443" s="382">
        <v>543.35</v>
      </c>
      <c r="E443" s="382">
        <v>534.70000000000005</v>
      </c>
      <c r="F443" s="382">
        <v>520</v>
      </c>
      <c r="G443" s="382">
        <v>511.35</v>
      </c>
      <c r="H443" s="382">
        <v>558.05000000000007</v>
      </c>
      <c r="I443" s="382">
        <v>566.69999999999993</v>
      </c>
      <c r="J443" s="382">
        <v>581.40000000000009</v>
      </c>
      <c r="K443" s="381">
        <v>552</v>
      </c>
      <c r="L443" s="381">
        <v>528.65</v>
      </c>
      <c r="M443" s="381">
        <v>7.9181499999999998</v>
      </c>
      <c r="N443" s="1"/>
      <c r="O443" s="1"/>
    </row>
    <row r="444" spans="1:15" ht="12.75" customHeight="1">
      <c r="A444" s="33">
        <v>434</v>
      </c>
      <c r="B444" s="440" t="s">
        <v>525</v>
      </c>
      <c r="C444" s="381">
        <v>11.65</v>
      </c>
      <c r="D444" s="382">
        <v>11.85</v>
      </c>
      <c r="E444" s="382">
        <v>11.45</v>
      </c>
      <c r="F444" s="382">
        <v>11.25</v>
      </c>
      <c r="G444" s="382">
        <v>10.85</v>
      </c>
      <c r="H444" s="382">
        <v>12.049999999999999</v>
      </c>
      <c r="I444" s="382">
        <v>12.450000000000001</v>
      </c>
      <c r="J444" s="382">
        <v>12.649999999999999</v>
      </c>
      <c r="K444" s="381">
        <v>12.25</v>
      </c>
      <c r="L444" s="381">
        <v>11.65</v>
      </c>
      <c r="M444" s="381">
        <v>2447.1818800000001</v>
      </c>
      <c r="N444" s="1"/>
      <c r="O444" s="1"/>
    </row>
    <row r="445" spans="1:15" ht="12.75" customHeight="1">
      <c r="A445" s="33">
        <v>435</v>
      </c>
      <c r="B445" s="440" t="s">
        <v>512</v>
      </c>
      <c r="C445" s="381">
        <v>391.9</v>
      </c>
      <c r="D445" s="382">
        <v>386.40000000000003</v>
      </c>
      <c r="E445" s="382">
        <v>378.50000000000006</v>
      </c>
      <c r="F445" s="382">
        <v>365.1</v>
      </c>
      <c r="G445" s="382">
        <v>357.20000000000005</v>
      </c>
      <c r="H445" s="382">
        <v>399.80000000000007</v>
      </c>
      <c r="I445" s="382">
        <v>407.70000000000005</v>
      </c>
      <c r="J445" s="382">
        <v>421.10000000000008</v>
      </c>
      <c r="K445" s="381">
        <v>394.3</v>
      </c>
      <c r="L445" s="381">
        <v>373</v>
      </c>
      <c r="M445" s="381">
        <v>19.690470000000001</v>
      </c>
      <c r="N445" s="1"/>
      <c r="O445" s="1"/>
    </row>
    <row r="446" spans="1:15" ht="12.75" customHeight="1">
      <c r="A446" s="33">
        <v>436</v>
      </c>
      <c r="B446" s="440" t="s">
        <v>526</v>
      </c>
      <c r="C446" s="381">
        <v>1050.2</v>
      </c>
      <c r="D446" s="382">
        <v>1052.7333333333333</v>
      </c>
      <c r="E446" s="382">
        <v>1037.4666666666667</v>
      </c>
      <c r="F446" s="382">
        <v>1024.7333333333333</v>
      </c>
      <c r="G446" s="382">
        <v>1009.4666666666667</v>
      </c>
      <c r="H446" s="382">
        <v>1065.4666666666667</v>
      </c>
      <c r="I446" s="382">
        <v>1080.7333333333336</v>
      </c>
      <c r="J446" s="382">
        <v>1093.4666666666667</v>
      </c>
      <c r="K446" s="381">
        <v>1068</v>
      </c>
      <c r="L446" s="381">
        <v>1040</v>
      </c>
      <c r="M446" s="381">
        <v>0.24195</v>
      </c>
      <c r="N446" s="1"/>
      <c r="O446" s="1"/>
    </row>
    <row r="447" spans="1:15" ht="12.75" customHeight="1">
      <c r="A447" s="33">
        <v>437</v>
      </c>
      <c r="B447" s="440" t="s">
        <v>277</v>
      </c>
      <c r="C447" s="381">
        <v>633.4</v>
      </c>
      <c r="D447" s="382">
        <v>634.63333333333333</v>
      </c>
      <c r="E447" s="382">
        <v>625.36666666666667</v>
      </c>
      <c r="F447" s="382">
        <v>617.33333333333337</v>
      </c>
      <c r="G447" s="382">
        <v>608.06666666666672</v>
      </c>
      <c r="H447" s="382">
        <v>642.66666666666663</v>
      </c>
      <c r="I447" s="382">
        <v>651.93333333333328</v>
      </c>
      <c r="J447" s="382">
        <v>659.96666666666658</v>
      </c>
      <c r="K447" s="381">
        <v>643.9</v>
      </c>
      <c r="L447" s="381">
        <v>626.6</v>
      </c>
      <c r="M447" s="381">
        <v>4.6791900000000002</v>
      </c>
      <c r="N447" s="1"/>
      <c r="O447" s="1"/>
    </row>
    <row r="448" spans="1:15" ht="12.75" customHeight="1">
      <c r="A448" s="33">
        <v>438</v>
      </c>
      <c r="B448" s="440" t="s">
        <v>531</v>
      </c>
      <c r="C448" s="381">
        <v>1967.6</v>
      </c>
      <c r="D448" s="382">
        <v>1928.3999999999999</v>
      </c>
      <c r="E448" s="382">
        <v>1889.1999999999998</v>
      </c>
      <c r="F448" s="382">
        <v>1810.8</v>
      </c>
      <c r="G448" s="382">
        <v>1771.6</v>
      </c>
      <c r="H448" s="382">
        <v>2006.7999999999997</v>
      </c>
      <c r="I448" s="382">
        <v>2046</v>
      </c>
      <c r="J448" s="382">
        <v>2124.3999999999996</v>
      </c>
      <c r="K448" s="381">
        <v>1967.6</v>
      </c>
      <c r="L448" s="381">
        <v>1850</v>
      </c>
      <c r="M448" s="381">
        <v>4.2561400000000003</v>
      </c>
      <c r="N448" s="1"/>
      <c r="O448" s="1"/>
    </row>
    <row r="449" spans="1:15" ht="12.75" customHeight="1">
      <c r="A449" s="33">
        <v>439</v>
      </c>
      <c r="B449" s="440" t="s">
        <v>532</v>
      </c>
      <c r="C449" s="381">
        <v>14051.5</v>
      </c>
      <c r="D449" s="382">
        <v>14007.083333333334</v>
      </c>
      <c r="E449" s="382">
        <v>13914.166666666668</v>
      </c>
      <c r="F449" s="382">
        <v>13776.833333333334</v>
      </c>
      <c r="G449" s="382">
        <v>13683.916666666668</v>
      </c>
      <c r="H449" s="382">
        <v>14144.416666666668</v>
      </c>
      <c r="I449" s="382">
        <v>14237.333333333336</v>
      </c>
      <c r="J449" s="382">
        <v>14374.666666666668</v>
      </c>
      <c r="K449" s="381">
        <v>14100</v>
      </c>
      <c r="L449" s="381">
        <v>13869.75</v>
      </c>
      <c r="M449" s="381">
        <v>9.8700000000000003E-3</v>
      </c>
      <c r="N449" s="1"/>
      <c r="O449" s="1"/>
    </row>
    <row r="450" spans="1:15" ht="12.75" customHeight="1">
      <c r="A450" s="33">
        <v>440</v>
      </c>
      <c r="B450" s="440" t="s">
        <v>197</v>
      </c>
      <c r="C450" s="381">
        <v>1014.05</v>
      </c>
      <c r="D450" s="382">
        <v>1006.35</v>
      </c>
      <c r="E450" s="382">
        <v>993.35</v>
      </c>
      <c r="F450" s="382">
        <v>972.65</v>
      </c>
      <c r="G450" s="382">
        <v>959.65</v>
      </c>
      <c r="H450" s="382">
        <v>1027.0500000000002</v>
      </c>
      <c r="I450" s="382">
        <v>1040.0500000000002</v>
      </c>
      <c r="J450" s="382">
        <v>1060.75</v>
      </c>
      <c r="K450" s="381">
        <v>1019.35</v>
      </c>
      <c r="L450" s="381">
        <v>985.65</v>
      </c>
      <c r="M450" s="381">
        <v>27.215579999999999</v>
      </c>
      <c r="N450" s="1"/>
      <c r="O450" s="1"/>
    </row>
    <row r="451" spans="1:15" ht="12.75" customHeight="1">
      <c r="A451" s="33">
        <v>441</v>
      </c>
      <c r="B451" s="440" t="s">
        <v>533</v>
      </c>
      <c r="C451" s="381">
        <v>218.65</v>
      </c>
      <c r="D451" s="382">
        <v>218.9</v>
      </c>
      <c r="E451" s="382">
        <v>216.9</v>
      </c>
      <c r="F451" s="382">
        <v>215.15</v>
      </c>
      <c r="G451" s="382">
        <v>213.15</v>
      </c>
      <c r="H451" s="382">
        <v>220.65</v>
      </c>
      <c r="I451" s="382">
        <v>222.65</v>
      </c>
      <c r="J451" s="382">
        <v>224.4</v>
      </c>
      <c r="K451" s="381">
        <v>220.9</v>
      </c>
      <c r="L451" s="381">
        <v>217.15</v>
      </c>
      <c r="M451" s="381">
        <v>12.208170000000001</v>
      </c>
      <c r="N451" s="1"/>
      <c r="O451" s="1"/>
    </row>
    <row r="452" spans="1:15" ht="12.75" customHeight="1">
      <c r="A452" s="33">
        <v>442</v>
      </c>
      <c r="B452" s="440" t="s">
        <v>534</v>
      </c>
      <c r="C452" s="381">
        <v>1545.5</v>
      </c>
      <c r="D452" s="382">
        <v>1553.0333333333335</v>
      </c>
      <c r="E452" s="382">
        <v>1529.0166666666671</v>
      </c>
      <c r="F452" s="382">
        <v>1512.5333333333335</v>
      </c>
      <c r="G452" s="382">
        <v>1488.5166666666671</v>
      </c>
      <c r="H452" s="382">
        <v>1569.5166666666671</v>
      </c>
      <c r="I452" s="382">
        <v>1593.5333333333335</v>
      </c>
      <c r="J452" s="382">
        <v>1610.0166666666671</v>
      </c>
      <c r="K452" s="381">
        <v>1577.05</v>
      </c>
      <c r="L452" s="381">
        <v>1536.55</v>
      </c>
      <c r="M452" s="381">
        <v>9.8445599999999995</v>
      </c>
      <c r="N452" s="1"/>
      <c r="O452" s="1"/>
    </row>
    <row r="453" spans="1:15" ht="12.75" customHeight="1">
      <c r="A453" s="33">
        <v>443</v>
      </c>
      <c r="B453" s="440" t="s">
        <v>198</v>
      </c>
      <c r="C453" s="381">
        <v>730.2</v>
      </c>
      <c r="D453" s="382">
        <v>731.08333333333337</v>
      </c>
      <c r="E453" s="382">
        <v>722.7166666666667</v>
      </c>
      <c r="F453" s="382">
        <v>715.23333333333335</v>
      </c>
      <c r="G453" s="382">
        <v>706.86666666666667</v>
      </c>
      <c r="H453" s="382">
        <v>738.56666666666672</v>
      </c>
      <c r="I453" s="382">
        <v>746.93333333333328</v>
      </c>
      <c r="J453" s="382">
        <v>754.41666666666674</v>
      </c>
      <c r="K453" s="381">
        <v>739.45</v>
      </c>
      <c r="L453" s="381">
        <v>723.6</v>
      </c>
      <c r="M453" s="381">
        <v>16.046710000000001</v>
      </c>
      <c r="N453" s="1"/>
      <c r="O453" s="1"/>
    </row>
    <row r="454" spans="1:15" ht="12.75" customHeight="1">
      <c r="A454" s="33">
        <v>444</v>
      </c>
      <c r="B454" s="440" t="s">
        <v>278</v>
      </c>
      <c r="C454" s="381">
        <v>6401.75</v>
      </c>
      <c r="D454" s="382">
        <v>6329.583333333333</v>
      </c>
      <c r="E454" s="382">
        <v>6209.1666666666661</v>
      </c>
      <c r="F454" s="382">
        <v>6016.583333333333</v>
      </c>
      <c r="G454" s="382">
        <v>5896.1666666666661</v>
      </c>
      <c r="H454" s="382">
        <v>6522.1666666666661</v>
      </c>
      <c r="I454" s="382">
        <v>6642.5833333333321</v>
      </c>
      <c r="J454" s="382">
        <v>6835.1666666666661</v>
      </c>
      <c r="K454" s="381">
        <v>6450</v>
      </c>
      <c r="L454" s="381">
        <v>6137</v>
      </c>
      <c r="M454" s="381">
        <v>4.6788699999999999</v>
      </c>
      <c r="N454" s="1"/>
      <c r="O454" s="1"/>
    </row>
    <row r="455" spans="1:15" ht="12.75" customHeight="1">
      <c r="A455" s="33">
        <v>445</v>
      </c>
      <c r="B455" s="440" t="s">
        <v>199</v>
      </c>
      <c r="C455" s="381">
        <v>511.95</v>
      </c>
      <c r="D455" s="382">
        <v>506.84999999999997</v>
      </c>
      <c r="E455" s="382">
        <v>499.9</v>
      </c>
      <c r="F455" s="382">
        <v>487.85</v>
      </c>
      <c r="G455" s="382">
        <v>480.90000000000003</v>
      </c>
      <c r="H455" s="382">
        <v>518.89999999999986</v>
      </c>
      <c r="I455" s="382">
        <v>525.84999999999991</v>
      </c>
      <c r="J455" s="382">
        <v>537.89999999999986</v>
      </c>
      <c r="K455" s="381">
        <v>513.79999999999995</v>
      </c>
      <c r="L455" s="381">
        <v>494.8</v>
      </c>
      <c r="M455" s="381">
        <v>275.72552999999999</v>
      </c>
      <c r="N455" s="1"/>
      <c r="O455" s="1"/>
    </row>
    <row r="456" spans="1:15" ht="12.75" customHeight="1">
      <c r="A456" s="33">
        <v>446</v>
      </c>
      <c r="B456" s="440" t="s">
        <v>535</v>
      </c>
      <c r="C456" s="381">
        <v>258.10000000000002</v>
      </c>
      <c r="D456" s="382">
        <v>257.63333333333338</v>
      </c>
      <c r="E456" s="382">
        <v>252.26666666666677</v>
      </c>
      <c r="F456" s="382">
        <v>246.43333333333339</v>
      </c>
      <c r="G456" s="382">
        <v>241.06666666666678</v>
      </c>
      <c r="H456" s="382">
        <v>263.46666666666675</v>
      </c>
      <c r="I456" s="382">
        <v>268.83333333333343</v>
      </c>
      <c r="J456" s="382">
        <v>274.66666666666674</v>
      </c>
      <c r="K456" s="381">
        <v>263</v>
      </c>
      <c r="L456" s="381">
        <v>251.8</v>
      </c>
      <c r="M456" s="381">
        <v>39.347189999999998</v>
      </c>
      <c r="N456" s="1"/>
      <c r="O456" s="1"/>
    </row>
    <row r="457" spans="1:15" ht="12.75" customHeight="1">
      <c r="A457" s="33">
        <v>447</v>
      </c>
      <c r="B457" s="440" t="s">
        <v>200</v>
      </c>
      <c r="C457" s="381">
        <v>245.3</v>
      </c>
      <c r="D457" s="382">
        <v>242.83333333333334</v>
      </c>
      <c r="E457" s="382">
        <v>238.9666666666667</v>
      </c>
      <c r="F457" s="382">
        <v>232.63333333333335</v>
      </c>
      <c r="G457" s="382">
        <v>228.76666666666671</v>
      </c>
      <c r="H457" s="382">
        <v>249.16666666666669</v>
      </c>
      <c r="I457" s="382">
        <v>253.0333333333333</v>
      </c>
      <c r="J457" s="382">
        <v>259.36666666666667</v>
      </c>
      <c r="K457" s="381">
        <v>246.7</v>
      </c>
      <c r="L457" s="381">
        <v>236.5</v>
      </c>
      <c r="M457" s="381">
        <v>502.50826999999998</v>
      </c>
      <c r="N457" s="1"/>
      <c r="O457" s="1"/>
    </row>
    <row r="458" spans="1:15" ht="12.75" customHeight="1">
      <c r="A458" s="33">
        <v>448</v>
      </c>
      <c r="B458" s="440" t="s">
        <v>201</v>
      </c>
      <c r="C458" s="381">
        <v>1221.1500000000001</v>
      </c>
      <c r="D458" s="382">
        <v>1199.6000000000001</v>
      </c>
      <c r="E458" s="382">
        <v>1173.7000000000003</v>
      </c>
      <c r="F458" s="382">
        <v>1126.2500000000002</v>
      </c>
      <c r="G458" s="382">
        <v>1100.3500000000004</v>
      </c>
      <c r="H458" s="382">
        <v>1247.0500000000002</v>
      </c>
      <c r="I458" s="382">
        <v>1272.9500000000003</v>
      </c>
      <c r="J458" s="382">
        <v>1320.4</v>
      </c>
      <c r="K458" s="381">
        <v>1225.5</v>
      </c>
      <c r="L458" s="381">
        <v>1152.1500000000001</v>
      </c>
      <c r="M458" s="381">
        <v>157.23115999999999</v>
      </c>
      <c r="N458" s="1"/>
      <c r="O458" s="1"/>
    </row>
    <row r="459" spans="1:15" ht="12.75" customHeight="1">
      <c r="A459" s="33">
        <v>449</v>
      </c>
      <c r="B459" s="440" t="s">
        <v>856</v>
      </c>
      <c r="C459" s="381">
        <v>853.3</v>
      </c>
      <c r="D459" s="382">
        <v>851.65</v>
      </c>
      <c r="E459" s="382">
        <v>833.3</v>
      </c>
      <c r="F459" s="382">
        <v>813.3</v>
      </c>
      <c r="G459" s="382">
        <v>794.94999999999993</v>
      </c>
      <c r="H459" s="382">
        <v>871.65</v>
      </c>
      <c r="I459" s="382">
        <v>890.00000000000011</v>
      </c>
      <c r="J459" s="382">
        <v>910</v>
      </c>
      <c r="K459" s="381">
        <v>870</v>
      </c>
      <c r="L459" s="381">
        <v>831.65</v>
      </c>
      <c r="M459" s="381">
        <v>2.3532999999999999</v>
      </c>
      <c r="N459" s="1"/>
      <c r="O459" s="1"/>
    </row>
    <row r="460" spans="1:15" ht="12.75" customHeight="1">
      <c r="A460" s="33">
        <v>450</v>
      </c>
      <c r="B460" s="440" t="s">
        <v>527</v>
      </c>
      <c r="C460" s="381">
        <v>2225.15</v>
      </c>
      <c r="D460" s="382">
        <v>2204.3166666666666</v>
      </c>
      <c r="E460" s="382">
        <v>2180.6333333333332</v>
      </c>
      <c r="F460" s="382">
        <v>2136.1166666666668</v>
      </c>
      <c r="G460" s="382">
        <v>2112.4333333333334</v>
      </c>
      <c r="H460" s="382">
        <v>2248.833333333333</v>
      </c>
      <c r="I460" s="382">
        <v>2272.5166666666664</v>
      </c>
      <c r="J460" s="382">
        <v>2317.0333333333328</v>
      </c>
      <c r="K460" s="381">
        <v>2228</v>
      </c>
      <c r="L460" s="381">
        <v>2159.8000000000002</v>
      </c>
      <c r="M460" s="381">
        <v>0.26452999999999999</v>
      </c>
      <c r="N460" s="1"/>
      <c r="O460" s="1"/>
    </row>
    <row r="461" spans="1:15" ht="12.75" customHeight="1">
      <c r="A461" s="33">
        <v>451</v>
      </c>
      <c r="B461" s="440" t="s">
        <v>528</v>
      </c>
      <c r="C461" s="381">
        <v>815.45</v>
      </c>
      <c r="D461" s="382">
        <v>806.23333333333323</v>
      </c>
      <c r="E461" s="382">
        <v>778.46666666666647</v>
      </c>
      <c r="F461" s="382">
        <v>741.48333333333323</v>
      </c>
      <c r="G461" s="382">
        <v>713.71666666666647</v>
      </c>
      <c r="H461" s="382">
        <v>843.21666666666647</v>
      </c>
      <c r="I461" s="382">
        <v>870.98333333333312</v>
      </c>
      <c r="J461" s="382">
        <v>907.96666666666647</v>
      </c>
      <c r="K461" s="381">
        <v>834</v>
      </c>
      <c r="L461" s="381">
        <v>769.25</v>
      </c>
      <c r="M461" s="381">
        <v>8.8875600000000006</v>
      </c>
      <c r="N461" s="1"/>
      <c r="O461" s="1"/>
    </row>
    <row r="462" spans="1:15" ht="12.75" customHeight="1">
      <c r="A462" s="33">
        <v>452</v>
      </c>
      <c r="B462" s="440" t="s">
        <v>202</v>
      </c>
      <c r="C462" s="381">
        <v>3897.9</v>
      </c>
      <c r="D462" s="382">
        <v>3892.6333333333332</v>
      </c>
      <c r="E462" s="382">
        <v>3862.2666666666664</v>
      </c>
      <c r="F462" s="382">
        <v>3826.6333333333332</v>
      </c>
      <c r="G462" s="382">
        <v>3796.2666666666664</v>
      </c>
      <c r="H462" s="382">
        <v>3928.2666666666664</v>
      </c>
      <c r="I462" s="382">
        <v>3958.6333333333332</v>
      </c>
      <c r="J462" s="382">
        <v>3994.2666666666664</v>
      </c>
      <c r="K462" s="381">
        <v>3923</v>
      </c>
      <c r="L462" s="381">
        <v>3857</v>
      </c>
      <c r="M462" s="381">
        <v>66.845070000000007</v>
      </c>
      <c r="N462" s="1"/>
      <c r="O462" s="1"/>
    </row>
    <row r="463" spans="1:15" ht="12.75" customHeight="1">
      <c r="A463" s="33">
        <v>453</v>
      </c>
      <c r="B463" s="440" t="s">
        <v>536</v>
      </c>
      <c r="C463" s="381">
        <v>4134.5</v>
      </c>
      <c r="D463" s="382">
        <v>4141.166666666667</v>
      </c>
      <c r="E463" s="382">
        <v>4102.3333333333339</v>
      </c>
      <c r="F463" s="382">
        <v>4070.166666666667</v>
      </c>
      <c r="G463" s="382">
        <v>4031.3333333333339</v>
      </c>
      <c r="H463" s="382">
        <v>4173.3333333333339</v>
      </c>
      <c r="I463" s="382">
        <v>4212.1666666666679</v>
      </c>
      <c r="J463" s="382">
        <v>4244.3333333333339</v>
      </c>
      <c r="K463" s="381">
        <v>4180</v>
      </c>
      <c r="L463" s="381">
        <v>4109</v>
      </c>
      <c r="M463" s="381">
        <v>0.27997</v>
      </c>
      <c r="N463" s="1"/>
      <c r="O463" s="1"/>
    </row>
    <row r="464" spans="1:15" ht="12.75" customHeight="1">
      <c r="A464" s="33">
        <v>454</v>
      </c>
      <c r="B464" s="440" t="s">
        <v>203</v>
      </c>
      <c r="C464" s="381">
        <v>1718.8</v>
      </c>
      <c r="D464" s="382">
        <v>1723.1666666666667</v>
      </c>
      <c r="E464" s="382">
        <v>1697.4333333333334</v>
      </c>
      <c r="F464" s="382">
        <v>1676.0666666666666</v>
      </c>
      <c r="G464" s="382">
        <v>1650.3333333333333</v>
      </c>
      <c r="H464" s="382">
        <v>1744.5333333333335</v>
      </c>
      <c r="I464" s="382">
        <v>1770.2666666666667</v>
      </c>
      <c r="J464" s="382">
        <v>1791.6333333333337</v>
      </c>
      <c r="K464" s="381">
        <v>1748.9</v>
      </c>
      <c r="L464" s="381">
        <v>1701.8</v>
      </c>
      <c r="M464" s="381">
        <v>27.683710000000001</v>
      </c>
      <c r="N464" s="1"/>
      <c r="O464" s="1"/>
    </row>
    <row r="465" spans="1:15" ht="12.75" customHeight="1">
      <c r="A465" s="33">
        <v>455</v>
      </c>
      <c r="B465" s="440" t="s">
        <v>538</v>
      </c>
      <c r="C465" s="381">
        <v>2020.65</v>
      </c>
      <c r="D465" s="382">
        <v>2007.55</v>
      </c>
      <c r="E465" s="382">
        <v>1985.1</v>
      </c>
      <c r="F465" s="382">
        <v>1949.55</v>
      </c>
      <c r="G465" s="382">
        <v>1927.1</v>
      </c>
      <c r="H465" s="382">
        <v>2043.1</v>
      </c>
      <c r="I465" s="382">
        <v>2065.5500000000002</v>
      </c>
      <c r="J465" s="382">
        <v>2101.1</v>
      </c>
      <c r="K465" s="381">
        <v>2030</v>
      </c>
      <c r="L465" s="381">
        <v>1972</v>
      </c>
      <c r="M465" s="381">
        <v>1.3099799999999999</v>
      </c>
      <c r="N465" s="1"/>
      <c r="O465" s="1"/>
    </row>
    <row r="466" spans="1:15" ht="12.75" customHeight="1">
      <c r="A466" s="33">
        <v>456</v>
      </c>
      <c r="B466" s="440" t="s">
        <v>539</v>
      </c>
      <c r="C466" s="381">
        <v>1044.25</v>
      </c>
      <c r="D466" s="382">
        <v>1049</v>
      </c>
      <c r="E466" s="382">
        <v>1038</v>
      </c>
      <c r="F466" s="382">
        <v>1031.75</v>
      </c>
      <c r="G466" s="382">
        <v>1020.75</v>
      </c>
      <c r="H466" s="382">
        <v>1055.25</v>
      </c>
      <c r="I466" s="382">
        <v>1066.25</v>
      </c>
      <c r="J466" s="382">
        <v>1072.5</v>
      </c>
      <c r="K466" s="381">
        <v>1060</v>
      </c>
      <c r="L466" s="381">
        <v>1042.75</v>
      </c>
      <c r="M466" s="381">
        <v>0.80411999999999995</v>
      </c>
      <c r="N466" s="1"/>
      <c r="O466" s="1"/>
    </row>
    <row r="467" spans="1:15" ht="12.75" customHeight="1">
      <c r="A467" s="33">
        <v>457</v>
      </c>
      <c r="B467" s="440" t="s">
        <v>543</v>
      </c>
      <c r="C467" s="381">
        <v>1810.15</v>
      </c>
      <c r="D467" s="382">
        <v>1823.0166666666667</v>
      </c>
      <c r="E467" s="382">
        <v>1788.3333333333333</v>
      </c>
      <c r="F467" s="382">
        <v>1766.5166666666667</v>
      </c>
      <c r="G467" s="382">
        <v>1731.8333333333333</v>
      </c>
      <c r="H467" s="382">
        <v>1844.8333333333333</v>
      </c>
      <c r="I467" s="382">
        <v>1879.5166666666667</v>
      </c>
      <c r="J467" s="382">
        <v>1901.3333333333333</v>
      </c>
      <c r="K467" s="381">
        <v>1857.7</v>
      </c>
      <c r="L467" s="381">
        <v>1801.2</v>
      </c>
      <c r="M467" s="381">
        <v>0.88527</v>
      </c>
      <c r="N467" s="1"/>
      <c r="O467" s="1"/>
    </row>
    <row r="468" spans="1:15" ht="12.75" customHeight="1">
      <c r="A468" s="33">
        <v>458</v>
      </c>
      <c r="B468" s="440" t="s">
        <v>540</v>
      </c>
      <c r="C468" s="381">
        <v>2082.4499999999998</v>
      </c>
      <c r="D468" s="382">
        <v>2073.2999999999997</v>
      </c>
      <c r="E468" s="382">
        <v>2057.5499999999993</v>
      </c>
      <c r="F468" s="382">
        <v>2032.6499999999996</v>
      </c>
      <c r="G468" s="382">
        <v>2016.8999999999992</v>
      </c>
      <c r="H468" s="382">
        <v>2098.1999999999994</v>
      </c>
      <c r="I468" s="382">
        <v>2113.9500000000003</v>
      </c>
      <c r="J468" s="382">
        <v>2138.8499999999995</v>
      </c>
      <c r="K468" s="381">
        <v>2089.0500000000002</v>
      </c>
      <c r="L468" s="381">
        <v>2048.4</v>
      </c>
      <c r="M468" s="381">
        <v>0.44203999999999999</v>
      </c>
      <c r="N468" s="1"/>
      <c r="O468" s="1"/>
    </row>
    <row r="469" spans="1:15" ht="12.75" customHeight="1">
      <c r="A469" s="33">
        <v>459</v>
      </c>
      <c r="B469" s="440" t="s">
        <v>204</v>
      </c>
      <c r="C469" s="381">
        <v>2619.25</v>
      </c>
      <c r="D469" s="382">
        <v>2612.0499999999997</v>
      </c>
      <c r="E469" s="382">
        <v>2595.1999999999994</v>
      </c>
      <c r="F469" s="382">
        <v>2571.1499999999996</v>
      </c>
      <c r="G469" s="382">
        <v>2554.2999999999993</v>
      </c>
      <c r="H469" s="382">
        <v>2636.0999999999995</v>
      </c>
      <c r="I469" s="382">
        <v>2652.95</v>
      </c>
      <c r="J469" s="382">
        <v>2676.9999999999995</v>
      </c>
      <c r="K469" s="381">
        <v>2628.9</v>
      </c>
      <c r="L469" s="381">
        <v>2588</v>
      </c>
      <c r="M469" s="381">
        <v>10.236700000000001</v>
      </c>
      <c r="N469" s="1"/>
      <c r="O469" s="1"/>
    </row>
    <row r="470" spans="1:15" ht="12.75" customHeight="1">
      <c r="A470" s="33">
        <v>460</v>
      </c>
      <c r="B470" s="440" t="s">
        <v>205</v>
      </c>
      <c r="C470" s="381">
        <v>3189.2</v>
      </c>
      <c r="D470" s="382">
        <v>3183.7833333333333</v>
      </c>
      <c r="E470" s="382">
        <v>3149.5666666666666</v>
      </c>
      <c r="F470" s="382">
        <v>3109.9333333333334</v>
      </c>
      <c r="G470" s="382">
        <v>3075.7166666666667</v>
      </c>
      <c r="H470" s="382">
        <v>3223.4166666666665</v>
      </c>
      <c r="I470" s="382">
        <v>3257.6333333333328</v>
      </c>
      <c r="J470" s="382">
        <v>3297.2666666666664</v>
      </c>
      <c r="K470" s="381">
        <v>3218</v>
      </c>
      <c r="L470" s="381">
        <v>3144.15</v>
      </c>
      <c r="M470" s="381">
        <v>1.0142100000000001</v>
      </c>
      <c r="N470" s="1"/>
      <c r="O470" s="1"/>
    </row>
    <row r="471" spans="1:15" ht="12.75" customHeight="1">
      <c r="A471" s="33">
        <v>461</v>
      </c>
      <c r="B471" s="440" t="s">
        <v>206</v>
      </c>
      <c r="C471" s="381">
        <v>578.4</v>
      </c>
      <c r="D471" s="382">
        <v>576.06666666666672</v>
      </c>
      <c r="E471" s="382">
        <v>570.28333333333342</v>
      </c>
      <c r="F471" s="382">
        <v>562.16666666666674</v>
      </c>
      <c r="G471" s="382">
        <v>556.38333333333344</v>
      </c>
      <c r="H471" s="382">
        <v>584.18333333333339</v>
      </c>
      <c r="I471" s="382">
        <v>589.9666666666667</v>
      </c>
      <c r="J471" s="382">
        <v>598.08333333333337</v>
      </c>
      <c r="K471" s="381">
        <v>581.85</v>
      </c>
      <c r="L471" s="381">
        <v>567.95000000000005</v>
      </c>
      <c r="M471" s="381">
        <v>4.0472299999999999</v>
      </c>
      <c r="N471" s="1"/>
      <c r="O471" s="1"/>
    </row>
    <row r="472" spans="1:15" ht="12.75" customHeight="1">
      <c r="A472" s="33">
        <v>462</v>
      </c>
      <c r="B472" s="440" t="s">
        <v>207</v>
      </c>
      <c r="C472" s="381">
        <v>1182.9000000000001</v>
      </c>
      <c r="D472" s="382">
        <v>1166.8666666666668</v>
      </c>
      <c r="E472" s="382">
        <v>1146.0333333333335</v>
      </c>
      <c r="F472" s="382">
        <v>1109.1666666666667</v>
      </c>
      <c r="G472" s="382">
        <v>1088.3333333333335</v>
      </c>
      <c r="H472" s="382">
        <v>1203.7333333333336</v>
      </c>
      <c r="I472" s="382">
        <v>1224.5666666666666</v>
      </c>
      <c r="J472" s="382">
        <v>1261.4333333333336</v>
      </c>
      <c r="K472" s="381">
        <v>1187.7</v>
      </c>
      <c r="L472" s="381">
        <v>1130</v>
      </c>
      <c r="M472" s="381">
        <v>6.8222500000000004</v>
      </c>
      <c r="N472" s="1"/>
      <c r="O472" s="1"/>
    </row>
    <row r="473" spans="1:15" ht="12.75" customHeight="1">
      <c r="A473" s="33">
        <v>463</v>
      </c>
      <c r="B473" s="440" t="s">
        <v>541</v>
      </c>
      <c r="C473" s="381">
        <v>61.75</v>
      </c>
      <c r="D473" s="382">
        <v>61.75</v>
      </c>
      <c r="E473" s="382">
        <v>61.75</v>
      </c>
      <c r="F473" s="382">
        <v>61.75</v>
      </c>
      <c r="G473" s="382">
        <v>61.75</v>
      </c>
      <c r="H473" s="382">
        <v>61.75</v>
      </c>
      <c r="I473" s="382">
        <v>61.75</v>
      </c>
      <c r="J473" s="382">
        <v>61.75</v>
      </c>
      <c r="K473" s="381">
        <v>61.75</v>
      </c>
      <c r="L473" s="381">
        <v>61.75</v>
      </c>
      <c r="M473" s="381">
        <v>33.668280000000003</v>
      </c>
      <c r="N473" s="1"/>
      <c r="O473" s="1"/>
    </row>
    <row r="474" spans="1:15" ht="12.75" customHeight="1">
      <c r="A474" s="33">
        <v>464</v>
      </c>
      <c r="B474" s="440" t="s">
        <v>542</v>
      </c>
      <c r="C474" s="381">
        <v>178.75</v>
      </c>
      <c r="D474" s="382">
        <v>179.41666666666666</v>
      </c>
      <c r="E474" s="382">
        <v>176.98333333333332</v>
      </c>
      <c r="F474" s="382">
        <v>175.21666666666667</v>
      </c>
      <c r="G474" s="382">
        <v>172.78333333333333</v>
      </c>
      <c r="H474" s="382">
        <v>181.18333333333331</v>
      </c>
      <c r="I474" s="382">
        <v>183.61666666666665</v>
      </c>
      <c r="J474" s="382">
        <v>185.3833333333333</v>
      </c>
      <c r="K474" s="381">
        <v>181.85</v>
      </c>
      <c r="L474" s="381">
        <v>177.65</v>
      </c>
      <c r="M474" s="381">
        <v>3.00583</v>
      </c>
      <c r="N474" s="1"/>
      <c r="O474" s="1"/>
    </row>
    <row r="475" spans="1:15" ht="12.75" customHeight="1">
      <c r="A475" s="33">
        <v>465</v>
      </c>
      <c r="B475" s="440" t="s">
        <v>529</v>
      </c>
      <c r="C475" s="381">
        <v>986.8</v>
      </c>
      <c r="D475" s="382">
        <v>983.85</v>
      </c>
      <c r="E475" s="382">
        <v>977.7</v>
      </c>
      <c r="F475" s="382">
        <v>968.6</v>
      </c>
      <c r="G475" s="382">
        <v>962.45</v>
      </c>
      <c r="H475" s="382">
        <v>992.95</v>
      </c>
      <c r="I475" s="382">
        <v>999.09999999999991</v>
      </c>
      <c r="J475" s="382">
        <v>1008.2</v>
      </c>
      <c r="K475" s="381">
        <v>990</v>
      </c>
      <c r="L475" s="381">
        <v>974.75</v>
      </c>
      <c r="M475" s="381">
        <v>0.59174000000000004</v>
      </c>
      <c r="N475" s="1"/>
      <c r="O475" s="1"/>
    </row>
    <row r="476" spans="1:15" ht="12.75" customHeight="1">
      <c r="A476" s="33">
        <v>466</v>
      </c>
      <c r="B476" s="440" t="s">
        <v>857</v>
      </c>
      <c r="C476" s="381">
        <v>261.89999999999998</v>
      </c>
      <c r="D476" s="382">
        <v>261.89999999999998</v>
      </c>
      <c r="E476" s="382">
        <v>261.89999999999998</v>
      </c>
      <c r="F476" s="382">
        <v>261.89999999999998</v>
      </c>
      <c r="G476" s="382">
        <v>261.89999999999998</v>
      </c>
      <c r="H476" s="382">
        <v>261.89999999999998</v>
      </c>
      <c r="I476" s="382">
        <v>261.89999999999998</v>
      </c>
      <c r="J476" s="382">
        <v>261.89999999999998</v>
      </c>
      <c r="K476" s="381">
        <v>261.89999999999998</v>
      </c>
      <c r="L476" s="381">
        <v>261.89999999999998</v>
      </c>
      <c r="M476" s="381">
        <v>5.5059899999999997</v>
      </c>
      <c r="N476" s="1"/>
      <c r="O476" s="1"/>
    </row>
    <row r="477" spans="1:15" ht="12.75" customHeight="1">
      <c r="A477" s="33">
        <v>467</v>
      </c>
      <c r="B477" s="440" t="s">
        <v>530</v>
      </c>
      <c r="C477" s="381">
        <v>47.35</v>
      </c>
      <c r="D477" s="382">
        <v>47.300000000000004</v>
      </c>
      <c r="E477" s="382">
        <v>45.900000000000006</v>
      </c>
      <c r="F477" s="382">
        <v>44.45</v>
      </c>
      <c r="G477" s="382">
        <v>43.050000000000004</v>
      </c>
      <c r="H477" s="382">
        <v>48.750000000000007</v>
      </c>
      <c r="I477" s="382">
        <v>50.15</v>
      </c>
      <c r="J477" s="382">
        <v>51.600000000000009</v>
      </c>
      <c r="K477" s="381">
        <v>48.7</v>
      </c>
      <c r="L477" s="381">
        <v>45.85</v>
      </c>
      <c r="M477" s="381">
        <v>169.80867000000001</v>
      </c>
      <c r="N477" s="1"/>
      <c r="O477" s="1"/>
    </row>
    <row r="478" spans="1:15" ht="12.75" customHeight="1">
      <c r="A478" s="33">
        <v>468</v>
      </c>
      <c r="B478" s="440" t="s">
        <v>208</v>
      </c>
      <c r="C478" s="381">
        <v>660.45</v>
      </c>
      <c r="D478" s="382">
        <v>655.5</v>
      </c>
      <c r="E478" s="382">
        <v>647.95000000000005</v>
      </c>
      <c r="F478" s="382">
        <v>635.45000000000005</v>
      </c>
      <c r="G478" s="382">
        <v>627.90000000000009</v>
      </c>
      <c r="H478" s="382">
        <v>668</v>
      </c>
      <c r="I478" s="382">
        <v>675.55</v>
      </c>
      <c r="J478" s="382">
        <v>688.05</v>
      </c>
      <c r="K478" s="381">
        <v>663.05</v>
      </c>
      <c r="L478" s="381">
        <v>643</v>
      </c>
      <c r="M478" s="381">
        <v>18.926179999999999</v>
      </c>
      <c r="N478" s="1"/>
      <c r="O478" s="1"/>
    </row>
    <row r="479" spans="1:15" ht="12.75" customHeight="1">
      <c r="A479" s="33">
        <v>469</v>
      </c>
      <c r="B479" s="440" t="s">
        <v>209</v>
      </c>
      <c r="C479" s="381">
        <v>1653.9</v>
      </c>
      <c r="D479" s="382">
        <v>1649.7666666666667</v>
      </c>
      <c r="E479" s="382">
        <v>1629.1333333333332</v>
      </c>
      <c r="F479" s="382">
        <v>1604.3666666666666</v>
      </c>
      <c r="G479" s="382">
        <v>1583.7333333333331</v>
      </c>
      <c r="H479" s="382">
        <v>1674.5333333333333</v>
      </c>
      <c r="I479" s="382">
        <v>1695.166666666667</v>
      </c>
      <c r="J479" s="382">
        <v>1719.9333333333334</v>
      </c>
      <c r="K479" s="381">
        <v>1670.4</v>
      </c>
      <c r="L479" s="381">
        <v>1625</v>
      </c>
      <c r="M479" s="381">
        <v>3.0289799999999998</v>
      </c>
      <c r="N479" s="1"/>
      <c r="O479" s="1"/>
    </row>
    <row r="480" spans="1:15" ht="12.75" customHeight="1">
      <c r="A480" s="33">
        <v>470</v>
      </c>
      <c r="B480" s="440" t="s">
        <v>544</v>
      </c>
      <c r="C480" s="381">
        <v>13.25</v>
      </c>
      <c r="D480" s="382">
        <v>13.233333333333334</v>
      </c>
      <c r="E480" s="382">
        <v>13.166666666666668</v>
      </c>
      <c r="F480" s="382">
        <v>13.083333333333334</v>
      </c>
      <c r="G480" s="382">
        <v>13.016666666666667</v>
      </c>
      <c r="H480" s="382">
        <v>13.316666666666668</v>
      </c>
      <c r="I480" s="382">
        <v>13.383333333333335</v>
      </c>
      <c r="J480" s="382">
        <v>13.466666666666669</v>
      </c>
      <c r="K480" s="381">
        <v>13.3</v>
      </c>
      <c r="L480" s="381">
        <v>13.15</v>
      </c>
      <c r="M480" s="381">
        <v>21.327860000000001</v>
      </c>
      <c r="N480" s="1"/>
      <c r="O480" s="1"/>
    </row>
    <row r="481" spans="1:15" ht="12.75" customHeight="1">
      <c r="A481" s="33">
        <v>471</v>
      </c>
      <c r="B481" s="440" t="s">
        <v>545</v>
      </c>
      <c r="C481" s="381">
        <v>536.45000000000005</v>
      </c>
      <c r="D481" s="382">
        <v>529.2166666666667</v>
      </c>
      <c r="E481" s="382">
        <v>518.43333333333339</v>
      </c>
      <c r="F481" s="382">
        <v>500.41666666666669</v>
      </c>
      <c r="G481" s="382">
        <v>489.63333333333338</v>
      </c>
      <c r="H481" s="382">
        <v>547.23333333333335</v>
      </c>
      <c r="I481" s="382">
        <v>558.01666666666665</v>
      </c>
      <c r="J481" s="382">
        <v>576.03333333333342</v>
      </c>
      <c r="K481" s="381">
        <v>540</v>
      </c>
      <c r="L481" s="381">
        <v>511.2</v>
      </c>
      <c r="M481" s="381">
        <v>5.6044999999999998</v>
      </c>
      <c r="N481" s="1"/>
      <c r="O481" s="1"/>
    </row>
    <row r="482" spans="1:15" ht="12.75" customHeight="1">
      <c r="A482" s="33">
        <v>472</v>
      </c>
      <c r="B482" s="440" t="s">
        <v>547</v>
      </c>
      <c r="C482" s="381">
        <v>146</v>
      </c>
      <c r="D482" s="382">
        <v>144.83333333333334</v>
      </c>
      <c r="E482" s="382">
        <v>142.4666666666667</v>
      </c>
      <c r="F482" s="382">
        <v>138.93333333333337</v>
      </c>
      <c r="G482" s="382">
        <v>136.56666666666672</v>
      </c>
      <c r="H482" s="382">
        <v>148.36666666666667</v>
      </c>
      <c r="I482" s="382">
        <v>150.73333333333329</v>
      </c>
      <c r="J482" s="382">
        <v>154.26666666666665</v>
      </c>
      <c r="K482" s="381">
        <v>147.19999999999999</v>
      </c>
      <c r="L482" s="381">
        <v>141.30000000000001</v>
      </c>
      <c r="M482" s="381">
        <v>12.115729999999999</v>
      </c>
      <c r="N482" s="1"/>
      <c r="O482" s="1"/>
    </row>
    <row r="483" spans="1:15" ht="12.75" customHeight="1">
      <c r="A483" s="33">
        <v>473</v>
      </c>
      <c r="B483" s="440" t="s">
        <v>548</v>
      </c>
      <c r="C483" s="381">
        <v>20.45</v>
      </c>
      <c r="D483" s="382">
        <v>20.466666666666665</v>
      </c>
      <c r="E483" s="382">
        <v>20.333333333333329</v>
      </c>
      <c r="F483" s="382">
        <v>20.216666666666665</v>
      </c>
      <c r="G483" s="382">
        <v>20.083333333333329</v>
      </c>
      <c r="H483" s="382">
        <v>20.583333333333329</v>
      </c>
      <c r="I483" s="382">
        <v>20.716666666666661</v>
      </c>
      <c r="J483" s="382">
        <v>20.833333333333329</v>
      </c>
      <c r="K483" s="381">
        <v>20.6</v>
      </c>
      <c r="L483" s="381">
        <v>20.350000000000001</v>
      </c>
      <c r="M483" s="381">
        <v>24.471109999999999</v>
      </c>
      <c r="N483" s="1"/>
      <c r="O483" s="1"/>
    </row>
    <row r="484" spans="1:15" ht="12.75" customHeight="1">
      <c r="A484" s="33">
        <v>474</v>
      </c>
      <c r="B484" s="440" t="s">
        <v>210</v>
      </c>
      <c r="C484" s="381">
        <v>7606.8</v>
      </c>
      <c r="D484" s="382">
        <v>7626.75</v>
      </c>
      <c r="E484" s="382">
        <v>7533.9</v>
      </c>
      <c r="F484" s="382">
        <v>7461</v>
      </c>
      <c r="G484" s="382">
        <v>7368.15</v>
      </c>
      <c r="H484" s="382">
        <v>7699.65</v>
      </c>
      <c r="I484" s="382">
        <v>7792.5</v>
      </c>
      <c r="J484" s="382">
        <v>7865.4</v>
      </c>
      <c r="K484" s="381">
        <v>7719.6</v>
      </c>
      <c r="L484" s="381">
        <v>7553.85</v>
      </c>
      <c r="M484" s="381">
        <v>2.7489300000000001</v>
      </c>
      <c r="N484" s="1"/>
      <c r="O484" s="1"/>
    </row>
    <row r="485" spans="1:15" ht="12.75" customHeight="1">
      <c r="A485" s="33">
        <v>475</v>
      </c>
      <c r="B485" s="440" t="s">
        <v>279</v>
      </c>
      <c r="C485" s="381">
        <v>46.2</v>
      </c>
      <c r="D485" s="382">
        <v>45.966666666666669</v>
      </c>
      <c r="E485" s="382">
        <v>45.433333333333337</v>
      </c>
      <c r="F485" s="382">
        <v>44.666666666666671</v>
      </c>
      <c r="G485" s="382">
        <v>44.13333333333334</v>
      </c>
      <c r="H485" s="382">
        <v>46.733333333333334</v>
      </c>
      <c r="I485" s="382">
        <v>47.266666666666666</v>
      </c>
      <c r="J485" s="382">
        <v>48.033333333333331</v>
      </c>
      <c r="K485" s="381">
        <v>46.5</v>
      </c>
      <c r="L485" s="381">
        <v>45.2</v>
      </c>
      <c r="M485" s="381">
        <v>88.079070000000002</v>
      </c>
      <c r="N485" s="1"/>
      <c r="O485" s="1"/>
    </row>
    <row r="486" spans="1:15" ht="12.75" customHeight="1">
      <c r="A486" s="33">
        <v>476</v>
      </c>
      <c r="B486" s="440" t="s">
        <v>211</v>
      </c>
      <c r="C486" s="381">
        <v>841</v>
      </c>
      <c r="D486" s="382">
        <v>836.33333333333337</v>
      </c>
      <c r="E486" s="382">
        <v>827.76666666666677</v>
      </c>
      <c r="F486" s="382">
        <v>814.53333333333342</v>
      </c>
      <c r="G486" s="382">
        <v>805.96666666666681</v>
      </c>
      <c r="H486" s="382">
        <v>849.56666666666672</v>
      </c>
      <c r="I486" s="382">
        <v>858.13333333333333</v>
      </c>
      <c r="J486" s="382">
        <v>871.36666666666667</v>
      </c>
      <c r="K486" s="381">
        <v>844.9</v>
      </c>
      <c r="L486" s="381">
        <v>823.1</v>
      </c>
      <c r="M486" s="381">
        <v>44.106990000000003</v>
      </c>
      <c r="N486" s="1"/>
      <c r="O486" s="1"/>
    </row>
    <row r="487" spans="1:15" ht="12.75" customHeight="1">
      <c r="A487" s="33">
        <v>477</v>
      </c>
      <c r="B487" s="440" t="s">
        <v>546</v>
      </c>
      <c r="C487" s="381">
        <v>1071.25</v>
      </c>
      <c r="D487" s="382">
        <v>1077.5</v>
      </c>
      <c r="E487" s="382">
        <v>1056.5999999999999</v>
      </c>
      <c r="F487" s="382">
        <v>1041.9499999999998</v>
      </c>
      <c r="G487" s="382">
        <v>1021.0499999999997</v>
      </c>
      <c r="H487" s="382">
        <v>1092.1500000000001</v>
      </c>
      <c r="I487" s="382">
        <v>1113.0500000000002</v>
      </c>
      <c r="J487" s="382">
        <v>1127.7000000000003</v>
      </c>
      <c r="K487" s="381">
        <v>1098.4000000000001</v>
      </c>
      <c r="L487" s="381">
        <v>1062.8499999999999</v>
      </c>
      <c r="M487" s="381">
        <v>0.60560999999999998</v>
      </c>
      <c r="N487" s="1"/>
      <c r="O487" s="1"/>
    </row>
    <row r="488" spans="1:15" ht="12.75" customHeight="1">
      <c r="A488" s="33">
        <v>478</v>
      </c>
      <c r="B488" s="440" t="s">
        <v>551</v>
      </c>
      <c r="C488" s="381">
        <v>539.35</v>
      </c>
      <c r="D488" s="382">
        <v>543.75</v>
      </c>
      <c r="E488" s="382">
        <v>533.6</v>
      </c>
      <c r="F488" s="382">
        <v>527.85</v>
      </c>
      <c r="G488" s="382">
        <v>517.70000000000005</v>
      </c>
      <c r="H488" s="382">
        <v>549.5</v>
      </c>
      <c r="I488" s="382">
        <v>559.65000000000009</v>
      </c>
      <c r="J488" s="382">
        <v>565.4</v>
      </c>
      <c r="K488" s="381">
        <v>553.9</v>
      </c>
      <c r="L488" s="381">
        <v>538</v>
      </c>
      <c r="M488" s="381">
        <v>1.8641300000000001</v>
      </c>
      <c r="N488" s="1"/>
      <c r="O488" s="1"/>
    </row>
    <row r="489" spans="1:15" ht="12.75" customHeight="1">
      <c r="A489" s="33">
        <v>479</v>
      </c>
      <c r="B489" s="440" t="s">
        <v>552</v>
      </c>
      <c r="C489" s="381">
        <v>41.15</v>
      </c>
      <c r="D489" s="382">
        <v>41.300000000000004</v>
      </c>
      <c r="E489" s="382">
        <v>40.850000000000009</v>
      </c>
      <c r="F489" s="382">
        <v>40.550000000000004</v>
      </c>
      <c r="G489" s="382">
        <v>40.100000000000009</v>
      </c>
      <c r="H489" s="382">
        <v>41.600000000000009</v>
      </c>
      <c r="I489" s="382">
        <v>42.050000000000011</v>
      </c>
      <c r="J489" s="382">
        <v>42.350000000000009</v>
      </c>
      <c r="K489" s="381">
        <v>41.75</v>
      </c>
      <c r="L489" s="381">
        <v>41</v>
      </c>
      <c r="M489" s="381">
        <v>24.956530000000001</v>
      </c>
      <c r="N489" s="1"/>
      <c r="O489" s="1"/>
    </row>
    <row r="490" spans="1:15" ht="12.75" customHeight="1">
      <c r="A490" s="33">
        <v>480</v>
      </c>
      <c r="B490" s="440" t="s">
        <v>553</v>
      </c>
      <c r="C490" s="381">
        <v>1287.5</v>
      </c>
      <c r="D490" s="382">
        <v>1282.1166666666668</v>
      </c>
      <c r="E490" s="382">
        <v>1264.3333333333335</v>
      </c>
      <c r="F490" s="382">
        <v>1241.1666666666667</v>
      </c>
      <c r="G490" s="382">
        <v>1223.3833333333334</v>
      </c>
      <c r="H490" s="382">
        <v>1305.2833333333335</v>
      </c>
      <c r="I490" s="382">
        <v>1323.0666666666668</v>
      </c>
      <c r="J490" s="382">
        <v>1346.2333333333336</v>
      </c>
      <c r="K490" s="381">
        <v>1299.9000000000001</v>
      </c>
      <c r="L490" s="381">
        <v>1258.95</v>
      </c>
      <c r="M490" s="381">
        <v>0.53320000000000001</v>
      </c>
      <c r="N490" s="1"/>
      <c r="O490" s="1"/>
    </row>
    <row r="491" spans="1:15" ht="12.75" customHeight="1">
      <c r="A491" s="33">
        <v>481</v>
      </c>
      <c r="B491" s="440" t="s">
        <v>555</v>
      </c>
      <c r="C491" s="381">
        <v>445.45</v>
      </c>
      <c r="D491" s="382">
        <v>438.95</v>
      </c>
      <c r="E491" s="382">
        <v>421.9</v>
      </c>
      <c r="F491" s="382">
        <v>398.34999999999997</v>
      </c>
      <c r="G491" s="382">
        <v>381.29999999999995</v>
      </c>
      <c r="H491" s="382">
        <v>462.5</v>
      </c>
      <c r="I491" s="382">
        <v>479.55000000000007</v>
      </c>
      <c r="J491" s="382">
        <v>503.1</v>
      </c>
      <c r="K491" s="381">
        <v>456</v>
      </c>
      <c r="L491" s="381">
        <v>415.4</v>
      </c>
      <c r="M491" s="381">
        <v>42.310499999999998</v>
      </c>
      <c r="N491" s="1"/>
      <c r="O491" s="1"/>
    </row>
    <row r="492" spans="1:15" ht="12.75" customHeight="1">
      <c r="A492" s="33">
        <v>482</v>
      </c>
      <c r="B492" s="440" t="s">
        <v>281</v>
      </c>
      <c r="C492" s="381">
        <v>905.55</v>
      </c>
      <c r="D492" s="382">
        <v>907.93333333333339</v>
      </c>
      <c r="E492" s="382">
        <v>898.86666666666679</v>
      </c>
      <c r="F492" s="382">
        <v>892.18333333333339</v>
      </c>
      <c r="G492" s="382">
        <v>883.11666666666679</v>
      </c>
      <c r="H492" s="382">
        <v>914.61666666666679</v>
      </c>
      <c r="I492" s="382">
        <v>923.68333333333339</v>
      </c>
      <c r="J492" s="382">
        <v>930.36666666666679</v>
      </c>
      <c r="K492" s="381">
        <v>917</v>
      </c>
      <c r="L492" s="381">
        <v>901.25</v>
      </c>
      <c r="M492" s="381">
        <v>2.3787500000000001</v>
      </c>
      <c r="N492" s="1"/>
      <c r="O492" s="1"/>
    </row>
    <row r="493" spans="1:15" ht="12.75" customHeight="1">
      <c r="A493" s="33">
        <v>483</v>
      </c>
      <c r="B493" s="440" t="s">
        <v>212</v>
      </c>
      <c r="C493" s="381">
        <v>339.7</v>
      </c>
      <c r="D493" s="382">
        <v>339.18333333333334</v>
      </c>
      <c r="E493" s="382">
        <v>334.36666666666667</v>
      </c>
      <c r="F493" s="382">
        <v>329.03333333333336</v>
      </c>
      <c r="G493" s="382">
        <v>324.2166666666667</v>
      </c>
      <c r="H493" s="382">
        <v>344.51666666666665</v>
      </c>
      <c r="I493" s="382">
        <v>349.33333333333337</v>
      </c>
      <c r="J493" s="382">
        <v>354.66666666666663</v>
      </c>
      <c r="K493" s="381">
        <v>344</v>
      </c>
      <c r="L493" s="381">
        <v>333.85</v>
      </c>
      <c r="M493" s="381">
        <v>106.53446</v>
      </c>
      <c r="N493" s="1"/>
      <c r="O493" s="1"/>
    </row>
    <row r="494" spans="1:15" ht="12.75" customHeight="1">
      <c r="A494" s="33">
        <v>484</v>
      </c>
      <c r="B494" s="440" t="s">
        <v>556</v>
      </c>
      <c r="C494" s="381">
        <v>2831.2</v>
      </c>
      <c r="D494" s="382">
        <v>2832.9333333333329</v>
      </c>
      <c r="E494" s="382">
        <v>2770.766666666666</v>
      </c>
      <c r="F494" s="382">
        <v>2710.333333333333</v>
      </c>
      <c r="G494" s="382">
        <v>2648.1666666666661</v>
      </c>
      <c r="H494" s="382">
        <v>2893.3666666666659</v>
      </c>
      <c r="I494" s="382">
        <v>2955.5333333333328</v>
      </c>
      <c r="J494" s="382">
        <v>3015.9666666666658</v>
      </c>
      <c r="K494" s="381">
        <v>2895.1</v>
      </c>
      <c r="L494" s="381">
        <v>2772.5</v>
      </c>
      <c r="M494" s="381">
        <v>2.1438299999999999</v>
      </c>
      <c r="N494" s="1"/>
      <c r="O494" s="1"/>
    </row>
    <row r="495" spans="1:15" ht="12.75" customHeight="1">
      <c r="A495" s="33">
        <v>485</v>
      </c>
      <c r="B495" s="440" t="s">
        <v>280</v>
      </c>
      <c r="C495" s="381">
        <v>227.45</v>
      </c>
      <c r="D495" s="382">
        <v>226.75</v>
      </c>
      <c r="E495" s="382">
        <v>224.75</v>
      </c>
      <c r="F495" s="382">
        <v>222.05</v>
      </c>
      <c r="G495" s="382">
        <v>220.05</v>
      </c>
      <c r="H495" s="382">
        <v>229.45</v>
      </c>
      <c r="I495" s="382">
        <v>231.45</v>
      </c>
      <c r="J495" s="382">
        <v>234.14999999999998</v>
      </c>
      <c r="K495" s="381">
        <v>228.75</v>
      </c>
      <c r="L495" s="381">
        <v>224.05</v>
      </c>
      <c r="M495" s="381">
        <v>10.730460000000001</v>
      </c>
      <c r="N495" s="1"/>
      <c r="O495" s="1"/>
    </row>
    <row r="496" spans="1:15" ht="12.75" customHeight="1">
      <c r="A496" s="33">
        <v>486</v>
      </c>
      <c r="B496" s="440" t="s">
        <v>557</v>
      </c>
      <c r="C496" s="381">
        <v>2062.85</v>
      </c>
      <c r="D496" s="382">
        <v>2061.9166666666665</v>
      </c>
      <c r="E496" s="382">
        <v>2044.9333333333329</v>
      </c>
      <c r="F496" s="382">
        <v>2027.0166666666664</v>
      </c>
      <c r="G496" s="382">
        <v>2010.0333333333328</v>
      </c>
      <c r="H496" s="382">
        <v>2079.833333333333</v>
      </c>
      <c r="I496" s="382">
        <v>2096.8166666666666</v>
      </c>
      <c r="J496" s="382">
        <v>2114.7333333333331</v>
      </c>
      <c r="K496" s="381">
        <v>2078.9</v>
      </c>
      <c r="L496" s="381">
        <v>2044</v>
      </c>
      <c r="M496" s="381">
        <v>0.13225000000000001</v>
      </c>
      <c r="N496" s="1"/>
      <c r="O496" s="1"/>
    </row>
    <row r="497" spans="1:15" ht="12.75" customHeight="1">
      <c r="A497" s="33">
        <v>487</v>
      </c>
      <c r="B497" s="440" t="s">
        <v>550</v>
      </c>
      <c r="C497" s="381">
        <v>585.35</v>
      </c>
      <c r="D497" s="382">
        <v>590.85</v>
      </c>
      <c r="E497" s="382">
        <v>577.5</v>
      </c>
      <c r="F497" s="382">
        <v>569.65</v>
      </c>
      <c r="G497" s="382">
        <v>556.29999999999995</v>
      </c>
      <c r="H497" s="382">
        <v>598.70000000000005</v>
      </c>
      <c r="I497" s="382">
        <v>612.05000000000018</v>
      </c>
      <c r="J497" s="382">
        <v>619.90000000000009</v>
      </c>
      <c r="K497" s="381">
        <v>604.20000000000005</v>
      </c>
      <c r="L497" s="381">
        <v>583</v>
      </c>
      <c r="M497" s="381">
        <v>2.5281899999999999</v>
      </c>
      <c r="N497" s="1"/>
      <c r="O497" s="1"/>
    </row>
    <row r="498" spans="1:15" ht="12.75" customHeight="1">
      <c r="A498" s="33">
        <v>488</v>
      </c>
      <c r="B498" s="440" t="s">
        <v>549</v>
      </c>
      <c r="C498" s="381">
        <v>3872.9</v>
      </c>
      <c r="D498" s="382">
        <v>3899.3166666666671</v>
      </c>
      <c r="E498" s="382">
        <v>3803.6333333333341</v>
      </c>
      <c r="F498" s="382">
        <v>3734.3666666666672</v>
      </c>
      <c r="G498" s="382">
        <v>3638.6833333333343</v>
      </c>
      <c r="H498" s="382">
        <v>3968.5833333333339</v>
      </c>
      <c r="I498" s="382">
        <v>4064.2666666666673</v>
      </c>
      <c r="J498" s="382">
        <v>4133.5333333333338</v>
      </c>
      <c r="K498" s="381">
        <v>3995</v>
      </c>
      <c r="L498" s="381">
        <v>3830.05</v>
      </c>
      <c r="M498" s="381">
        <v>0.17377999999999999</v>
      </c>
      <c r="N498" s="1"/>
      <c r="O498" s="1"/>
    </row>
    <row r="499" spans="1:15" ht="12.75" customHeight="1">
      <c r="A499" s="33">
        <v>489</v>
      </c>
      <c r="B499" s="440" t="s">
        <v>213</v>
      </c>
      <c r="C499" s="381">
        <v>1270.8499999999999</v>
      </c>
      <c r="D499" s="382">
        <v>1271.8666666666666</v>
      </c>
      <c r="E499" s="382">
        <v>1255.583333333333</v>
      </c>
      <c r="F499" s="382">
        <v>1240.3166666666664</v>
      </c>
      <c r="G499" s="382">
        <v>1224.0333333333328</v>
      </c>
      <c r="H499" s="382">
        <v>1287.1333333333332</v>
      </c>
      <c r="I499" s="382">
        <v>1303.4166666666665</v>
      </c>
      <c r="J499" s="382">
        <v>1318.6833333333334</v>
      </c>
      <c r="K499" s="381">
        <v>1288.1500000000001</v>
      </c>
      <c r="L499" s="381">
        <v>1256.5999999999999</v>
      </c>
      <c r="M499" s="381">
        <v>5.9148899999999998</v>
      </c>
      <c r="N499" s="1"/>
      <c r="O499" s="1"/>
    </row>
    <row r="500" spans="1:15" ht="12.75" customHeight="1">
      <c r="A500" s="33">
        <v>490</v>
      </c>
      <c r="B500" s="440" t="s">
        <v>554</v>
      </c>
      <c r="C500" s="381">
        <v>2629.1</v>
      </c>
      <c r="D500" s="382">
        <v>2616.4</v>
      </c>
      <c r="E500" s="382">
        <v>2593.8000000000002</v>
      </c>
      <c r="F500" s="382">
        <v>2558.5</v>
      </c>
      <c r="G500" s="382">
        <v>2535.9</v>
      </c>
      <c r="H500" s="382">
        <v>2651.7000000000003</v>
      </c>
      <c r="I500" s="382">
        <v>2674.2999999999997</v>
      </c>
      <c r="J500" s="382">
        <v>2709.6000000000004</v>
      </c>
      <c r="K500" s="381">
        <v>2639</v>
      </c>
      <c r="L500" s="381">
        <v>2581.1</v>
      </c>
      <c r="M500" s="381">
        <v>0.93189</v>
      </c>
      <c r="N500" s="1"/>
      <c r="O500" s="1"/>
    </row>
    <row r="501" spans="1:15" ht="12.75" customHeight="1">
      <c r="A501" s="33">
        <v>491</v>
      </c>
      <c r="B501" s="440" t="s">
        <v>558</v>
      </c>
      <c r="C501" s="381">
        <v>8419.4500000000007</v>
      </c>
      <c r="D501" s="382">
        <v>8442.1333333333332</v>
      </c>
      <c r="E501" s="382">
        <v>8378.3166666666657</v>
      </c>
      <c r="F501" s="382">
        <v>8337.1833333333325</v>
      </c>
      <c r="G501" s="382">
        <v>8273.366666666665</v>
      </c>
      <c r="H501" s="382">
        <v>8483.2666666666664</v>
      </c>
      <c r="I501" s="382">
        <v>8547.0833333333358</v>
      </c>
      <c r="J501" s="382">
        <v>8588.2166666666672</v>
      </c>
      <c r="K501" s="381">
        <v>8505.9500000000007</v>
      </c>
      <c r="L501" s="381">
        <v>8401</v>
      </c>
      <c r="M501" s="381">
        <v>3.746E-2</v>
      </c>
      <c r="N501" s="1"/>
      <c r="O501" s="1"/>
    </row>
    <row r="502" spans="1:15" ht="12.75" customHeight="1">
      <c r="A502" s="33">
        <v>492</v>
      </c>
      <c r="B502" s="440" t="s">
        <v>559</v>
      </c>
      <c r="C502" s="381">
        <v>188.35</v>
      </c>
      <c r="D502" s="382">
        <v>185.91666666666666</v>
      </c>
      <c r="E502" s="382">
        <v>182.83333333333331</v>
      </c>
      <c r="F502" s="382">
        <v>177.31666666666666</v>
      </c>
      <c r="G502" s="382">
        <v>174.23333333333332</v>
      </c>
      <c r="H502" s="382">
        <v>191.43333333333331</v>
      </c>
      <c r="I502" s="382">
        <v>194.51666666666662</v>
      </c>
      <c r="J502" s="382">
        <v>200.0333333333333</v>
      </c>
      <c r="K502" s="381">
        <v>189</v>
      </c>
      <c r="L502" s="381">
        <v>180.4</v>
      </c>
      <c r="M502" s="381">
        <v>23.182500000000001</v>
      </c>
      <c r="N502" s="1"/>
      <c r="O502" s="1"/>
    </row>
    <row r="503" spans="1:15" ht="12.75" customHeight="1">
      <c r="A503" s="33">
        <v>493</v>
      </c>
      <c r="B503" s="440" t="s">
        <v>560</v>
      </c>
      <c r="C503" s="381">
        <v>153.85</v>
      </c>
      <c r="D503" s="382">
        <v>152.96666666666667</v>
      </c>
      <c r="E503" s="382">
        <v>151.13333333333333</v>
      </c>
      <c r="F503" s="382">
        <v>148.41666666666666</v>
      </c>
      <c r="G503" s="382">
        <v>146.58333333333331</v>
      </c>
      <c r="H503" s="382">
        <v>155.68333333333334</v>
      </c>
      <c r="I503" s="382">
        <v>157.51666666666665</v>
      </c>
      <c r="J503" s="382">
        <v>160.23333333333335</v>
      </c>
      <c r="K503" s="381">
        <v>154.80000000000001</v>
      </c>
      <c r="L503" s="381">
        <v>150.25</v>
      </c>
      <c r="M503" s="381">
        <v>14.5657</v>
      </c>
      <c r="N503" s="1"/>
      <c r="O503" s="1"/>
    </row>
    <row r="504" spans="1:15" ht="12.75" customHeight="1">
      <c r="A504" s="33">
        <v>494</v>
      </c>
      <c r="B504" s="440" t="s">
        <v>561</v>
      </c>
      <c r="C504" s="381">
        <v>536.85</v>
      </c>
      <c r="D504" s="382">
        <v>530.6</v>
      </c>
      <c r="E504" s="382">
        <v>521.30000000000007</v>
      </c>
      <c r="F504" s="382">
        <v>505.75</v>
      </c>
      <c r="G504" s="382">
        <v>496.45000000000005</v>
      </c>
      <c r="H504" s="382">
        <v>546.15000000000009</v>
      </c>
      <c r="I504" s="382">
        <v>555.45000000000005</v>
      </c>
      <c r="J504" s="382">
        <v>571.00000000000011</v>
      </c>
      <c r="K504" s="381">
        <v>539.9</v>
      </c>
      <c r="L504" s="381">
        <v>515.04999999999995</v>
      </c>
      <c r="M504" s="381">
        <v>0.91996</v>
      </c>
      <c r="N504" s="1"/>
      <c r="O504" s="1"/>
    </row>
    <row r="505" spans="1:15" ht="12.75" customHeight="1">
      <c r="A505" s="33">
        <v>495</v>
      </c>
      <c r="B505" s="440" t="s">
        <v>282</v>
      </c>
      <c r="C505" s="381">
        <v>1845.95</v>
      </c>
      <c r="D505" s="382">
        <v>1841.5</v>
      </c>
      <c r="E505" s="382">
        <v>1827.4</v>
      </c>
      <c r="F505" s="382">
        <v>1808.8500000000001</v>
      </c>
      <c r="G505" s="382">
        <v>1794.7500000000002</v>
      </c>
      <c r="H505" s="382">
        <v>1860.05</v>
      </c>
      <c r="I505" s="382">
        <v>1874.1499999999999</v>
      </c>
      <c r="J505" s="382">
        <v>1892.6999999999998</v>
      </c>
      <c r="K505" s="381">
        <v>1855.6</v>
      </c>
      <c r="L505" s="381">
        <v>1822.95</v>
      </c>
      <c r="M505" s="381">
        <v>1.14716</v>
      </c>
      <c r="N505" s="1"/>
      <c r="O505" s="1"/>
    </row>
    <row r="506" spans="1:15" ht="12.75" customHeight="1">
      <c r="A506" s="33">
        <v>496</v>
      </c>
      <c r="B506" s="440" t="s">
        <v>214</v>
      </c>
      <c r="C506" s="381">
        <v>649.75</v>
      </c>
      <c r="D506" s="382">
        <v>654.58333333333337</v>
      </c>
      <c r="E506" s="382">
        <v>643.16666666666674</v>
      </c>
      <c r="F506" s="382">
        <v>636.58333333333337</v>
      </c>
      <c r="G506" s="382">
        <v>625.16666666666674</v>
      </c>
      <c r="H506" s="382">
        <v>661.16666666666674</v>
      </c>
      <c r="I506" s="382">
        <v>672.58333333333348</v>
      </c>
      <c r="J506" s="382">
        <v>679.16666666666674</v>
      </c>
      <c r="K506" s="381">
        <v>666</v>
      </c>
      <c r="L506" s="381">
        <v>648</v>
      </c>
      <c r="M506" s="381">
        <v>307.52967000000001</v>
      </c>
      <c r="N506" s="1"/>
      <c r="O506" s="1"/>
    </row>
    <row r="507" spans="1:15" ht="12.75" customHeight="1">
      <c r="A507" s="33">
        <v>497</v>
      </c>
      <c r="B507" s="440" t="s">
        <v>562</v>
      </c>
      <c r="C507" s="381">
        <v>428.25</v>
      </c>
      <c r="D507" s="382">
        <v>427.3</v>
      </c>
      <c r="E507" s="382">
        <v>421.3</v>
      </c>
      <c r="F507" s="382">
        <v>414.35</v>
      </c>
      <c r="G507" s="382">
        <v>408.35</v>
      </c>
      <c r="H507" s="382">
        <v>434.25</v>
      </c>
      <c r="I507" s="382">
        <v>440.25</v>
      </c>
      <c r="J507" s="382">
        <v>447.2</v>
      </c>
      <c r="K507" s="381">
        <v>433.3</v>
      </c>
      <c r="L507" s="381">
        <v>420.35</v>
      </c>
      <c r="M507" s="381">
        <v>6.5674200000000003</v>
      </c>
      <c r="N507" s="1"/>
      <c r="O507" s="1"/>
    </row>
    <row r="508" spans="1:15" ht="12.75" customHeight="1">
      <c r="A508" s="33">
        <v>498</v>
      </c>
      <c r="B508" s="440" t="s">
        <v>283</v>
      </c>
      <c r="C508" s="381">
        <v>14</v>
      </c>
      <c r="D508" s="382">
        <v>13.933333333333332</v>
      </c>
      <c r="E508" s="382">
        <v>13.666666666666664</v>
      </c>
      <c r="F508" s="382">
        <v>13.333333333333332</v>
      </c>
      <c r="G508" s="382">
        <v>13.066666666666665</v>
      </c>
      <c r="H508" s="382">
        <v>14.266666666666664</v>
      </c>
      <c r="I508" s="382">
        <v>14.533333333333333</v>
      </c>
      <c r="J508" s="382">
        <v>14.866666666666664</v>
      </c>
      <c r="K508" s="381">
        <v>14.2</v>
      </c>
      <c r="L508" s="381">
        <v>13.6</v>
      </c>
      <c r="M508" s="381">
        <v>1326.4368199999999</v>
      </c>
      <c r="N508" s="1"/>
      <c r="O508" s="1"/>
    </row>
    <row r="509" spans="1:15" ht="12.75" customHeight="1">
      <c r="A509" s="33">
        <v>499</v>
      </c>
      <c r="B509" s="440" t="s">
        <v>215</v>
      </c>
      <c r="C509" s="381">
        <v>325.45</v>
      </c>
      <c r="D509" s="382">
        <v>325.76666666666665</v>
      </c>
      <c r="E509" s="382">
        <v>322.93333333333328</v>
      </c>
      <c r="F509" s="382">
        <v>320.41666666666663</v>
      </c>
      <c r="G509" s="382">
        <v>317.58333333333326</v>
      </c>
      <c r="H509" s="382">
        <v>328.2833333333333</v>
      </c>
      <c r="I509" s="382">
        <v>331.11666666666667</v>
      </c>
      <c r="J509" s="382">
        <v>333.63333333333333</v>
      </c>
      <c r="K509" s="381">
        <v>328.6</v>
      </c>
      <c r="L509" s="381">
        <v>323.25</v>
      </c>
      <c r="M509" s="381">
        <v>40.349330000000002</v>
      </c>
      <c r="N509" s="1"/>
      <c r="O509" s="1"/>
    </row>
    <row r="510" spans="1:15" ht="12.75" customHeight="1">
      <c r="A510" s="33">
        <v>500</v>
      </c>
      <c r="B510" s="440" t="s">
        <v>563</v>
      </c>
      <c r="C510" s="381">
        <v>486.9</v>
      </c>
      <c r="D510" s="382">
        <v>489.73333333333329</v>
      </c>
      <c r="E510" s="382">
        <v>482.76666666666659</v>
      </c>
      <c r="F510" s="382">
        <v>478.63333333333333</v>
      </c>
      <c r="G510" s="382">
        <v>471.66666666666663</v>
      </c>
      <c r="H510" s="382">
        <v>493.86666666666656</v>
      </c>
      <c r="I510" s="382">
        <v>500.83333333333326</v>
      </c>
      <c r="J510" s="382">
        <v>504.96666666666653</v>
      </c>
      <c r="K510" s="381">
        <v>496.7</v>
      </c>
      <c r="L510" s="381">
        <v>485.6</v>
      </c>
      <c r="M510" s="381">
        <v>8.5594300000000008</v>
      </c>
      <c r="N510" s="1"/>
      <c r="O510" s="1"/>
    </row>
    <row r="511" spans="1:15" ht="12.75" customHeight="1">
      <c r="A511" s="33">
        <v>501</v>
      </c>
      <c r="B511" s="440" t="s">
        <v>564</v>
      </c>
      <c r="C511" s="381">
        <v>1861.9</v>
      </c>
      <c r="D511" s="382">
        <v>1868.6499999999999</v>
      </c>
      <c r="E511" s="382">
        <v>1853.2999999999997</v>
      </c>
      <c r="F511" s="382">
        <v>1844.6999999999998</v>
      </c>
      <c r="G511" s="382">
        <v>1829.3499999999997</v>
      </c>
      <c r="H511" s="382">
        <v>1877.2499999999998</v>
      </c>
      <c r="I511" s="382">
        <v>1892.5999999999997</v>
      </c>
      <c r="J511" s="382">
        <v>1901.1999999999998</v>
      </c>
      <c r="K511" s="381">
        <v>1884</v>
      </c>
      <c r="L511" s="381">
        <v>1860.05</v>
      </c>
      <c r="M511" s="381">
        <v>0.45393</v>
      </c>
      <c r="N511" s="1"/>
      <c r="O511" s="1"/>
    </row>
    <row r="512" spans="1:15" ht="12.75" customHeight="1">
      <c r="A512" s="318"/>
      <c r="B512" s="318"/>
      <c r="C512" s="319"/>
      <c r="D512" s="319"/>
      <c r="E512" s="319"/>
      <c r="F512" s="319"/>
      <c r="G512" s="319"/>
      <c r="H512" s="319"/>
      <c r="I512" s="319"/>
      <c r="J512" s="318"/>
      <c r="K512" s="318"/>
      <c r="L512" s="318"/>
      <c r="M512" s="320"/>
      <c r="N512" s="1"/>
      <c r="O512" s="1"/>
    </row>
    <row r="513" spans="1:15" ht="12.75" customHeight="1">
      <c r="A513" s="318"/>
      <c r="B513" s="318"/>
      <c r="C513" s="319"/>
      <c r="D513" s="319"/>
      <c r="E513" s="319"/>
      <c r="F513" s="319"/>
      <c r="G513" s="319"/>
      <c r="H513" s="319"/>
      <c r="I513" s="319"/>
      <c r="J513" s="318"/>
      <c r="K513" s="318"/>
      <c r="L513" s="318"/>
      <c r="M513" s="320"/>
      <c r="N513" s="1"/>
      <c r="O513" s="1"/>
    </row>
    <row r="514" spans="1:15" ht="12.75" customHeight="1">
      <c r="A514" s="318"/>
      <c r="B514" s="318"/>
      <c r="C514" s="319"/>
      <c r="D514" s="319"/>
      <c r="E514" s="319"/>
      <c r="F514" s="319"/>
      <c r="G514" s="319"/>
      <c r="H514" s="319"/>
      <c r="I514" s="319"/>
      <c r="J514" s="318"/>
      <c r="K514" s="318"/>
      <c r="L514" s="318"/>
      <c r="M514" s="320"/>
      <c r="N514" s="1"/>
      <c r="O514" s="1"/>
    </row>
    <row r="515" spans="1:15" ht="12.75" customHeight="1">
      <c r="A515" s="318"/>
      <c r="B515" s="318"/>
      <c r="C515" s="319"/>
      <c r="D515" s="319"/>
      <c r="E515" s="319"/>
      <c r="F515" s="319"/>
      <c r="G515" s="319"/>
      <c r="H515" s="319"/>
      <c r="I515" s="319"/>
      <c r="J515" s="318"/>
      <c r="K515" s="318"/>
      <c r="L515" s="318"/>
      <c r="M515" s="320"/>
      <c r="N515" s="1"/>
      <c r="O515" s="1"/>
    </row>
    <row r="516" spans="1:15" ht="12.75" customHeight="1">
      <c r="J516" s="1"/>
      <c r="K516" s="1"/>
      <c r="L516" s="1"/>
      <c r="M516" s="1"/>
      <c r="N516" s="1"/>
      <c r="O516" s="1"/>
    </row>
    <row r="517" spans="1:15" ht="12.75" customHeight="1">
      <c r="J517" s="1"/>
      <c r="K517" s="1"/>
      <c r="L517" s="1"/>
      <c r="M517" s="1"/>
      <c r="N517" s="1"/>
      <c r="O517" s="1"/>
    </row>
    <row r="518" spans="1:15" ht="12.75" customHeight="1">
      <c r="J518" s="1"/>
      <c r="K518" s="1"/>
      <c r="L518" s="1"/>
      <c r="M518" s="1"/>
      <c r="N518" s="1"/>
      <c r="O518" s="1"/>
    </row>
    <row r="519" spans="1:15" ht="12.75" customHeight="1">
      <c r="A519" s="66" t="s">
        <v>286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216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217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9" t="s">
        <v>218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9" t="s">
        <v>219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9" t="s">
        <v>220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70" t="s">
        <v>222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70" t="s">
        <v>223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70" t="s">
        <v>224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0" t="s">
        <v>225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70" t="s">
        <v>226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70" t="s">
        <v>227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70" t="s">
        <v>228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70" t="s">
        <v>229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>
      <c r="A533" s="70" t="s">
        <v>230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4" t="s">
        <v>288</v>
      </c>
      <c r="B1" s="75"/>
      <c r="C1" s="76"/>
      <c r="D1" s="77"/>
      <c r="E1" s="75"/>
      <c r="F1" s="75"/>
      <c r="G1" s="75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</row>
    <row r="2" spans="1:35" ht="12.75" customHeight="1">
      <c r="A2" s="79"/>
      <c r="B2" s="80"/>
      <c r="C2" s="81"/>
      <c r="D2" s="82"/>
      <c r="E2" s="80"/>
      <c r="F2" s="80"/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</row>
    <row r="3" spans="1:35" ht="12.75" customHeight="1">
      <c r="A3" s="79"/>
      <c r="B3" s="80"/>
      <c r="C3" s="81"/>
      <c r="D3" s="82"/>
      <c r="E3" s="80"/>
      <c r="F3" s="80"/>
      <c r="G3" s="80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</row>
    <row r="4" spans="1:35" ht="12.75" customHeight="1">
      <c r="A4" s="79"/>
      <c r="B4" s="80"/>
      <c r="C4" s="81"/>
      <c r="D4" s="82"/>
      <c r="E4" s="80"/>
      <c r="F4" s="80"/>
      <c r="G4" s="80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</row>
    <row r="5" spans="1:35" ht="6" customHeight="1">
      <c r="A5" s="459"/>
      <c r="B5" s="460"/>
      <c r="C5" s="459"/>
      <c r="D5" s="460"/>
      <c r="E5" s="75"/>
      <c r="F5" s="75"/>
      <c r="G5" s="75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</row>
    <row r="6" spans="1:35" ht="26.25" customHeight="1">
      <c r="A6" s="78"/>
      <c r="B6" s="83"/>
      <c r="C6" s="71"/>
      <c r="D6" s="71"/>
      <c r="E6" s="23" t="s">
        <v>287</v>
      </c>
      <c r="F6" s="75"/>
      <c r="G6" s="75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</row>
    <row r="7" spans="1:35" ht="16.5" customHeight="1">
      <c r="A7" s="84" t="s">
        <v>566</v>
      </c>
      <c r="B7" s="461" t="s">
        <v>567</v>
      </c>
      <c r="C7" s="460"/>
      <c r="D7" s="7">
        <f>Main!B10</f>
        <v>44575</v>
      </c>
      <c r="E7" s="85"/>
      <c r="F7" s="75"/>
      <c r="G7" s="86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</row>
    <row r="8" spans="1:35" ht="12.75" customHeight="1">
      <c r="A8" s="74"/>
      <c r="B8" s="75"/>
      <c r="C8" s="76"/>
      <c r="D8" s="77"/>
      <c r="E8" s="85"/>
      <c r="F8" s="85"/>
      <c r="G8" s="85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</row>
    <row r="9" spans="1:35" ht="51">
      <c r="A9" s="87" t="s">
        <v>568</v>
      </c>
      <c r="B9" s="88" t="s">
        <v>569</v>
      </c>
      <c r="C9" s="88" t="s">
        <v>570</v>
      </c>
      <c r="D9" s="88" t="s">
        <v>571</v>
      </c>
      <c r="E9" s="88" t="s">
        <v>572</v>
      </c>
      <c r="F9" s="88" t="s">
        <v>573</v>
      </c>
      <c r="G9" s="88" t="s">
        <v>574</v>
      </c>
      <c r="H9" s="88" t="s">
        <v>575</v>
      </c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</row>
    <row r="10" spans="1:35" ht="12.75" customHeight="1">
      <c r="A10" s="89">
        <v>44574</v>
      </c>
      <c r="B10" s="32">
        <v>539570</v>
      </c>
      <c r="C10" s="31" t="s">
        <v>1043</v>
      </c>
      <c r="D10" s="31" t="s">
        <v>1044</v>
      </c>
      <c r="E10" s="31" t="s">
        <v>576</v>
      </c>
      <c r="F10" s="90">
        <v>57600</v>
      </c>
      <c r="G10" s="32">
        <v>7.21</v>
      </c>
      <c r="H10" s="32" t="s">
        <v>312</v>
      </c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</row>
    <row r="11" spans="1:35" ht="12.75" customHeight="1">
      <c r="A11" s="89">
        <v>44574</v>
      </c>
      <c r="B11" s="32">
        <v>539570</v>
      </c>
      <c r="C11" s="31" t="s">
        <v>1043</v>
      </c>
      <c r="D11" s="31" t="s">
        <v>1045</v>
      </c>
      <c r="E11" s="31" t="s">
        <v>576</v>
      </c>
      <c r="F11" s="90">
        <v>124800</v>
      </c>
      <c r="G11" s="32">
        <v>7.37</v>
      </c>
      <c r="H11" s="32" t="s">
        <v>312</v>
      </c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</row>
    <row r="12" spans="1:35" ht="12.75" customHeight="1">
      <c r="A12" s="89">
        <v>44574</v>
      </c>
      <c r="B12" s="32">
        <v>531991</v>
      </c>
      <c r="C12" s="31" t="s">
        <v>1046</v>
      </c>
      <c r="D12" s="31" t="s">
        <v>859</v>
      </c>
      <c r="E12" s="31" t="s">
        <v>576</v>
      </c>
      <c r="F12" s="90">
        <v>1200000</v>
      </c>
      <c r="G12" s="32">
        <v>2.69</v>
      </c>
      <c r="H12" s="32" t="s">
        <v>312</v>
      </c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</row>
    <row r="13" spans="1:35" ht="12.75" customHeight="1">
      <c r="A13" s="89">
        <v>44574</v>
      </c>
      <c r="B13" s="32">
        <v>542865</v>
      </c>
      <c r="C13" s="31" t="s">
        <v>1047</v>
      </c>
      <c r="D13" s="31" t="s">
        <v>1011</v>
      </c>
      <c r="E13" s="31" t="s">
        <v>576</v>
      </c>
      <c r="F13" s="90">
        <v>60000</v>
      </c>
      <c r="G13" s="32">
        <v>20.63</v>
      </c>
      <c r="H13" s="32" t="s">
        <v>312</v>
      </c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</row>
    <row r="14" spans="1:35" ht="12.75" customHeight="1">
      <c r="A14" s="89">
        <v>44574</v>
      </c>
      <c r="B14" s="32">
        <v>542865</v>
      </c>
      <c r="C14" s="31" t="s">
        <v>1047</v>
      </c>
      <c r="D14" s="31" t="s">
        <v>1011</v>
      </c>
      <c r="E14" s="31" t="s">
        <v>577</v>
      </c>
      <c r="F14" s="90">
        <v>60000</v>
      </c>
      <c r="G14" s="32">
        <v>20.75</v>
      </c>
      <c r="H14" s="32" t="s">
        <v>312</v>
      </c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</row>
    <row r="15" spans="1:35" ht="12.75" customHeight="1">
      <c r="A15" s="89">
        <v>44574</v>
      </c>
      <c r="B15" s="32">
        <v>542865</v>
      </c>
      <c r="C15" s="31" t="s">
        <v>1047</v>
      </c>
      <c r="D15" s="31" t="s">
        <v>1048</v>
      </c>
      <c r="E15" s="31" t="s">
        <v>576</v>
      </c>
      <c r="F15" s="90">
        <v>60000</v>
      </c>
      <c r="G15" s="32">
        <v>20.75</v>
      </c>
      <c r="H15" s="32" t="s">
        <v>312</v>
      </c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</row>
    <row r="16" spans="1:35" ht="12.75" customHeight="1">
      <c r="A16" s="89">
        <v>44574</v>
      </c>
      <c r="B16" s="32">
        <v>543443</v>
      </c>
      <c r="C16" s="31" t="s">
        <v>984</v>
      </c>
      <c r="D16" s="31" t="s">
        <v>985</v>
      </c>
      <c r="E16" s="31" t="s">
        <v>576</v>
      </c>
      <c r="F16" s="90">
        <v>28000</v>
      </c>
      <c r="G16" s="32">
        <v>29.18</v>
      </c>
      <c r="H16" s="32" t="s">
        <v>312</v>
      </c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</row>
    <row r="17" spans="1:35" ht="12.75" customHeight="1">
      <c r="A17" s="89">
        <v>44574</v>
      </c>
      <c r="B17" s="32">
        <v>543443</v>
      </c>
      <c r="C17" s="31" t="s">
        <v>984</v>
      </c>
      <c r="D17" s="31" t="s">
        <v>985</v>
      </c>
      <c r="E17" s="31" t="s">
        <v>577</v>
      </c>
      <c r="F17" s="90">
        <v>4000</v>
      </c>
      <c r="G17" s="32">
        <v>30.35</v>
      </c>
      <c r="H17" s="32" t="s">
        <v>312</v>
      </c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</row>
    <row r="18" spans="1:35" ht="12.75" customHeight="1">
      <c r="A18" s="89">
        <v>44574</v>
      </c>
      <c r="B18" s="32">
        <v>539288</v>
      </c>
      <c r="C18" s="31" t="s">
        <v>878</v>
      </c>
      <c r="D18" s="31" t="s">
        <v>1049</v>
      </c>
      <c r="E18" s="31" t="s">
        <v>576</v>
      </c>
      <c r="F18" s="90">
        <v>30022</v>
      </c>
      <c r="G18" s="32">
        <v>48.33</v>
      </c>
      <c r="H18" s="32" t="s">
        <v>312</v>
      </c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</row>
    <row r="19" spans="1:35" ht="12.75" customHeight="1">
      <c r="A19" s="89">
        <v>44574</v>
      </c>
      <c r="B19" s="32">
        <v>539288</v>
      </c>
      <c r="C19" s="31" t="s">
        <v>878</v>
      </c>
      <c r="D19" s="31" t="s">
        <v>986</v>
      </c>
      <c r="E19" s="31" t="s">
        <v>576</v>
      </c>
      <c r="F19" s="90">
        <v>38063</v>
      </c>
      <c r="G19" s="32">
        <v>48.52</v>
      </c>
      <c r="H19" s="32" t="s">
        <v>312</v>
      </c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</row>
    <row r="20" spans="1:35" ht="12.75" customHeight="1">
      <c r="A20" s="89">
        <v>44574</v>
      </c>
      <c r="B20" s="32">
        <v>509053</v>
      </c>
      <c r="C20" s="31" t="s">
        <v>1050</v>
      </c>
      <c r="D20" s="31" t="s">
        <v>945</v>
      </c>
      <c r="E20" s="31" t="s">
        <v>577</v>
      </c>
      <c r="F20" s="90">
        <v>174966</v>
      </c>
      <c r="G20" s="32">
        <v>109.25</v>
      </c>
      <c r="H20" s="32" t="s">
        <v>312</v>
      </c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</row>
    <row r="21" spans="1:35" ht="12.75" customHeight="1">
      <c r="A21" s="89">
        <v>44574</v>
      </c>
      <c r="B21" s="32">
        <v>539621</v>
      </c>
      <c r="C21" s="31" t="s">
        <v>1051</v>
      </c>
      <c r="D21" s="31" t="s">
        <v>989</v>
      </c>
      <c r="E21" s="31" t="s">
        <v>576</v>
      </c>
      <c r="F21" s="90">
        <v>104900</v>
      </c>
      <c r="G21" s="32">
        <v>26.16</v>
      </c>
      <c r="H21" s="32" t="s">
        <v>312</v>
      </c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</row>
    <row r="22" spans="1:35" ht="12.75" customHeight="1">
      <c r="A22" s="89">
        <v>44574</v>
      </c>
      <c r="B22" s="32">
        <v>539621</v>
      </c>
      <c r="C22" s="31" t="s">
        <v>1051</v>
      </c>
      <c r="D22" s="31" t="s">
        <v>1052</v>
      </c>
      <c r="E22" s="31" t="s">
        <v>577</v>
      </c>
      <c r="F22" s="90">
        <v>33300</v>
      </c>
      <c r="G22" s="32">
        <v>27.2</v>
      </c>
      <c r="H22" s="32" t="s">
        <v>312</v>
      </c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</row>
    <row r="23" spans="1:35" ht="12.75" customHeight="1">
      <c r="A23" s="89">
        <v>44574</v>
      </c>
      <c r="B23" s="32">
        <v>539621</v>
      </c>
      <c r="C23" s="31" t="s">
        <v>1051</v>
      </c>
      <c r="D23" s="31" t="s">
        <v>1053</v>
      </c>
      <c r="E23" s="31" t="s">
        <v>577</v>
      </c>
      <c r="F23" s="90">
        <v>32000</v>
      </c>
      <c r="G23" s="32">
        <v>24.7</v>
      </c>
      <c r="H23" s="32" t="s">
        <v>312</v>
      </c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</row>
    <row r="24" spans="1:35" ht="12.75" customHeight="1">
      <c r="A24" s="89">
        <v>44574</v>
      </c>
      <c r="B24" s="32">
        <v>531752</v>
      </c>
      <c r="C24" s="31" t="s">
        <v>1054</v>
      </c>
      <c r="D24" s="31" t="s">
        <v>996</v>
      </c>
      <c r="E24" s="31" t="s">
        <v>576</v>
      </c>
      <c r="F24" s="90">
        <v>4673611</v>
      </c>
      <c r="G24" s="32">
        <v>0.9</v>
      </c>
      <c r="H24" s="32" t="s">
        <v>312</v>
      </c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</row>
    <row r="25" spans="1:35" ht="12.75" customHeight="1">
      <c r="A25" s="89">
        <v>44574</v>
      </c>
      <c r="B25" s="32">
        <v>543439</v>
      </c>
      <c r="C25" s="31" t="s">
        <v>886</v>
      </c>
      <c r="D25" s="31" t="s">
        <v>938</v>
      </c>
      <c r="E25" s="31" t="s">
        <v>576</v>
      </c>
      <c r="F25" s="90">
        <v>16000</v>
      </c>
      <c r="G25" s="32">
        <v>60.58</v>
      </c>
      <c r="H25" s="32" t="s">
        <v>312</v>
      </c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</row>
    <row r="26" spans="1:35" ht="12.75" customHeight="1">
      <c r="A26" s="89">
        <v>44574</v>
      </c>
      <c r="B26" s="32">
        <v>543439</v>
      </c>
      <c r="C26" s="31" t="s">
        <v>886</v>
      </c>
      <c r="D26" s="31" t="s">
        <v>938</v>
      </c>
      <c r="E26" s="31" t="s">
        <v>577</v>
      </c>
      <c r="F26" s="90">
        <v>18000</v>
      </c>
      <c r="G26" s="32">
        <v>60.6</v>
      </c>
      <c r="H26" s="32" t="s">
        <v>312</v>
      </c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</row>
    <row r="27" spans="1:35" ht="12.75" customHeight="1">
      <c r="A27" s="89">
        <v>44574</v>
      </c>
      <c r="B27" s="32">
        <v>543439</v>
      </c>
      <c r="C27" s="31" t="s">
        <v>886</v>
      </c>
      <c r="D27" s="31" t="s">
        <v>1055</v>
      </c>
      <c r="E27" s="31" t="s">
        <v>577</v>
      </c>
      <c r="F27" s="90">
        <v>146000</v>
      </c>
      <c r="G27" s="32">
        <v>60.57</v>
      </c>
      <c r="H27" s="32" t="s">
        <v>312</v>
      </c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</row>
    <row r="28" spans="1:35" ht="12.75" customHeight="1">
      <c r="A28" s="89">
        <v>44574</v>
      </c>
      <c r="B28" s="32">
        <v>530309</v>
      </c>
      <c r="C28" s="31" t="s">
        <v>1056</v>
      </c>
      <c r="D28" s="31" t="s">
        <v>1057</v>
      </c>
      <c r="E28" s="31" t="s">
        <v>576</v>
      </c>
      <c r="F28" s="90">
        <v>19969</v>
      </c>
      <c r="G28" s="32">
        <v>182.63</v>
      </c>
      <c r="H28" s="32" t="s">
        <v>312</v>
      </c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</row>
    <row r="29" spans="1:35" ht="12.75" customHeight="1">
      <c r="A29" s="89">
        <v>44574</v>
      </c>
      <c r="B29" s="32">
        <v>501831</v>
      </c>
      <c r="C29" s="31" t="s">
        <v>1058</v>
      </c>
      <c r="D29" s="31" t="s">
        <v>1059</v>
      </c>
      <c r="E29" s="31" t="s">
        <v>577</v>
      </c>
      <c r="F29" s="90">
        <v>66000</v>
      </c>
      <c r="G29" s="32">
        <v>330.06</v>
      </c>
      <c r="H29" s="32" t="s">
        <v>312</v>
      </c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</row>
    <row r="30" spans="1:35" ht="12.75" customHeight="1">
      <c r="A30" s="89">
        <v>44574</v>
      </c>
      <c r="B30" s="32">
        <v>542727</v>
      </c>
      <c r="C30" s="31" t="s">
        <v>1060</v>
      </c>
      <c r="D30" s="31" t="s">
        <v>1061</v>
      </c>
      <c r="E30" s="31" t="s">
        <v>577</v>
      </c>
      <c r="F30" s="90">
        <v>52000</v>
      </c>
      <c r="G30" s="32">
        <v>55.85</v>
      </c>
      <c r="H30" s="32" t="s">
        <v>312</v>
      </c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</row>
    <row r="31" spans="1:35" ht="12.75" customHeight="1">
      <c r="A31" s="89">
        <v>44574</v>
      </c>
      <c r="B31" s="32">
        <v>530171</v>
      </c>
      <c r="C31" s="31" t="s">
        <v>1062</v>
      </c>
      <c r="D31" s="31" t="s">
        <v>859</v>
      </c>
      <c r="E31" s="31" t="s">
        <v>576</v>
      </c>
      <c r="F31" s="90">
        <v>25006</v>
      </c>
      <c r="G31" s="32">
        <v>39.6</v>
      </c>
      <c r="H31" s="32" t="s">
        <v>312</v>
      </c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</row>
    <row r="32" spans="1:35" ht="12.75" customHeight="1">
      <c r="A32" s="89">
        <v>44574</v>
      </c>
      <c r="B32" s="32">
        <v>530171</v>
      </c>
      <c r="C32" s="31" t="s">
        <v>1062</v>
      </c>
      <c r="D32" s="31" t="s">
        <v>859</v>
      </c>
      <c r="E32" s="31" t="s">
        <v>577</v>
      </c>
      <c r="F32" s="90">
        <v>32447</v>
      </c>
      <c r="G32" s="32">
        <v>39.6</v>
      </c>
      <c r="H32" s="32" t="s">
        <v>312</v>
      </c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</row>
    <row r="33" spans="1:35" ht="12.75" customHeight="1">
      <c r="A33" s="89">
        <v>44574</v>
      </c>
      <c r="B33" s="32">
        <v>539559</v>
      </c>
      <c r="C33" s="31" t="s">
        <v>1063</v>
      </c>
      <c r="D33" s="31" t="s">
        <v>1064</v>
      </c>
      <c r="E33" s="31" t="s">
        <v>577</v>
      </c>
      <c r="F33" s="90">
        <v>22500</v>
      </c>
      <c r="G33" s="32">
        <v>16.920000000000002</v>
      </c>
      <c r="H33" s="32" t="s">
        <v>312</v>
      </c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</row>
    <row r="34" spans="1:35" ht="12.75" customHeight="1">
      <c r="A34" s="89">
        <v>44574</v>
      </c>
      <c r="B34" s="32">
        <v>539559</v>
      </c>
      <c r="C34" s="31" t="s">
        <v>1063</v>
      </c>
      <c r="D34" s="31" t="s">
        <v>1065</v>
      </c>
      <c r="E34" s="31" t="s">
        <v>576</v>
      </c>
      <c r="F34" s="90">
        <v>34800</v>
      </c>
      <c r="G34" s="32">
        <v>16.920000000000002</v>
      </c>
      <c r="H34" s="32" t="s">
        <v>312</v>
      </c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</row>
    <row r="35" spans="1:35" ht="12.75" customHeight="1">
      <c r="A35" s="89">
        <v>44574</v>
      </c>
      <c r="B35" s="32">
        <v>524752</v>
      </c>
      <c r="C35" s="31" t="s">
        <v>987</v>
      </c>
      <c r="D35" s="31" t="s">
        <v>859</v>
      </c>
      <c r="E35" s="31" t="s">
        <v>577</v>
      </c>
      <c r="F35" s="90">
        <v>54681</v>
      </c>
      <c r="G35" s="32">
        <v>88.3</v>
      </c>
      <c r="H35" s="32" t="s">
        <v>312</v>
      </c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</row>
    <row r="36" spans="1:35" ht="12.75" customHeight="1">
      <c r="A36" s="89">
        <v>44574</v>
      </c>
      <c r="B36" s="32">
        <v>542724</v>
      </c>
      <c r="C36" s="31" t="s">
        <v>988</v>
      </c>
      <c r="D36" s="31" t="s">
        <v>1066</v>
      </c>
      <c r="E36" s="31" t="s">
        <v>576</v>
      </c>
      <c r="F36" s="90">
        <v>311326</v>
      </c>
      <c r="G36" s="32">
        <v>11.77</v>
      </c>
      <c r="H36" s="32" t="s">
        <v>312</v>
      </c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</row>
    <row r="37" spans="1:35" ht="12.75" customHeight="1">
      <c r="A37" s="89">
        <v>44574</v>
      </c>
      <c r="B37" s="32">
        <v>542724</v>
      </c>
      <c r="C37" s="31" t="s">
        <v>988</v>
      </c>
      <c r="D37" s="31" t="s">
        <v>1066</v>
      </c>
      <c r="E37" s="31" t="s">
        <v>577</v>
      </c>
      <c r="F37" s="90">
        <v>311326</v>
      </c>
      <c r="G37" s="32">
        <v>11.78</v>
      </c>
      <c r="H37" s="32" t="s">
        <v>312</v>
      </c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</row>
    <row r="38" spans="1:35" ht="12.75" customHeight="1">
      <c r="A38" s="89">
        <v>44574</v>
      </c>
      <c r="B38" s="32">
        <v>542724</v>
      </c>
      <c r="C38" s="31" t="s">
        <v>988</v>
      </c>
      <c r="D38" s="31" t="s">
        <v>989</v>
      </c>
      <c r="E38" s="31" t="s">
        <v>576</v>
      </c>
      <c r="F38" s="90">
        <v>2480713</v>
      </c>
      <c r="G38" s="32">
        <v>11.39</v>
      </c>
      <c r="H38" s="32" t="s">
        <v>312</v>
      </c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</row>
    <row r="39" spans="1:35" ht="12.75" customHeight="1">
      <c r="A39" s="89">
        <v>44574</v>
      </c>
      <c r="B39" s="32">
        <v>542724</v>
      </c>
      <c r="C39" s="31" t="s">
        <v>988</v>
      </c>
      <c r="D39" s="31" t="s">
        <v>989</v>
      </c>
      <c r="E39" s="31" t="s">
        <v>577</v>
      </c>
      <c r="F39" s="90">
        <v>2480713</v>
      </c>
      <c r="G39" s="32">
        <v>11.58</v>
      </c>
      <c r="H39" s="32" t="s">
        <v>312</v>
      </c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</row>
    <row r="40" spans="1:35" ht="12.75" customHeight="1">
      <c r="A40" s="89">
        <v>44574</v>
      </c>
      <c r="B40" s="32">
        <v>542724</v>
      </c>
      <c r="C40" s="31" t="s">
        <v>988</v>
      </c>
      <c r="D40" s="31" t="s">
        <v>1067</v>
      </c>
      <c r="E40" s="31" t="s">
        <v>577</v>
      </c>
      <c r="F40" s="90">
        <v>1881680</v>
      </c>
      <c r="G40" s="32">
        <v>11</v>
      </c>
      <c r="H40" s="32" t="s">
        <v>312</v>
      </c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</row>
    <row r="41" spans="1:35" ht="12.75" customHeight="1">
      <c r="A41" s="89">
        <v>44574</v>
      </c>
      <c r="B41" s="32">
        <v>542724</v>
      </c>
      <c r="C41" s="31" t="s">
        <v>988</v>
      </c>
      <c r="D41" s="31" t="s">
        <v>1068</v>
      </c>
      <c r="E41" s="31" t="s">
        <v>577</v>
      </c>
      <c r="F41" s="90">
        <v>932000</v>
      </c>
      <c r="G41" s="32">
        <v>11.95</v>
      </c>
      <c r="H41" s="32" t="s">
        <v>312</v>
      </c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</row>
    <row r="42" spans="1:35" ht="12.75" customHeight="1">
      <c r="A42" s="89">
        <v>44574</v>
      </c>
      <c r="B42" s="32">
        <v>543444</v>
      </c>
      <c r="C42" s="31" t="s">
        <v>1069</v>
      </c>
      <c r="D42" s="31" t="s">
        <v>1070</v>
      </c>
      <c r="E42" s="31" t="s">
        <v>576</v>
      </c>
      <c r="F42" s="90">
        <v>18000</v>
      </c>
      <c r="G42" s="32">
        <v>40.35</v>
      </c>
      <c r="H42" s="32" t="s">
        <v>312</v>
      </c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</row>
    <row r="43" spans="1:35" ht="12.75" customHeight="1">
      <c r="A43" s="89">
        <v>44574</v>
      </c>
      <c r="B43" s="32">
        <v>543444</v>
      </c>
      <c r="C43" s="31" t="s">
        <v>1069</v>
      </c>
      <c r="D43" s="31" t="s">
        <v>1071</v>
      </c>
      <c r="E43" s="31" t="s">
        <v>576</v>
      </c>
      <c r="F43" s="90">
        <v>18000</v>
      </c>
      <c r="G43" s="32">
        <v>40.35</v>
      </c>
      <c r="H43" s="32" t="s">
        <v>312</v>
      </c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</row>
    <row r="44" spans="1:35" ht="12.75" customHeight="1">
      <c r="A44" s="89">
        <v>44574</v>
      </c>
      <c r="B44" s="32">
        <v>543444</v>
      </c>
      <c r="C44" s="31" t="s">
        <v>1069</v>
      </c>
      <c r="D44" s="31" t="s">
        <v>1072</v>
      </c>
      <c r="E44" s="31" t="s">
        <v>576</v>
      </c>
      <c r="F44" s="90">
        <v>30000</v>
      </c>
      <c r="G44" s="32">
        <v>40.35</v>
      </c>
      <c r="H44" s="32" t="s">
        <v>312</v>
      </c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</row>
    <row r="45" spans="1:35" ht="12.75" customHeight="1">
      <c r="A45" s="89">
        <v>44574</v>
      </c>
      <c r="B45" s="32">
        <v>543444</v>
      </c>
      <c r="C45" s="31" t="s">
        <v>1069</v>
      </c>
      <c r="D45" s="31" t="s">
        <v>1073</v>
      </c>
      <c r="E45" s="31" t="s">
        <v>577</v>
      </c>
      <c r="F45" s="90">
        <v>15000</v>
      </c>
      <c r="G45" s="32">
        <v>40.35</v>
      </c>
      <c r="H45" s="32" t="s">
        <v>312</v>
      </c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</row>
    <row r="46" spans="1:35" ht="12.75" customHeight="1">
      <c r="A46" s="89">
        <v>44574</v>
      </c>
      <c r="B46" s="32">
        <v>543444</v>
      </c>
      <c r="C46" s="31" t="s">
        <v>1069</v>
      </c>
      <c r="D46" s="31" t="s">
        <v>1074</v>
      </c>
      <c r="E46" s="31" t="s">
        <v>577</v>
      </c>
      <c r="F46" s="90">
        <v>18000</v>
      </c>
      <c r="G46" s="32">
        <v>40</v>
      </c>
      <c r="H46" s="32" t="s">
        <v>312</v>
      </c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</row>
    <row r="47" spans="1:35" ht="12.75" customHeight="1">
      <c r="A47" s="89">
        <v>44574</v>
      </c>
      <c r="B47" s="32">
        <v>543444</v>
      </c>
      <c r="C47" s="31" t="s">
        <v>1069</v>
      </c>
      <c r="D47" s="31" t="s">
        <v>1075</v>
      </c>
      <c r="E47" s="31" t="s">
        <v>577</v>
      </c>
      <c r="F47" s="90">
        <v>12000</v>
      </c>
      <c r="G47" s="32">
        <v>40.35</v>
      </c>
      <c r="H47" s="32" t="s">
        <v>312</v>
      </c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</row>
    <row r="48" spans="1:35" ht="12.75" customHeight="1">
      <c r="A48" s="89">
        <v>44574</v>
      </c>
      <c r="B48" s="32">
        <v>543444</v>
      </c>
      <c r="C48" s="31" t="s">
        <v>1069</v>
      </c>
      <c r="D48" s="31" t="s">
        <v>1076</v>
      </c>
      <c r="E48" s="31" t="s">
        <v>577</v>
      </c>
      <c r="F48" s="90">
        <v>12000</v>
      </c>
      <c r="G48" s="32">
        <v>40.35</v>
      </c>
      <c r="H48" s="32" t="s">
        <v>312</v>
      </c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</row>
    <row r="49" spans="1:35" ht="12.75" customHeight="1">
      <c r="A49" s="89">
        <v>44574</v>
      </c>
      <c r="B49" s="32">
        <v>543444</v>
      </c>
      <c r="C49" s="31" t="s">
        <v>1069</v>
      </c>
      <c r="D49" s="31" t="s">
        <v>1077</v>
      </c>
      <c r="E49" s="31" t="s">
        <v>576</v>
      </c>
      <c r="F49" s="90">
        <v>27000</v>
      </c>
      <c r="G49" s="32">
        <v>39</v>
      </c>
      <c r="H49" s="32" t="s">
        <v>312</v>
      </c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</row>
    <row r="50" spans="1:35" ht="12.75" customHeight="1">
      <c r="A50" s="89">
        <v>44574</v>
      </c>
      <c r="B50" s="32">
        <v>543444</v>
      </c>
      <c r="C50" s="31" t="s">
        <v>1069</v>
      </c>
      <c r="D50" s="31" t="s">
        <v>1078</v>
      </c>
      <c r="E50" s="31" t="s">
        <v>576</v>
      </c>
      <c r="F50" s="90">
        <v>12000</v>
      </c>
      <c r="G50" s="32">
        <v>40.35</v>
      </c>
      <c r="H50" s="32" t="s">
        <v>312</v>
      </c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</row>
    <row r="51" spans="1:35" ht="12.75" customHeight="1">
      <c r="A51" s="89">
        <v>44574</v>
      </c>
      <c r="B51" s="32">
        <v>543444</v>
      </c>
      <c r="C51" s="31" t="s">
        <v>1069</v>
      </c>
      <c r="D51" s="31" t="s">
        <v>1079</v>
      </c>
      <c r="E51" s="31" t="s">
        <v>576</v>
      </c>
      <c r="F51" s="90">
        <v>21000</v>
      </c>
      <c r="G51" s="32">
        <v>39.44</v>
      </c>
      <c r="H51" s="32" t="s">
        <v>312</v>
      </c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</row>
    <row r="52" spans="1:35" ht="12.75" customHeight="1">
      <c r="A52" s="89">
        <v>44574</v>
      </c>
      <c r="B52" s="32">
        <v>543444</v>
      </c>
      <c r="C52" s="31" t="s">
        <v>1069</v>
      </c>
      <c r="D52" s="31" t="s">
        <v>1080</v>
      </c>
      <c r="E52" s="31" t="s">
        <v>577</v>
      </c>
      <c r="F52" s="90">
        <v>15000</v>
      </c>
      <c r="G52" s="32">
        <v>40.35</v>
      </c>
      <c r="H52" s="32" t="s">
        <v>312</v>
      </c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</row>
    <row r="53" spans="1:35" ht="12.75" customHeight="1">
      <c r="A53" s="89">
        <v>44574</v>
      </c>
      <c r="B53" s="32">
        <v>543444</v>
      </c>
      <c r="C53" s="31" t="s">
        <v>1069</v>
      </c>
      <c r="D53" s="31" t="s">
        <v>1081</v>
      </c>
      <c r="E53" s="31" t="s">
        <v>576</v>
      </c>
      <c r="F53" s="90">
        <v>12000</v>
      </c>
      <c r="G53" s="32">
        <v>38.5</v>
      </c>
      <c r="H53" s="32" t="s">
        <v>312</v>
      </c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</row>
    <row r="54" spans="1:35" ht="12.75" customHeight="1">
      <c r="A54" s="89">
        <v>44574</v>
      </c>
      <c r="B54" s="32">
        <v>543444</v>
      </c>
      <c r="C54" s="31" t="s">
        <v>1069</v>
      </c>
      <c r="D54" s="31" t="s">
        <v>1081</v>
      </c>
      <c r="E54" s="31" t="s">
        <v>577</v>
      </c>
      <c r="F54" s="90">
        <v>15000</v>
      </c>
      <c r="G54" s="32">
        <v>39.97</v>
      </c>
      <c r="H54" s="32" t="s">
        <v>312</v>
      </c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</row>
    <row r="55" spans="1:35" ht="12.75" customHeight="1">
      <c r="A55" s="89">
        <v>44574</v>
      </c>
      <c r="B55" s="32">
        <v>543444</v>
      </c>
      <c r="C55" s="31" t="s">
        <v>1069</v>
      </c>
      <c r="D55" s="31" t="s">
        <v>1082</v>
      </c>
      <c r="E55" s="31" t="s">
        <v>577</v>
      </c>
      <c r="F55" s="90">
        <v>12000</v>
      </c>
      <c r="G55" s="32">
        <v>38.450000000000003</v>
      </c>
      <c r="H55" s="32" t="s">
        <v>312</v>
      </c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</row>
    <row r="56" spans="1:35" ht="12.75" customHeight="1">
      <c r="A56" s="89">
        <v>44574</v>
      </c>
      <c r="B56" s="32">
        <v>543444</v>
      </c>
      <c r="C56" s="31" t="s">
        <v>1069</v>
      </c>
      <c r="D56" s="31" t="s">
        <v>1083</v>
      </c>
      <c r="E56" s="31" t="s">
        <v>577</v>
      </c>
      <c r="F56" s="90">
        <v>12000</v>
      </c>
      <c r="G56" s="32">
        <v>40.35</v>
      </c>
      <c r="H56" s="32" t="s">
        <v>312</v>
      </c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</row>
    <row r="57" spans="1:35" ht="12.75" customHeight="1">
      <c r="A57" s="89">
        <v>44574</v>
      </c>
      <c r="B57" s="32">
        <v>543444</v>
      </c>
      <c r="C57" s="31" t="s">
        <v>1069</v>
      </c>
      <c r="D57" s="31" t="s">
        <v>1084</v>
      </c>
      <c r="E57" s="31" t="s">
        <v>577</v>
      </c>
      <c r="F57" s="90">
        <v>12000</v>
      </c>
      <c r="G57" s="32">
        <v>38.450000000000003</v>
      </c>
      <c r="H57" s="32" t="s">
        <v>312</v>
      </c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</row>
    <row r="58" spans="1:35" ht="12.75" customHeight="1">
      <c r="A58" s="89">
        <v>44574</v>
      </c>
      <c r="B58" s="32">
        <v>543444</v>
      </c>
      <c r="C58" s="31" t="s">
        <v>1069</v>
      </c>
      <c r="D58" s="31" t="s">
        <v>1085</v>
      </c>
      <c r="E58" s="31" t="s">
        <v>577</v>
      </c>
      <c r="F58" s="90">
        <v>12000</v>
      </c>
      <c r="G58" s="32">
        <v>38.450000000000003</v>
      </c>
      <c r="H58" s="32" t="s">
        <v>312</v>
      </c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</row>
    <row r="59" spans="1:35" ht="12.75" customHeight="1">
      <c r="A59" s="89">
        <v>44574</v>
      </c>
      <c r="B59" s="32">
        <v>543444</v>
      </c>
      <c r="C59" s="31" t="s">
        <v>1069</v>
      </c>
      <c r="D59" s="31" t="s">
        <v>1086</v>
      </c>
      <c r="E59" s="31" t="s">
        <v>577</v>
      </c>
      <c r="F59" s="90">
        <v>18000</v>
      </c>
      <c r="G59" s="32">
        <v>40.35</v>
      </c>
      <c r="H59" s="32" t="s">
        <v>312</v>
      </c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</row>
    <row r="60" spans="1:35" ht="12.75" customHeight="1">
      <c r="A60" s="89">
        <v>44574</v>
      </c>
      <c r="B60" s="32">
        <v>539032</v>
      </c>
      <c r="C60" s="31" t="s">
        <v>930</v>
      </c>
      <c r="D60" s="31" t="s">
        <v>1087</v>
      </c>
      <c r="E60" s="31" t="s">
        <v>577</v>
      </c>
      <c r="F60" s="90">
        <v>45905</v>
      </c>
      <c r="G60" s="32">
        <v>10.84</v>
      </c>
      <c r="H60" s="32" t="s">
        <v>312</v>
      </c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</row>
    <row r="61" spans="1:35" ht="12.75" customHeight="1">
      <c r="A61" s="89">
        <v>44574</v>
      </c>
      <c r="B61" s="32">
        <v>539032</v>
      </c>
      <c r="C61" s="31" t="s">
        <v>930</v>
      </c>
      <c r="D61" s="31" t="s">
        <v>859</v>
      </c>
      <c r="E61" s="31" t="s">
        <v>577</v>
      </c>
      <c r="F61" s="90">
        <v>48007</v>
      </c>
      <c r="G61" s="32">
        <v>10.84</v>
      </c>
      <c r="H61" s="32" t="s">
        <v>312</v>
      </c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</row>
    <row r="62" spans="1:35" ht="12.75" customHeight="1">
      <c r="A62" s="89">
        <v>44574</v>
      </c>
      <c r="B62" s="32">
        <v>542918</v>
      </c>
      <c r="C62" s="20" t="s">
        <v>1088</v>
      </c>
      <c r="D62" s="20" t="s">
        <v>1089</v>
      </c>
      <c r="E62" s="31" t="s">
        <v>577</v>
      </c>
      <c r="F62" s="90">
        <v>45000</v>
      </c>
      <c r="G62" s="32">
        <v>82.02</v>
      </c>
      <c r="H62" s="32" t="s">
        <v>312</v>
      </c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</row>
    <row r="63" spans="1:35" ht="12.75" customHeight="1">
      <c r="A63" s="89">
        <v>44574</v>
      </c>
      <c r="B63" s="32">
        <v>542918</v>
      </c>
      <c r="C63" s="31" t="s">
        <v>1088</v>
      </c>
      <c r="D63" s="31" t="s">
        <v>1090</v>
      </c>
      <c r="E63" s="31" t="s">
        <v>576</v>
      </c>
      <c r="F63" s="90">
        <v>27000</v>
      </c>
      <c r="G63" s="32">
        <v>82</v>
      </c>
      <c r="H63" s="32" t="s">
        <v>312</v>
      </c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</row>
    <row r="64" spans="1:35" ht="12.75" customHeight="1">
      <c r="A64" s="89">
        <v>44574</v>
      </c>
      <c r="B64" s="32">
        <v>500160</v>
      </c>
      <c r="C64" s="31" t="s">
        <v>1091</v>
      </c>
      <c r="D64" s="31" t="s">
        <v>1092</v>
      </c>
      <c r="E64" s="31" t="s">
        <v>577</v>
      </c>
      <c r="F64" s="90">
        <v>1400000</v>
      </c>
      <c r="G64" s="32">
        <v>18.52</v>
      </c>
      <c r="H64" s="32" t="s">
        <v>312</v>
      </c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</row>
    <row r="65" spans="1:35" ht="12.75" customHeight="1">
      <c r="A65" s="89">
        <v>44574</v>
      </c>
      <c r="B65" s="32">
        <v>532775</v>
      </c>
      <c r="C65" s="31" t="s">
        <v>1093</v>
      </c>
      <c r="D65" s="31" t="s">
        <v>1092</v>
      </c>
      <c r="E65" s="31" t="s">
        <v>577</v>
      </c>
      <c r="F65" s="90">
        <v>100000000</v>
      </c>
      <c r="G65" s="32">
        <v>2.0299999999999998</v>
      </c>
      <c r="H65" s="32" t="s">
        <v>312</v>
      </c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</row>
    <row r="66" spans="1:35" ht="12.75" customHeight="1">
      <c r="A66" s="89">
        <v>44574</v>
      </c>
      <c r="B66" s="32">
        <v>523277</v>
      </c>
      <c r="C66" s="31" t="s">
        <v>939</v>
      </c>
      <c r="D66" s="31" t="s">
        <v>1094</v>
      </c>
      <c r="E66" s="31" t="s">
        <v>577</v>
      </c>
      <c r="F66" s="90">
        <v>6372000</v>
      </c>
      <c r="G66" s="32">
        <v>1.42</v>
      </c>
      <c r="H66" s="32" t="s">
        <v>312</v>
      </c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</row>
    <row r="67" spans="1:35" ht="12.75" customHeight="1">
      <c r="A67" s="89">
        <v>44574</v>
      </c>
      <c r="B67" s="32">
        <v>523277</v>
      </c>
      <c r="C67" s="31" t="s">
        <v>939</v>
      </c>
      <c r="D67" s="31" t="s">
        <v>859</v>
      </c>
      <c r="E67" s="31" t="s">
        <v>576</v>
      </c>
      <c r="F67" s="90">
        <v>9700025</v>
      </c>
      <c r="G67" s="32">
        <v>1.32</v>
      </c>
      <c r="H67" s="32" t="s">
        <v>312</v>
      </c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</row>
    <row r="68" spans="1:35" ht="12.75" customHeight="1">
      <c r="A68" s="89">
        <v>44574</v>
      </c>
      <c r="B68" s="32">
        <v>523277</v>
      </c>
      <c r="C68" s="31" t="s">
        <v>939</v>
      </c>
      <c r="D68" s="31" t="s">
        <v>859</v>
      </c>
      <c r="E68" s="31" t="s">
        <v>577</v>
      </c>
      <c r="F68" s="90">
        <v>2600025</v>
      </c>
      <c r="G68" s="32">
        <v>1.42</v>
      </c>
      <c r="H68" s="32" t="s">
        <v>312</v>
      </c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</row>
    <row r="69" spans="1:35" ht="12.75" customHeight="1">
      <c r="A69" s="89">
        <v>44574</v>
      </c>
      <c r="B69" s="32">
        <v>523277</v>
      </c>
      <c r="C69" s="31" t="s">
        <v>939</v>
      </c>
      <c r="D69" s="31" t="s">
        <v>946</v>
      </c>
      <c r="E69" s="31" t="s">
        <v>576</v>
      </c>
      <c r="F69" s="90">
        <v>213420</v>
      </c>
      <c r="G69" s="32">
        <v>1.44</v>
      </c>
      <c r="H69" s="32" t="s">
        <v>312</v>
      </c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</row>
    <row r="70" spans="1:35" ht="12.75" customHeight="1">
      <c r="A70" s="89">
        <v>44574</v>
      </c>
      <c r="B70" s="32">
        <v>523277</v>
      </c>
      <c r="C70" s="31" t="s">
        <v>939</v>
      </c>
      <c r="D70" s="31" t="s">
        <v>946</v>
      </c>
      <c r="E70" s="31" t="s">
        <v>577</v>
      </c>
      <c r="F70" s="90">
        <v>6000000</v>
      </c>
      <c r="G70" s="32">
        <v>1.36</v>
      </c>
      <c r="H70" s="32" t="s">
        <v>312</v>
      </c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</row>
    <row r="71" spans="1:35" ht="12.75" customHeight="1">
      <c r="A71" s="89">
        <v>44574</v>
      </c>
      <c r="B71" s="32">
        <v>539692</v>
      </c>
      <c r="C71" s="31" t="s">
        <v>990</v>
      </c>
      <c r="D71" s="31" t="s">
        <v>1095</v>
      </c>
      <c r="E71" s="31" t="s">
        <v>577</v>
      </c>
      <c r="F71" s="90">
        <v>15560</v>
      </c>
      <c r="G71" s="32">
        <v>13.95</v>
      </c>
      <c r="H71" s="32" t="s">
        <v>312</v>
      </c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</row>
    <row r="72" spans="1:35" ht="12.75" customHeight="1">
      <c r="A72" s="89">
        <v>44574</v>
      </c>
      <c r="B72" s="32">
        <v>541983</v>
      </c>
      <c r="C72" s="31" t="s">
        <v>1096</v>
      </c>
      <c r="D72" s="31" t="s">
        <v>1097</v>
      </c>
      <c r="E72" s="31" t="s">
        <v>577</v>
      </c>
      <c r="F72" s="90">
        <v>158000</v>
      </c>
      <c r="G72" s="32">
        <v>6.7</v>
      </c>
      <c r="H72" s="32" t="s">
        <v>312</v>
      </c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</row>
    <row r="73" spans="1:35" ht="12.75" customHeight="1">
      <c r="A73" s="89">
        <v>44574</v>
      </c>
      <c r="B73" s="32">
        <v>541983</v>
      </c>
      <c r="C73" s="31" t="s">
        <v>1096</v>
      </c>
      <c r="D73" s="31" t="s">
        <v>1098</v>
      </c>
      <c r="E73" s="31" t="s">
        <v>576</v>
      </c>
      <c r="F73" s="90">
        <v>120000</v>
      </c>
      <c r="G73" s="32">
        <v>6.69</v>
      </c>
      <c r="H73" s="32" t="s">
        <v>312</v>
      </c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</row>
    <row r="74" spans="1:35" ht="12.75" customHeight="1">
      <c r="A74" s="89">
        <v>44574</v>
      </c>
      <c r="B74" s="32">
        <v>523467</v>
      </c>
      <c r="C74" s="31" t="s">
        <v>1099</v>
      </c>
      <c r="D74" s="31" t="s">
        <v>859</v>
      </c>
      <c r="E74" s="31" t="s">
        <v>576</v>
      </c>
      <c r="F74" s="90">
        <v>537625</v>
      </c>
      <c r="G74" s="32">
        <v>0.51</v>
      </c>
      <c r="H74" s="32" t="s">
        <v>312</v>
      </c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</row>
    <row r="75" spans="1:35" ht="12.75" customHeight="1">
      <c r="A75" s="89">
        <v>44574</v>
      </c>
      <c r="B75" s="32">
        <v>543286</v>
      </c>
      <c r="C75" s="31" t="s">
        <v>1100</v>
      </c>
      <c r="D75" s="31" t="s">
        <v>1101</v>
      </c>
      <c r="E75" s="31" t="s">
        <v>576</v>
      </c>
      <c r="F75" s="90">
        <v>36000</v>
      </c>
      <c r="G75" s="32">
        <v>18.71</v>
      </c>
      <c r="H75" s="32" t="s">
        <v>312</v>
      </c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</row>
    <row r="76" spans="1:35" ht="12.75" customHeight="1">
      <c r="A76" s="89">
        <v>44574</v>
      </c>
      <c r="B76" s="32">
        <v>543286</v>
      </c>
      <c r="C76" s="31" t="s">
        <v>1100</v>
      </c>
      <c r="D76" s="31" t="s">
        <v>1101</v>
      </c>
      <c r="E76" s="31" t="s">
        <v>577</v>
      </c>
      <c r="F76" s="90">
        <v>12000</v>
      </c>
      <c r="G76" s="32">
        <v>17.55</v>
      </c>
      <c r="H76" s="32" t="s">
        <v>312</v>
      </c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</row>
    <row r="77" spans="1:35" ht="12.75" customHeight="1">
      <c r="A77" s="89">
        <v>44574</v>
      </c>
      <c r="B77" s="32">
        <v>532154</v>
      </c>
      <c r="C77" s="31" t="s">
        <v>991</v>
      </c>
      <c r="D77" s="31" t="s">
        <v>859</v>
      </c>
      <c r="E77" s="31" t="s">
        <v>576</v>
      </c>
      <c r="F77" s="90">
        <v>2828471</v>
      </c>
      <c r="G77" s="32">
        <v>0.96</v>
      </c>
      <c r="H77" s="32" t="s">
        <v>312</v>
      </c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</row>
    <row r="78" spans="1:35" ht="12.75" customHeight="1">
      <c r="A78" s="89">
        <v>44574</v>
      </c>
      <c r="B78" s="32">
        <v>532154</v>
      </c>
      <c r="C78" s="31" t="s">
        <v>991</v>
      </c>
      <c r="D78" s="31" t="s">
        <v>859</v>
      </c>
      <c r="E78" s="31" t="s">
        <v>577</v>
      </c>
      <c r="F78" s="90">
        <v>20000</v>
      </c>
      <c r="G78" s="32">
        <v>0.96</v>
      </c>
      <c r="H78" s="32" t="s">
        <v>312</v>
      </c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</row>
    <row r="79" spans="1:35" ht="12.75" customHeight="1">
      <c r="A79" s="89">
        <v>44574</v>
      </c>
      <c r="B79" s="32">
        <v>539679</v>
      </c>
      <c r="C79" s="31" t="s">
        <v>992</v>
      </c>
      <c r="D79" s="31" t="s">
        <v>1102</v>
      </c>
      <c r="E79" s="31" t="s">
        <v>576</v>
      </c>
      <c r="F79" s="90">
        <v>250420</v>
      </c>
      <c r="G79" s="32">
        <v>12</v>
      </c>
      <c r="H79" s="32" t="s">
        <v>312</v>
      </c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</row>
    <row r="80" spans="1:35" ht="12.75" customHeight="1">
      <c r="A80" s="89">
        <v>44574</v>
      </c>
      <c r="B80" s="32">
        <v>539679</v>
      </c>
      <c r="C80" s="31" t="s">
        <v>992</v>
      </c>
      <c r="D80" s="31" t="s">
        <v>993</v>
      </c>
      <c r="E80" s="31" t="s">
        <v>576</v>
      </c>
      <c r="F80" s="90">
        <v>50108</v>
      </c>
      <c r="G80" s="32">
        <v>12</v>
      </c>
      <c r="H80" s="32" t="s">
        <v>312</v>
      </c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</row>
    <row r="81" spans="1:35" ht="12.75" customHeight="1">
      <c r="A81" s="89">
        <v>44574</v>
      </c>
      <c r="B81" s="32">
        <v>539679</v>
      </c>
      <c r="C81" s="31" t="s">
        <v>992</v>
      </c>
      <c r="D81" s="31" t="s">
        <v>1103</v>
      </c>
      <c r="E81" s="31" t="s">
        <v>577</v>
      </c>
      <c r="F81" s="90">
        <v>36000</v>
      </c>
      <c r="G81" s="32">
        <v>12</v>
      </c>
      <c r="H81" s="32" t="s">
        <v>312</v>
      </c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</row>
    <row r="82" spans="1:35" ht="12.75" customHeight="1">
      <c r="A82" s="89">
        <v>44574</v>
      </c>
      <c r="B82" s="32">
        <v>539679</v>
      </c>
      <c r="C82" s="31" t="s">
        <v>992</v>
      </c>
      <c r="D82" s="31" t="s">
        <v>1104</v>
      </c>
      <c r="E82" s="31" t="s">
        <v>577</v>
      </c>
      <c r="F82" s="90">
        <v>99100</v>
      </c>
      <c r="G82" s="32">
        <v>12</v>
      </c>
      <c r="H82" s="32" t="s">
        <v>312</v>
      </c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</row>
    <row r="83" spans="1:35" ht="12.75" customHeight="1">
      <c r="A83" s="89">
        <v>44574</v>
      </c>
      <c r="B83" s="32">
        <v>539679</v>
      </c>
      <c r="C83" s="31" t="s">
        <v>992</v>
      </c>
      <c r="D83" s="31" t="s">
        <v>1105</v>
      </c>
      <c r="E83" s="31" t="s">
        <v>577</v>
      </c>
      <c r="F83" s="90">
        <v>145377</v>
      </c>
      <c r="G83" s="32">
        <v>12</v>
      </c>
      <c r="H83" s="32" t="s">
        <v>312</v>
      </c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</row>
    <row r="84" spans="1:35" ht="12.75" customHeight="1">
      <c r="A84" s="89">
        <v>44574</v>
      </c>
      <c r="B84" s="32">
        <v>512048</v>
      </c>
      <c r="C84" s="31" t="s">
        <v>1106</v>
      </c>
      <c r="D84" s="31" t="s">
        <v>859</v>
      </c>
      <c r="E84" s="31" t="s">
        <v>577</v>
      </c>
      <c r="F84" s="90">
        <v>1021803</v>
      </c>
      <c r="G84" s="32">
        <v>2.58</v>
      </c>
      <c r="H84" s="32" t="s">
        <v>312</v>
      </c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</row>
    <row r="85" spans="1:35" ht="12.75" customHeight="1">
      <c r="A85" s="89">
        <v>44574</v>
      </c>
      <c r="B85" s="32">
        <v>539894</v>
      </c>
      <c r="C85" s="31" t="s">
        <v>1107</v>
      </c>
      <c r="D85" s="31" t="s">
        <v>1108</v>
      </c>
      <c r="E85" s="31" t="s">
        <v>577</v>
      </c>
      <c r="F85" s="90">
        <v>1480010</v>
      </c>
      <c r="G85" s="32">
        <v>5.39</v>
      </c>
      <c r="H85" s="32" t="s">
        <v>312</v>
      </c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</row>
    <row r="86" spans="1:35" ht="12.75" customHeight="1">
      <c r="A86" s="89">
        <v>44574</v>
      </c>
      <c r="B86" s="32">
        <v>505523</v>
      </c>
      <c r="C86" s="31" t="s">
        <v>1109</v>
      </c>
      <c r="D86" s="31" t="s">
        <v>1110</v>
      </c>
      <c r="E86" s="31" t="s">
        <v>577</v>
      </c>
      <c r="F86" s="90">
        <v>4355000</v>
      </c>
      <c r="G86" s="32">
        <v>2</v>
      </c>
      <c r="H86" s="32" t="s">
        <v>312</v>
      </c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</row>
    <row r="87" spans="1:35" ht="12.75" customHeight="1">
      <c r="A87" s="89">
        <v>44574</v>
      </c>
      <c r="B87" s="32">
        <v>505523</v>
      </c>
      <c r="C87" s="31" t="s">
        <v>1109</v>
      </c>
      <c r="D87" s="31" t="s">
        <v>1111</v>
      </c>
      <c r="E87" s="31" t="s">
        <v>577</v>
      </c>
      <c r="F87" s="90">
        <v>752000</v>
      </c>
      <c r="G87" s="32">
        <v>2</v>
      </c>
      <c r="H87" s="32" t="s">
        <v>312</v>
      </c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</row>
    <row r="88" spans="1:35" ht="12.75" customHeight="1">
      <c r="A88" s="89">
        <v>44574</v>
      </c>
      <c r="B88" s="32">
        <v>505523</v>
      </c>
      <c r="C88" s="31" t="s">
        <v>1109</v>
      </c>
      <c r="D88" s="31" t="s">
        <v>1112</v>
      </c>
      <c r="E88" s="31" t="s">
        <v>576</v>
      </c>
      <c r="F88" s="90">
        <v>1000000</v>
      </c>
      <c r="G88" s="32">
        <v>2</v>
      </c>
      <c r="H88" s="32" t="s">
        <v>312</v>
      </c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</row>
    <row r="89" spans="1:35" ht="12.75" customHeight="1">
      <c r="A89" s="89">
        <v>44574</v>
      </c>
      <c r="B89" s="32">
        <v>505523</v>
      </c>
      <c r="C89" s="31" t="s">
        <v>1109</v>
      </c>
      <c r="D89" s="31" t="s">
        <v>1112</v>
      </c>
      <c r="E89" s="31" t="s">
        <v>577</v>
      </c>
      <c r="F89" s="90">
        <v>20000</v>
      </c>
      <c r="G89" s="32">
        <v>2</v>
      </c>
      <c r="H89" s="32" t="s">
        <v>312</v>
      </c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</row>
    <row r="90" spans="1:35" ht="12.75" customHeight="1">
      <c r="A90" s="89">
        <v>44574</v>
      </c>
      <c r="B90" s="32">
        <v>505523</v>
      </c>
      <c r="C90" s="31" t="s">
        <v>1109</v>
      </c>
      <c r="D90" s="31" t="s">
        <v>1113</v>
      </c>
      <c r="E90" s="31" t="s">
        <v>577</v>
      </c>
      <c r="F90" s="90">
        <v>1200000</v>
      </c>
      <c r="G90" s="32">
        <v>1.99</v>
      </c>
      <c r="H90" s="32" t="s">
        <v>312</v>
      </c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</row>
    <row r="91" spans="1:35" ht="12.75" customHeight="1">
      <c r="A91" s="89">
        <v>44574</v>
      </c>
      <c r="B91" s="32">
        <v>505523</v>
      </c>
      <c r="C91" s="31" t="s">
        <v>1109</v>
      </c>
      <c r="D91" s="31" t="s">
        <v>1114</v>
      </c>
      <c r="E91" s="31" t="s">
        <v>576</v>
      </c>
      <c r="F91" s="90">
        <v>635000</v>
      </c>
      <c r="G91" s="32">
        <v>1.82</v>
      </c>
      <c r="H91" s="32" t="s">
        <v>312</v>
      </c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</row>
    <row r="92" spans="1:35" ht="12.75" customHeight="1">
      <c r="A92" s="89">
        <v>44574</v>
      </c>
      <c r="B92" s="32">
        <v>505523</v>
      </c>
      <c r="C92" s="31" t="s">
        <v>1109</v>
      </c>
      <c r="D92" s="31" t="s">
        <v>1114</v>
      </c>
      <c r="E92" s="31" t="s">
        <v>577</v>
      </c>
      <c r="F92" s="90">
        <v>1905000</v>
      </c>
      <c r="G92" s="32">
        <v>1.91</v>
      </c>
      <c r="H92" s="32" t="s">
        <v>312</v>
      </c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</row>
    <row r="93" spans="1:35" ht="12.75" customHeight="1">
      <c r="A93" s="89">
        <v>44574</v>
      </c>
      <c r="B93" s="32">
        <v>505523</v>
      </c>
      <c r="C93" s="31" t="s">
        <v>1109</v>
      </c>
      <c r="D93" s="31" t="s">
        <v>1014</v>
      </c>
      <c r="E93" s="31" t="s">
        <v>576</v>
      </c>
      <c r="F93" s="90">
        <v>601647</v>
      </c>
      <c r="G93" s="32">
        <v>1.97</v>
      </c>
      <c r="H93" s="32" t="s">
        <v>312</v>
      </c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</row>
    <row r="94" spans="1:35" ht="12.75" customHeight="1">
      <c r="A94" s="89">
        <v>44574</v>
      </c>
      <c r="B94" s="32">
        <v>505523</v>
      </c>
      <c r="C94" s="31" t="s">
        <v>1109</v>
      </c>
      <c r="D94" s="31" t="s">
        <v>1014</v>
      </c>
      <c r="E94" s="31" t="s">
        <v>577</v>
      </c>
      <c r="F94" s="90">
        <v>1069441</v>
      </c>
      <c r="G94" s="32">
        <v>1.87</v>
      </c>
      <c r="H94" s="32" t="s">
        <v>312</v>
      </c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</row>
    <row r="95" spans="1:35" ht="12.75" customHeight="1">
      <c r="A95" s="89">
        <v>44574</v>
      </c>
      <c r="B95" s="32">
        <v>505523</v>
      </c>
      <c r="C95" s="31" t="s">
        <v>1109</v>
      </c>
      <c r="D95" s="31" t="s">
        <v>859</v>
      </c>
      <c r="E95" s="31" t="s">
        <v>576</v>
      </c>
      <c r="F95" s="90">
        <v>1060403</v>
      </c>
      <c r="G95" s="32">
        <v>2</v>
      </c>
      <c r="H95" s="32" t="s">
        <v>312</v>
      </c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</row>
    <row r="96" spans="1:35" ht="12.75" customHeight="1">
      <c r="A96" s="89">
        <v>44574</v>
      </c>
      <c r="B96" s="32">
        <v>505523</v>
      </c>
      <c r="C96" s="31" t="s">
        <v>1109</v>
      </c>
      <c r="D96" s="31" t="s">
        <v>859</v>
      </c>
      <c r="E96" s="31" t="s">
        <v>577</v>
      </c>
      <c r="F96" s="90">
        <v>5400012</v>
      </c>
      <c r="G96" s="32">
        <v>2</v>
      </c>
      <c r="H96" s="32" t="s">
        <v>312</v>
      </c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</row>
    <row r="97" spans="1:35" ht="12.75" customHeight="1">
      <c r="A97" s="89">
        <v>44574</v>
      </c>
      <c r="B97" s="32">
        <v>505523</v>
      </c>
      <c r="C97" s="31" t="s">
        <v>1109</v>
      </c>
      <c r="D97" s="31" t="s">
        <v>1003</v>
      </c>
      <c r="E97" s="31" t="s">
        <v>577</v>
      </c>
      <c r="F97" s="90">
        <v>4355000</v>
      </c>
      <c r="G97" s="32">
        <v>2</v>
      </c>
      <c r="H97" s="32" t="s">
        <v>312</v>
      </c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</row>
    <row r="98" spans="1:35" ht="12.75" customHeight="1">
      <c r="A98" s="89">
        <v>44574</v>
      </c>
      <c r="B98" s="32">
        <v>531648</v>
      </c>
      <c r="C98" s="31" t="s">
        <v>1115</v>
      </c>
      <c r="D98" s="31" t="s">
        <v>1116</v>
      </c>
      <c r="E98" s="31" t="s">
        <v>577</v>
      </c>
      <c r="F98" s="90">
        <v>195423</v>
      </c>
      <c r="G98" s="32">
        <v>3.32</v>
      </c>
      <c r="H98" s="32" t="s">
        <v>312</v>
      </c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</row>
    <row r="99" spans="1:35" ht="12.75" customHeight="1">
      <c r="A99" s="89">
        <v>44574</v>
      </c>
      <c r="B99" s="32">
        <v>531648</v>
      </c>
      <c r="C99" s="31" t="s">
        <v>1115</v>
      </c>
      <c r="D99" s="31" t="s">
        <v>1113</v>
      </c>
      <c r="E99" s="31" t="s">
        <v>577</v>
      </c>
      <c r="F99" s="90">
        <v>150000</v>
      </c>
      <c r="G99" s="32">
        <v>3.32</v>
      </c>
      <c r="H99" s="32" t="s">
        <v>312</v>
      </c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</row>
    <row r="100" spans="1:35" ht="12.75" customHeight="1">
      <c r="A100" s="89">
        <v>44574</v>
      </c>
      <c r="B100" s="32">
        <v>531648</v>
      </c>
      <c r="C100" s="31" t="s">
        <v>1115</v>
      </c>
      <c r="D100" s="31" t="s">
        <v>1117</v>
      </c>
      <c r="E100" s="31" t="s">
        <v>576</v>
      </c>
      <c r="F100" s="90">
        <v>200000</v>
      </c>
      <c r="G100" s="32">
        <v>3.32</v>
      </c>
      <c r="H100" s="32" t="s">
        <v>312</v>
      </c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</row>
    <row r="101" spans="1:35" ht="12.75" customHeight="1">
      <c r="A101" s="89">
        <v>44574</v>
      </c>
      <c r="B101" s="32">
        <v>531648</v>
      </c>
      <c r="C101" s="31" t="s">
        <v>1115</v>
      </c>
      <c r="D101" s="31" t="s">
        <v>1118</v>
      </c>
      <c r="E101" s="31" t="s">
        <v>577</v>
      </c>
      <c r="F101" s="90">
        <v>283284</v>
      </c>
      <c r="G101" s="32">
        <v>3.29</v>
      </c>
      <c r="H101" s="32" t="s">
        <v>312</v>
      </c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</row>
    <row r="102" spans="1:35" ht="12.75" customHeight="1">
      <c r="A102" s="89">
        <v>44574</v>
      </c>
      <c r="B102" s="32">
        <v>531648</v>
      </c>
      <c r="C102" s="31" t="s">
        <v>1115</v>
      </c>
      <c r="D102" s="31" t="s">
        <v>859</v>
      </c>
      <c r="E102" s="31" t="s">
        <v>576</v>
      </c>
      <c r="F102" s="90">
        <v>233160</v>
      </c>
      <c r="G102" s="32">
        <v>3.28</v>
      </c>
      <c r="H102" s="32" t="s">
        <v>312</v>
      </c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</row>
    <row r="103" spans="1:35" ht="12.75" customHeight="1">
      <c r="A103" s="89">
        <v>44574</v>
      </c>
      <c r="B103" s="32">
        <v>531648</v>
      </c>
      <c r="C103" s="31" t="s">
        <v>1115</v>
      </c>
      <c r="D103" s="31" t="s">
        <v>859</v>
      </c>
      <c r="E103" s="31" t="s">
        <v>577</v>
      </c>
      <c r="F103" s="90">
        <v>100004</v>
      </c>
      <c r="G103" s="32">
        <v>3.32</v>
      </c>
      <c r="H103" s="32" t="s">
        <v>312</v>
      </c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</row>
    <row r="104" spans="1:35" ht="12.75" customHeight="1">
      <c r="A104" s="89">
        <v>44574</v>
      </c>
      <c r="B104" s="32">
        <v>539519</v>
      </c>
      <c r="C104" s="31" t="s">
        <v>994</v>
      </c>
      <c r="D104" s="31" t="s">
        <v>1119</v>
      </c>
      <c r="E104" s="31" t="s">
        <v>576</v>
      </c>
      <c r="F104" s="90">
        <v>33382</v>
      </c>
      <c r="G104" s="32">
        <v>21.18</v>
      </c>
      <c r="H104" s="32" t="s">
        <v>312</v>
      </c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</row>
    <row r="105" spans="1:35" ht="12.75" customHeight="1">
      <c r="A105" s="89">
        <v>44574</v>
      </c>
      <c r="B105" s="32">
        <v>539519</v>
      </c>
      <c r="C105" s="31" t="s">
        <v>994</v>
      </c>
      <c r="D105" s="31" t="s">
        <v>1119</v>
      </c>
      <c r="E105" s="31" t="s">
        <v>577</v>
      </c>
      <c r="F105" s="90">
        <v>25104</v>
      </c>
      <c r="G105" s="32">
        <v>21.9</v>
      </c>
      <c r="H105" s="32" t="s">
        <v>312</v>
      </c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</row>
    <row r="106" spans="1:35" ht="12.75" customHeight="1">
      <c r="A106" s="89">
        <v>44574</v>
      </c>
      <c r="B106" s="32">
        <v>526622</v>
      </c>
      <c r="C106" s="31" t="s">
        <v>995</v>
      </c>
      <c r="D106" s="31" t="s">
        <v>1113</v>
      </c>
      <c r="E106" s="31" t="s">
        <v>577</v>
      </c>
      <c r="F106" s="90">
        <v>5100000</v>
      </c>
      <c r="G106" s="32">
        <v>2.1</v>
      </c>
      <c r="H106" s="32" t="s">
        <v>312</v>
      </c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</row>
    <row r="107" spans="1:35" ht="12.75" customHeight="1">
      <c r="A107" s="89">
        <v>44574</v>
      </c>
      <c r="B107" s="32">
        <v>526622</v>
      </c>
      <c r="C107" s="31" t="s">
        <v>995</v>
      </c>
      <c r="D107" s="31" t="s">
        <v>996</v>
      </c>
      <c r="E107" s="31" t="s">
        <v>577</v>
      </c>
      <c r="F107" s="90">
        <v>4329454</v>
      </c>
      <c r="G107" s="32">
        <v>2.1</v>
      </c>
      <c r="H107" s="32" t="s">
        <v>312</v>
      </c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</row>
    <row r="108" spans="1:35" ht="12.75" customHeight="1">
      <c r="A108" s="89">
        <v>44574</v>
      </c>
      <c r="B108" s="32">
        <v>526622</v>
      </c>
      <c r="C108" s="31" t="s">
        <v>995</v>
      </c>
      <c r="D108" s="31" t="s">
        <v>859</v>
      </c>
      <c r="E108" s="31" t="s">
        <v>576</v>
      </c>
      <c r="F108" s="90">
        <v>78238</v>
      </c>
      <c r="G108" s="32">
        <v>2.1</v>
      </c>
      <c r="H108" s="32" t="s">
        <v>312</v>
      </c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</row>
    <row r="109" spans="1:35" ht="12.75" customHeight="1">
      <c r="A109" s="89">
        <v>44574</v>
      </c>
      <c r="B109" s="32">
        <v>526622</v>
      </c>
      <c r="C109" s="31" t="s">
        <v>995</v>
      </c>
      <c r="D109" s="31" t="s">
        <v>859</v>
      </c>
      <c r="E109" s="31" t="s">
        <v>577</v>
      </c>
      <c r="F109" s="90">
        <v>10655738</v>
      </c>
      <c r="G109" s="32">
        <v>2.09</v>
      </c>
      <c r="H109" s="32" t="s">
        <v>312</v>
      </c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</row>
    <row r="110" spans="1:35" ht="12.75" customHeight="1">
      <c r="A110" s="89">
        <v>44574</v>
      </c>
      <c r="B110" s="32">
        <v>511187</v>
      </c>
      <c r="C110" s="31" t="s">
        <v>1120</v>
      </c>
      <c r="D110" s="31" t="s">
        <v>1006</v>
      </c>
      <c r="E110" s="31" t="s">
        <v>576</v>
      </c>
      <c r="F110" s="90">
        <v>300000</v>
      </c>
      <c r="G110" s="32">
        <v>4.24</v>
      </c>
      <c r="H110" s="32" t="s">
        <v>312</v>
      </c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</row>
    <row r="111" spans="1:35" ht="12.75" customHeight="1">
      <c r="A111" s="89">
        <v>44574</v>
      </c>
      <c r="B111" s="32">
        <v>539410</v>
      </c>
      <c r="C111" s="31" t="s">
        <v>1121</v>
      </c>
      <c r="D111" s="31" t="s">
        <v>1122</v>
      </c>
      <c r="E111" s="31" t="s">
        <v>577</v>
      </c>
      <c r="F111" s="90">
        <v>314086</v>
      </c>
      <c r="G111" s="32">
        <v>4.3899999999999997</v>
      </c>
      <c r="H111" s="32" t="s">
        <v>312</v>
      </c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</row>
    <row r="112" spans="1:35" ht="12.75" customHeight="1">
      <c r="A112" s="89">
        <v>44574</v>
      </c>
      <c r="B112" s="32">
        <v>531834</v>
      </c>
      <c r="C112" s="31" t="s">
        <v>997</v>
      </c>
      <c r="D112" s="31" t="s">
        <v>1123</v>
      </c>
      <c r="E112" s="31" t="s">
        <v>577</v>
      </c>
      <c r="F112" s="90">
        <v>21925</v>
      </c>
      <c r="G112" s="32">
        <v>15</v>
      </c>
      <c r="H112" s="32" t="s">
        <v>312</v>
      </c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</row>
    <row r="113" spans="1:35" ht="12.75" customHeight="1">
      <c r="A113" s="89">
        <v>44574</v>
      </c>
      <c r="B113" s="32">
        <v>543207</v>
      </c>
      <c r="C113" s="31" t="s">
        <v>998</v>
      </c>
      <c r="D113" s="31" t="s">
        <v>999</v>
      </c>
      <c r="E113" s="31" t="s">
        <v>577</v>
      </c>
      <c r="F113" s="90">
        <v>91463</v>
      </c>
      <c r="G113" s="32">
        <v>15.78</v>
      </c>
      <c r="H113" s="32" t="s">
        <v>312</v>
      </c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</row>
    <row r="114" spans="1:35" ht="12.75" customHeight="1">
      <c r="A114" s="89">
        <v>44574</v>
      </c>
      <c r="B114" s="32">
        <v>509040</v>
      </c>
      <c r="C114" s="31" t="s">
        <v>1124</v>
      </c>
      <c r="D114" s="31" t="s">
        <v>929</v>
      </c>
      <c r="E114" s="31" t="s">
        <v>576</v>
      </c>
      <c r="F114" s="90">
        <v>22766</v>
      </c>
      <c r="G114" s="32">
        <v>93.24</v>
      </c>
      <c r="H114" s="32" t="s">
        <v>312</v>
      </c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H114" s="78"/>
      <c r="AI114" s="78"/>
    </row>
    <row r="115" spans="1:35" ht="12.75" customHeight="1">
      <c r="A115" s="89">
        <v>44574</v>
      </c>
      <c r="B115" s="32">
        <v>509040</v>
      </c>
      <c r="C115" s="31" t="s">
        <v>1124</v>
      </c>
      <c r="D115" s="31" t="s">
        <v>929</v>
      </c>
      <c r="E115" s="31" t="s">
        <v>577</v>
      </c>
      <c r="F115" s="90">
        <v>3</v>
      </c>
      <c r="G115" s="32">
        <v>92.57</v>
      </c>
      <c r="H115" s="32" t="s">
        <v>312</v>
      </c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</row>
    <row r="116" spans="1:35" ht="12.75" customHeight="1">
      <c r="A116" s="89">
        <v>44574</v>
      </c>
      <c r="B116" s="32">
        <v>533317</v>
      </c>
      <c r="C116" s="31" t="s">
        <v>1125</v>
      </c>
      <c r="D116" s="31" t="s">
        <v>1126</v>
      </c>
      <c r="E116" s="31" t="s">
        <v>576</v>
      </c>
      <c r="F116" s="90">
        <v>32337</v>
      </c>
      <c r="G116" s="32">
        <v>37.82</v>
      </c>
      <c r="H116" s="32" t="s">
        <v>312</v>
      </c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</row>
    <row r="117" spans="1:35" ht="12.75" customHeight="1">
      <c r="A117" s="89">
        <v>44574</v>
      </c>
      <c r="B117" s="32">
        <v>533317</v>
      </c>
      <c r="C117" s="31" t="s">
        <v>1125</v>
      </c>
      <c r="D117" s="31" t="s">
        <v>1126</v>
      </c>
      <c r="E117" s="31" t="s">
        <v>577</v>
      </c>
      <c r="F117" s="90">
        <v>199036</v>
      </c>
      <c r="G117" s="32">
        <v>39.369999999999997</v>
      </c>
      <c r="H117" s="32" t="s">
        <v>312</v>
      </c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</row>
    <row r="118" spans="1:35" ht="12.75" customHeight="1">
      <c r="A118" s="89">
        <v>44574</v>
      </c>
      <c r="B118" s="32">
        <v>531626</v>
      </c>
      <c r="C118" s="31" t="s">
        <v>1127</v>
      </c>
      <c r="D118" s="31" t="s">
        <v>859</v>
      </c>
      <c r="E118" s="31" t="s">
        <v>576</v>
      </c>
      <c r="F118" s="90">
        <v>150190</v>
      </c>
      <c r="G118" s="32">
        <v>7.79</v>
      </c>
      <c r="H118" s="32" t="s">
        <v>312</v>
      </c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</row>
    <row r="119" spans="1:35" ht="12.75" customHeight="1">
      <c r="A119" s="89">
        <v>44574</v>
      </c>
      <c r="B119" s="32">
        <v>531626</v>
      </c>
      <c r="C119" s="31" t="s">
        <v>1127</v>
      </c>
      <c r="D119" s="31" t="s">
        <v>859</v>
      </c>
      <c r="E119" s="31" t="s">
        <v>577</v>
      </c>
      <c r="F119" s="90">
        <v>207741</v>
      </c>
      <c r="G119" s="32">
        <v>7.79</v>
      </c>
      <c r="H119" s="32" t="s">
        <v>312</v>
      </c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</row>
    <row r="120" spans="1:35" ht="12.75" customHeight="1">
      <c r="A120" s="89">
        <v>44574</v>
      </c>
      <c r="B120" s="32">
        <v>531626</v>
      </c>
      <c r="C120" s="31" t="s">
        <v>1127</v>
      </c>
      <c r="D120" s="31" t="s">
        <v>1128</v>
      </c>
      <c r="E120" s="31" t="s">
        <v>577</v>
      </c>
      <c r="F120" s="90">
        <v>265925</v>
      </c>
      <c r="G120" s="32">
        <v>7.78</v>
      </c>
      <c r="H120" s="32" t="s">
        <v>312</v>
      </c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</row>
    <row r="121" spans="1:35" ht="12.75" customHeight="1">
      <c r="A121" s="89">
        <v>44574</v>
      </c>
      <c r="B121" s="32">
        <v>540198</v>
      </c>
      <c r="C121" s="31" t="s">
        <v>1129</v>
      </c>
      <c r="D121" s="31" t="s">
        <v>1130</v>
      </c>
      <c r="E121" s="31" t="s">
        <v>577</v>
      </c>
      <c r="F121" s="90">
        <v>27288</v>
      </c>
      <c r="G121" s="32">
        <v>42.6</v>
      </c>
      <c r="H121" s="32" t="s">
        <v>312</v>
      </c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78"/>
      <c r="AI121" s="78"/>
    </row>
    <row r="122" spans="1:35" ht="12.75" customHeight="1">
      <c r="A122" s="89">
        <v>44574</v>
      </c>
      <c r="B122" s="32">
        <v>538860</v>
      </c>
      <c r="C122" s="31" t="s">
        <v>1000</v>
      </c>
      <c r="D122" s="31" t="s">
        <v>1114</v>
      </c>
      <c r="E122" s="31" t="s">
        <v>576</v>
      </c>
      <c r="F122" s="90">
        <v>200000</v>
      </c>
      <c r="G122" s="32">
        <v>4.07</v>
      </c>
      <c r="H122" s="32" t="s">
        <v>312</v>
      </c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</row>
    <row r="123" spans="1:35" ht="12.75" customHeight="1">
      <c r="A123" s="89">
        <v>44574</v>
      </c>
      <c r="B123" s="32">
        <v>538860</v>
      </c>
      <c r="C123" s="31" t="s">
        <v>1000</v>
      </c>
      <c r="D123" s="31" t="s">
        <v>1114</v>
      </c>
      <c r="E123" s="31" t="s">
        <v>577</v>
      </c>
      <c r="F123" s="90">
        <v>922219</v>
      </c>
      <c r="G123" s="32">
        <v>4.05</v>
      </c>
      <c r="H123" s="32" t="s">
        <v>312</v>
      </c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</row>
    <row r="124" spans="1:35" ht="12.75" customHeight="1">
      <c r="A124" s="89">
        <v>44574</v>
      </c>
      <c r="B124" s="32">
        <v>538860</v>
      </c>
      <c r="C124" s="31" t="s">
        <v>1000</v>
      </c>
      <c r="D124" s="31" t="s">
        <v>1014</v>
      </c>
      <c r="E124" s="31" t="s">
        <v>576</v>
      </c>
      <c r="F124" s="90">
        <v>25000</v>
      </c>
      <c r="G124" s="32">
        <v>4.07</v>
      </c>
      <c r="H124" s="32" t="s">
        <v>312</v>
      </c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</row>
    <row r="125" spans="1:35" ht="12.75" customHeight="1">
      <c r="A125" s="89">
        <v>44574</v>
      </c>
      <c r="B125" s="32">
        <v>538860</v>
      </c>
      <c r="C125" s="31" t="s">
        <v>1000</v>
      </c>
      <c r="D125" s="31" t="s">
        <v>1014</v>
      </c>
      <c r="E125" s="31" t="s">
        <v>577</v>
      </c>
      <c r="F125" s="90">
        <v>500000</v>
      </c>
      <c r="G125" s="32">
        <v>4.05</v>
      </c>
      <c r="H125" s="32" t="s">
        <v>312</v>
      </c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  <c r="AH125" s="78"/>
      <c r="AI125" s="78"/>
    </row>
    <row r="126" spans="1:35" ht="12.75" customHeight="1">
      <c r="A126" s="89">
        <v>44574</v>
      </c>
      <c r="B126" s="32">
        <v>538860</v>
      </c>
      <c r="C126" s="31" t="s">
        <v>1000</v>
      </c>
      <c r="D126" s="31" t="s">
        <v>859</v>
      </c>
      <c r="E126" s="31" t="s">
        <v>576</v>
      </c>
      <c r="F126" s="90">
        <v>10</v>
      </c>
      <c r="G126" s="32">
        <v>3.94</v>
      </c>
      <c r="H126" s="32" t="s">
        <v>312</v>
      </c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78"/>
      <c r="AI126" s="78"/>
    </row>
    <row r="127" spans="1:35" ht="12.75" customHeight="1">
      <c r="A127" s="89">
        <v>44574</v>
      </c>
      <c r="B127" s="32">
        <v>538860</v>
      </c>
      <c r="C127" s="31" t="s">
        <v>1000</v>
      </c>
      <c r="D127" s="31" t="s">
        <v>859</v>
      </c>
      <c r="E127" s="31" t="s">
        <v>577</v>
      </c>
      <c r="F127" s="90">
        <v>2092045</v>
      </c>
      <c r="G127" s="32">
        <v>4.0599999999999996</v>
      </c>
      <c r="H127" s="32" t="s">
        <v>312</v>
      </c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</row>
    <row r="128" spans="1:35" ht="12.75" customHeight="1">
      <c r="A128" s="89">
        <v>44574</v>
      </c>
      <c r="B128" s="32">
        <v>538860</v>
      </c>
      <c r="C128" s="31" t="s">
        <v>1000</v>
      </c>
      <c r="D128" s="31" t="s">
        <v>1131</v>
      </c>
      <c r="E128" s="31" t="s">
        <v>576</v>
      </c>
      <c r="F128" s="90">
        <v>444311</v>
      </c>
      <c r="G128" s="32">
        <v>3.89</v>
      </c>
      <c r="H128" s="32" t="s">
        <v>312</v>
      </c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</row>
    <row r="129" spans="1:35" ht="12.75" customHeight="1">
      <c r="A129" s="89">
        <v>44574</v>
      </c>
      <c r="B129" s="32">
        <v>526345</v>
      </c>
      <c r="C129" s="31" t="s">
        <v>1132</v>
      </c>
      <c r="D129" s="31" t="s">
        <v>1133</v>
      </c>
      <c r="E129" s="31" t="s">
        <v>577</v>
      </c>
      <c r="F129" s="90">
        <v>92377</v>
      </c>
      <c r="G129" s="32">
        <v>29.75</v>
      </c>
      <c r="H129" s="32" t="s">
        <v>312</v>
      </c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</row>
    <row r="130" spans="1:35" ht="12.75" customHeight="1">
      <c r="A130" s="89">
        <v>44574</v>
      </c>
      <c r="B130" s="32">
        <v>526345</v>
      </c>
      <c r="C130" s="31" t="s">
        <v>1132</v>
      </c>
      <c r="D130" s="31" t="s">
        <v>1134</v>
      </c>
      <c r="E130" s="31" t="s">
        <v>576</v>
      </c>
      <c r="F130" s="90">
        <v>100000</v>
      </c>
      <c r="G130" s="32">
        <v>29.75</v>
      </c>
      <c r="H130" s="32" t="s">
        <v>312</v>
      </c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</row>
    <row r="131" spans="1:35" ht="12.75" customHeight="1">
      <c r="A131" s="89">
        <v>44574</v>
      </c>
      <c r="B131" s="32">
        <v>512217</v>
      </c>
      <c r="C131" s="31" t="s">
        <v>1135</v>
      </c>
      <c r="D131" s="31" t="s">
        <v>1136</v>
      </c>
      <c r="E131" s="31" t="s">
        <v>576</v>
      </c>
      <c r="F131" s="90">
        <v>77993</v>
      </c>
      <c r="G131" s="32">
        <v>11.01</v>
      </c>
      <c r="H131" s="32" t="s">
        <v>312</v>
      </c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</row>
    <row r="132" spans="1:35" ht="12.75" customHeight="1">
      <c r="A132" s="89">
        <v>44574</v>
      </c>
      <c r="B132" s="32">
        <v>512217</v>
      </c>
      <c r="C132" s="31" t="s">
        <v>1135</v>
      </c>
      <c r="D132" s="31" t="s">
        <v>1137</v>
      </c>
      <c r="E132" s="31" t="s">
        <v>577</v>
      </c>
      <c r="F132" s="90">
        <v>34244</v>
      </c>
      <c r="G132" s="32">
        <v>11.06</v>
      </c>
      <c r="H132" s="32" t="s">
        <v>312</v>
      </c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78"/>
      <c r="AI132" s="78"/>
    </row>
    <row r="133" spans="1:35" ht="12.75" customHeight="1">
      <c r="A133" s="89">
        <v>44574</v>
      </c>
      <c r="B133" s="32">
        <v>511557</v>
      </c>
      <c r="C133" s="31" t="s">
        <v>1001</v>
      </c>
      <c r="D133" s="31" t="s">
        <v>929</v>
      </c>
      <c r="E133" s="31" t="s">
        <v>577</v>
      </c>
      <c r="F133" s="90">
        <v>40392</v>
      </c>
      <c r="G133" s="32">
        <v>36.409999999999997</v>
      </c>
      <c r="H133" s="32" t="s">
        <v>312</v>
      </c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  <c r="AH133" s="78"/>
      <c r="AI133" s="78"/>
    </row>
    <row r="134" spans="1:35" ht="12.75" customHeight="1">
      <c r="A134" s="89">
        <v>44574</v>
      </c>
      <c r="B134" s="32">
        <v>540159</v>
      </c>
      <c r="C134" s="31" t="s">
        <v>1138</v>
      </c>
      <c r="D134" s="31" t="s">
        <v>1139</v>
      </c>
      <c r="E134" s="31" t="s">
        <v>576</v>
      </c>
      <c r="F134" s="90">
        <v>70000</v>
      </c>
      <c r="G134" s="32">
        <v>12.65</v>
      </c>
      <c r="H134" s="32" t="s">
        <v>312</v>
      </c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78"/>
      <c r="AG134" s="78"/>
      <c r="AH134" s="78"/>
      <c r="AI134" s="78"/>
    </row>
    <row r="135" spans="1:35" ht="12.75" customHeight="1">
      <c r="A135" s="89">
        <v>44574</v>
      </c>
      <c r="B135" s="32">
        <v>540159</v>
      </c>
      <c r="C135" s="31" t="s">
        <v>1138</v>
      </c>
      <c r="D135" s="31" t="s">
        <v>1140</v>
      </c>
      <c r="E135" s="31" t="s">
        <v>576</v>
      </c>
      <c r="F135" s="90">
        <v>90000</v>
      </c>
      <c r="G135" s="32">
        <v>12.65</v>
      </c>
      <c r="H135" s="32" t="s">
        <v>312</v>
      </c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  <c r="AB135" s="78"/>
      <c r="AC135" s="78"/>
      <c r="AD135" s="78"/>
      <c r="AE135" s="78"/>
      <c r="AF135" s="78"/>
      <c r="AG135" s="78"/>
      <c r="AH135" s="78"/>
      <c r="AI135" s="78"/>
    </row>
    <row r="136" spans="1:35" ht="12.75" customHeight="1">
      <c r="A136" s="89">
        <v>44574</v>
      </c>
      <c r="B136" s="32">
        <v>540159</v>
      </c>
      <c r="C136" s="31" t="s">
        <v>1138</v>
      </c>
      <c r="D136" s="31" t="s">
        <v>1141</v>
      </c>
      <c r="E136" s="31" t="s">
        <v>577</v>
      </c>
      <c r="F136" s="90">
        <v>194959</v>
      </c>
      <c r="G136" s="32">
        <v>12.65</v>
      </c>
      <c r="H136" s="32" t="s">
        <v>312</v>
      </c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78"/>
      <c r="AI136" s="78"/>
    </row>
    <row r="137" spans="1:35" ht="12.75" customHeight="1">
      <c r="A137" s="89">
        <v>44574</v>
      </c>
      <c r="B137" s="32">
        <v>531869</v>
      </c>
      <c r="C137" s="31" t="s">
        <v>948</v>
      </c>
      <c r="D137" s="31" t="s">
        <v>1142</v>
      </c>
      <c r="E137" s="31" t="s">
        <v>577</v>
      </c>
      <c r="F137" s="90">
        <v>100000</v>
      </c>
      <c r="G137" s="32">
        <v>45.3</v>
      </c>
      <c r="H137" s="32" t="s">
        <v>312</v>
      </c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8"/>
      <c r="AI137" s="78"/>
    </row>
    <row r="138" spans="1:35" ht="12.75" customHeight="1">
      <c r="A138" s="89">
        <v>44574</v>
      </c>
      <c r="B138" s="32">
        <v>531869</v>
      </c>
      <c r="C138" s="31" t="s">
        <v>948</v>
      </c>
      <c r="D138" s="31" t="s">
        <v>1143</v>
      </c>
      <c r="E138" s="31" t="s">
        <v>577</v>
      </c>
      <c r="F138" s="90">
        <v>117768</v>
      </c>
      <c r="G138" s="32">
        <v>45.3</v>
      </c>
      <c r="H138" s="32" t="s">
        <v>312</v>
      </c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78"/>
      <c r="AI138" s="78"/>
    </row>
    <row r="139" spans="1:35" ht="12.75" customHeight="1">
      <c r="A139" s="89">
        <v>44574</v>
      </c>
      <c r="B139" s="32">
        <v>539526</v>
      </c>
      <c r="C139" s="31" t="s">
        <v>1002</v>
      </c>
      <c r="D139" s="31" t="s">
        <v>1144</v>
      </c>
      <c r="E139" s="31" t="s">
        <v>576</v>
      </c>
      <c r="F139" s="90">
        <v>1128000</v>
      </c>
      <c r="G139" s="32">
        <v>2.88</v>
      </c>
      <c r="H139" s="32" t="s">
        <v>312</v>
      </c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  <c r="AB139" s="78"/>
      <c r="AC139" s="78"/>
      <c r="AD139" s="78"/>
      <c r="AE139" s="78"/>
      <c r="AF139" s="78"/>
      <c r="AG139" s="78"/>
      <c r="AH139" s="78"/>
      <c r="AI139" s="78"/>
    </row>
    <row r="140" spans="1:35" ht="12.75" customHeight="1">
      <c r="A140" s="89">
        <v>44574</v>
      </c>
      <c r="B140" s="32">
        <v>538875</v>
      </c>
      <c r="C140" s="31" t="s">
        <v>887</v>
      </c>
      <c r="D140" s="31" t="s">
        <v>931</v>
      </c>
      <c r="E140" s="31" t="s">
        <v>577</v>
      </c>
      <c r="F140" s="90">
        <v>100000</v>
      </c>
      <c r="G140" s="32">
        <v>16</v>
      </c>
      <c r="H140" s="32" t="s">
        <v>312</v>
      </c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  <c r="AB140" s="78"/>
      <c r="AC140" s="78"/>
      <c r="AD140" s="78"/>
      <c r="AE140" s="78"/>
      <c r="AF140" s="78"/>
      <c r="AG140" s="78"/>
      <c r="AH140" s="78"/>
      <c r="AI140" s="78"/>
    </row>
    <row r="141" spans="1:35" ht="12.75" customHeight="1">
      <c r="A141" s="89">
        <v>44574</v>
      </c>
      <c r="B141" s="32">
        <v>538875</v>
      </c>
      <c r="C141" s="31" t="s">
        <v>887</v>
      </c>
      <c r="D141" s="31" t="s">
        <v>1145</v>
      </c>
      <c r="E141" s="31" t="s">
        <v>576</v>
      </c>
      <c r="F141" s="90">
        <v>55000</v>
      </c>
      <c r="G141" s="32">
        <v>16</v>
      </c>
      <c r="H141" s="32" t="s">
        <v>312</v>
      </c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78"/>
      <c r="AH141" s="78"/>
      <c r="AI141" s="78"/>
    </row>
    <row r="142" spans="1:35" ht="12.75" customHeight="1">
      <c r="A142" s="89">
        <v>44574</v>
      </c>
      <c r="B142" s="32">
        <v>538875</v>
      </c>
      <c r="C142" s="31" t="s">
        <v>887</v>
      </c>
      <c r="D142" s="31" t="s">
        <v>1146</v>
      </c>
      <c r="E142" s="31" t="s">
        <v>576</v>
      </c>
      <c r="F142" s="90">
        <v>57500</v>
      </c>
      <c r="G142" s="32">
        <v>16</v>
      </c>
      <c r="H142" s="32" t="s">
        <v>312</v>
      </c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  <c r="AE142" s="78"/>
      <c r="AF142" s="78"/>
      <c r="AG142" s="78"/>
      <c r="AH142" s="78"/>
      <c r="AI142" s="78"/>
    </row>
    <row r="143" spans="1:35" ht="12.75" customHeight="1">
      <c r="A143" s="89">
        <v>44574</v>
      </c>
      <c r="B143" s="32">
        <v>538875</v>
      </c>
      <c r="C143" s="31" t="s">
        <v>887</v>
      </c>
      <c r="D143" s="31" t="s">
        <v>1147</v>
      </c>
      <c r="E143" s="31" t="s">
        <v>576</v>
      </c>
      <c r="F143" s="90">
        <v>57500</v>
      </c>
      <c r="G143" s="32">
        <v>16</v>
      </c>
      <c r="H143" s="32" t="s">
        <v>312</v>
      </c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  <c r="AA143" s="78"/>
      <c r="AB143" s="78"/>
      <c r="AC143" s="78"/>
      <c r="AD143" s="78"/>
      <c r="AE143" s="78"/>
      <c r="AF143" s="78"/>
      <c r="AG143" s="78"/>
      <c r="AH143" s="78"/>
      <c r="AI143" s="78"/>
    </row>
    <row r="144" spans="1:35" ht="12.75" customHeight="1">
      <c r="A144" s="89">
        <v>44574</v>
      </c>
      <c r="B144" s="32">
        <v>538875</v>
      </c>
      <c r="C144" s="31" t="s">
        <v>887</v>
      </c>
      <c r="D144" s="31" t="s">
        <v>1148</v>
      </c>
      <c r="E144" s="31" t="s">
        <v>577</v>
      </c>
      <c r="F144" s="90">
        <v>130629</v>
      </c>
      <c r="G144" s="32">
        <v>16</v>
      </c>
      <c r="H144" s="32" t="s">
        <v>312</v>
      </c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  <c r="AB144" s="78"/>
      <c r="AC144" s="78"/>
      <c r="AD144" s="78"/>
      <c r="AE144" s="78"/>
      <c r="AF144" s="78"/>
      <c r="AG144" s="78"/>
      <c r="AH144" s="78"/>
      <c r="AI144" s="78"/>
    </row>
    <row r="145" spans="1:35" ht="12.75" customHeight="1">
      <c r="A145" s="89">
        <v>44574</v>
      </c>
      <c r="B145" s="32">
        <v>539217</v>
      </c>
      <c r="C145" s="31" t="s">
        <v>949</v>
      </c>
      <c r="D145" s="31" t="s">
        <v>859</v>
      </c>
      <c r="E145" s="31" t="s">
        <v>576</v>
      </c>
      <c r="F145" s="90">
        <v>3757833</v>
      </c>
      <c r="G145" s="32">
        <v>2.2200000000000002</v>
      </c>
      <c r="H145" s="32" t="s">
        <v>312</v>
      </c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78"/>
      <c r="AI145" s="78"/>
    </row>
    <row r="146" spans="1:35" ht="12.75" customHeight="1">
      <c r="A146" s="89">
        <v>44574</v>
      </c>
      <c r="B146" s="32">
        <v>539217</v>
      </c>
      <c r="C146" s="31" t="s">
        <v>949</v>
      </c>
      <c r="D146" s="31" t="s">
        <v>859</v>
      </c>
      <c r="E146" s="31" t="s">
        <v>577</v>
      </c>
      <c r="F146" s="90">
        <v>2470380</v>
      </c>
      <c r="G146" s="32">
        <v>2.23</v>
      </c>
      <c r="H146" s="32" t="s">
        <v>312</v>
      </c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  <c r="AB146" s="78"/>
      <c r="AC146" s="78"/>
      <c r="AD146" s="78"/>
      <c r="AE146" s="78"/>
      <c r="AF146" s="78"/>
      <c r="AG146" s="78"/>
      <c r="AH146" s="78"/>
      <c r="AI146" s="78"/>
    </row>
    <row r="147" spans="1:35" ht="12.75" customHeight="1">
      <c r="A147" s="89">
        <v>44574</v>
      </c>
      <c r="B147" s="32">
        <v>539217</v>
      </c>
      <c r="C147" s="31" t="s">
        <v>949</v>
      </c>
      <c r="D147" s="31" t="s">
        <v>1149</v>
      </c>
      <c r="E147" s="31" t="s">
        <v>576</v>
      </c>
      <c r="F147" s="90">
        <v>1</v>
      </c>
      <c r="G147" s="32">
        <v>2.27</v>
      </c>
      <c r="H147" s="32" t="s">
        <v>312</v>
      </c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  <c r="AB147" s="78"/>
      <c r="AC147" s="78"/>
      <c r="AD147" s="78"/>
      <c r="AE147" s="78"/>
      <c r="AF147" s="78"/>
      <c r="AG147" s="78"/>
      <c r="AH147" s="78"/>
      <c r="AI147" s="78"/>
    </row>
    <row r="148" spans="1:35" ht="12.75" customHeight="1">
      <c r="A148" s="89">
        <v>44574</v>
      </c>
      <c r="B148" s="32">
        <v>539217</v>
      </c>
      <c r="C148" s="31" t="s">
        <v>949</v>
      </c>
      <c r="D148" s="31" t="s">
        <v>1149</v>
      </c>
      <c r="E148" s="31" t="s">
        <v>577</v>
      </c>
      <c r="F148" s="90">
        <v>426123</v>
      </c>
      <c r="G148" s="32">
        <v>2.23</v>
      </c>
      <c r="H148" s="32" t="s">
        <v>312</v>
      </c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  <c r="AC148" s="78"/>
      <c r="AD148" s="78"/>
      <c r="AE148" s="78"/>
      <c r="AF148" s="78"/>
      <c r="AG148" s="78"/>
      <c r="AH148" s="78"/>
      <c r="AI148" s="78"/>
    </row>
    <row r="149" spans="1:35" ht="12.75" customHeight="1">
      <c r="A149" s="89">
        <v>44574</v>
      </c>
      <c r="B149" s="32">
        <v>539217</v>
      </c>
      <c r="C149" s="31" t="s">
        <v>949</v>
      </c>
      <c r="D149" s="31" t="s">
        <v>1150</v>
      </c>
      <c r="E149" s="31" t="s">
        <v>576</v>
      </c>
      <c r="F149" s="90">
        <v>655237</v>
      </c>
      <c r="G149" s="32">
        <v>2.25</v>
      </c>
      <c r="H149" s="32" t="s">
        <v>312</v>
      </c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  <c r="AC149" s="78"/>
      <c r="AD149" s="78"/>
      <c r="AE149" s="78"/>
      <c r="AF149" s="78"/>
      <c r="AG149" s="78"/>
      <c r="AH149" s="78"/>
      <c r="AI149" s="78"/>
    </row>
    <row r="150" spans="1:35" ht="12.75" customHeight="1">
      <c r="A150" s="89">
        <v>44574</v>
      </c>
      <c r="B150" s="32">
        <v>539217</v>
      </c>
      <c r="C150" s="31" t="s">
        <v>949</v>
      </c>
      <c r="D150" s="31" t="s">
        <v>1150</v>
      </c>
      <c r="E150" s="31" t="s">
        <v>577</v>
      </c>
      <c r="F150" s="90">
        <v>655237</v>
      </c>
      <c r="G150" s="32">
        <v>2.2599999999999998</v>
      </c>
      <c r="H150" s="32" t="s">
        <v>312</v>
      </c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  <c r="AB150" s="78"/>
      <c r="AC150" s="78"/>
      <c r="AD150" s="78"/>
      <c r="AE150" s="78"/>
      <c r="AF150" s="78"/>
      <c r="AG150" s="78"/>
      <c r="AH150" s="78"/>
      <c r="AI150" s="78"/>
    </row>
    <row r="151" spans="1:35" ht="12.75" customHeight="1">
      <c r="A151" s="89">
        <v>44574</v>
      </c>
      <c r="B151" s="32">
        <v>539217</v>
      </c>
      <c r="C151" s="31" t="s">
        <v>949</v>
      </c>
      <c r="D151" s="31" t="s">
        <v>1007</v>
      </c>
      <c r="E151" s="31" t="s">
        <v>576</v>
      </c>
      <c r="F151" s="90">
        <v>516230</v>
      </c>
      <c r="G151" s="32">
        <v>2.2599999999999998</v>
      </c>
      <c r="H151" s="32" t="s">
        <v>312</v>
      </c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8"/>
      <c r="AI151" s="78"/>
    </row>
    <row r="152" spans="1:35" ht="12.75" customHeight="1">
      <c r="A152" s="89">
        <v>44574</v>
      </c>
      <c r="B152" s="32">
        <v>539217</v>
      </c>
      <c r="C152" s="31" t="s">
        <v>949</v>
      </c>
      <c r="D152" s="31" t="s">
        <v>1007</v>
      </c>
      <c r="E152" s="31" t="s">
        <v>577</v>
      </c>
      <c r="F152" s="90">
        <v>497163</v>
      </c>
      <c r="G152" s="32">
        <v>2.25</v>
      </c>
      <c r="H152" s="32" t="s">
        <v>312</v>
      </c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  <c r="AE152" s="78"/>
      <c r="AF152" s="78"/>
      <c r="AG152" s="78"/>
      <c r="AH152" s="78"/>
      <c r="AI152" s="78"/>
    </row>
    <row r="153" spans="1:35" ht="12.75" customHeight="1">
      <c r="A153" s="89">
        <v>44574</v>
      </c>
      <c r="B153" s="32">
        <v>539217</v>
      </c>
      <c r="C153" s="31" t="s">
        <v>949</v>
      </c>
      <c r="D153" s="31" t="s">
        <v>950</v>
      </c>
      <c r="E153" s="31" t="s">
        <v>576</v>
      </c>
      <c r="F153" s="90">
        <v>609263</v>
      </c>
      <c r="G153" s="32">
        <v>2.2200000000000002</v>
      </c>
      <c r="H153" s="32" t="s">
        <v>312</v>
      </c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78"/>
      <c r="AI153" s="78"/>
    </row>
    <row r="154" spans="1:35" ht="12.75" customHeight="1">
      <c r="A154" s="89">
        <v>44574</v>
      </c>
      <c r="B154" s="32">
        <v>539217</v>
      </c>
      <c r="C154" s="31" t="s">
        <v>949</v>
      </c>
      <c r="D154" s="31" t="s">
        <v>950</v>
      </c>
      <c r="E154" s="31" t="s">
        <v>577</v>
      </c>
      <c r="F154" s="90">
        <v>1409263</v>
      </c>
      <c r="G154" s="32">
        <v>2.23</v>
      </c>
      <c r="H154" s="32" t="s">
        <v>312</v>
      </c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  <c r="AC154" s="78"/>
      <c r="AD154" s="78"/>
      <c r="AE154" s="78"/>
      <c r="AF154" s="78"/>
      <c r="AG154" s="78"/>
      <c r="AH154" s="78"/>
      <c r="AI154" s="78"/>
    </row>
    <row r="155" spans="1:35" ht="12.75" customHeight="1">
      <c r="A155" s="89">
        <v>44574</v>
      </c>
      <c r="B155" s="32">
        <v>539217</v>
      </c>
      <c r="C155" s="31" t="s">
        <v>949</v>
      </c>
      <c r="D155" s="31" t="s">
        <v>1151</v>
      </c>
      <c r="E155" s="31" t="s">
        <v>576</v>
      </c>
      <c r="F155" s="90">
        <v>841260</v>
      </c>
      <c r="G155" s="32">
        <v>2.23</v>
      </c>
      <c r="H155" s="32" t="s">
        <v>312</v>
      </c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  <c r="AB155" s="78"/>
      <c r="AC155" s="78"/>
      <c r="AD155" s="78"/>
      <c r="AE155" s="78"/>
      <c r="AF155" s="78"/>
      <c r="AG155" s="78"/>
      <c r="AH155" s="78"/>
      <c r="AI155" s="78"/>
    </row>
    <row r="156" spans="1:35" ht="12.75" customHeight="1">
      <c r="A156" s="89">
        <v>44574</v>
      </c>
      <c r="B156" s="32">
        <v>539217</v>
      </c>
      <c r="C156" s="31" t="s">
        <v>949</v>
      </c>
      <c r="D156" s="31" t="s">
        <v>1151</v>
      </c>
      <c r="E156" s="31" t="s">
        <v>577</v>
      </c>
      <c r="F156" s="90">
        <v>763299</v>
      </c>
      <c r="G156" s="32">
        <v>2.25</v>
      </c>
      <c r="H156" s="32" t="s">
        <v>312</v>
      </c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  <c r="AA156" s="78"/>
      <c r="AB156" s="78"/>
      <c r="AC156" s="78"/>
      <c r="AD156" s="78"/>
      <c r="AE156" s="78"/>
      <c r="AF156" s="78"/>
      <c r="AG156" s="78"/>
      <c r="AH156" s="78"/>
      <c r="AI156" s="78"/>
    </row>
    <row r="157" spans="1:35" ht="12.75" customHeight="1">
      <c r="A157" s="89">
        <v>44574</v>
      </c>
      <c r="B157" s="32">
        <v>539026</v>
      </c>
      <c r="C157" s="31" t="s">
        <v>1152</v>
      </c>
      <c r="D157" s="31" t="s">
        <v>1153</v>
      </c>
      <c r="E157" s="31" t="s">
        <v>576</v>
      </c>
      <c r="F157" s="90">
        <v>20000</v>
      </c>
      <c r="G157" s="32">
        <v>9.51</v>
      </c>
      <c r="H157" s="32" t="s">
        <v>312</v>
      </c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  <c r="AB157" s="78"/>
      <c r="AC157" s="78"/>
      <c r="AD157" s="78"/>
      <c r="AE157" s="78"/>
      <c r="AF157" s="78"/>
      <c r="AG157" s="78"/>
      <c r="AH157" s="78"/>
      <c r="AI157" s="78"/>
    </row>
    <row r="158" spans="1:35" ht="12.75" customHeight="1">
      <c r="A158" s="89">
        <v>44574</v>
      </c>
      <c r="B158" s="32">
        <v>542025</v>
      </c>
      <c r="C158" s="31" t="s">
        <v>1004</v>
      </c>
      <c r="D158" s="31" t="s">
        <v>1131</v>
      </c>
      <c r="E158" s="31" t="s">
        <v>577</v>
      </c>
      <c r="F158" s="90">
        <v>1248000</v>
      </c>
      <c r="G158" s="32">
        <v>1.45</v>
      </c>
      <c r="H158" s="32" t="s">
        <v>312</v>
      </c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  <c r="AA158" s="78"/>
      <c r="AB158" s="78"/>
      <c r="AC158" s="78"/>
      <c r="AD158" s="78"/>
      <c r="AE158" s="78"/>
      <c r="AF158" s="78"/>
      <c r="AG158" s="78"/>
      <c r="AH158" s="78"/>
      <c r="AI158" s="78"/>
    </row>
    <row r="159" spans="1:35" ht="12.75" customHeight="1">
      <c r="A159" s="89">
        <v>44574</v>
      </c>
      <c r="B159" s="32">
        <v>542025</v>
      </c>
      <c r="C159" s="31" t="s">
        <v>1004</v>
      </c>
      <c r="D159" s="31" t="s">
        <v>1005</v>
      </c>
      <c r="E159" s="31" t="s">
        <v>577</v>
      </c>
      <c r="F159" s="90">
        <v>1776000</v>
      </c>
      <c r="G159" s="32">
        <v>1.45</v>
      </c>
      <c r="H159" s="32" t="s">
        <v>312</v>
      </c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  <c r="AB159" s="78"/>
      <c r="AC159" s="78"/>
      <c r="AD159" s="78"/>
      <c r="AE159" s="78"/>
      <c r="AF159" s="78"/>
      <c r="AG159" s="78"/>
      <c r="AH159" s="78"/>
      <c r="AI159" s="78"/>
    </row>
    <row r="160" spans="1:35" ht="12.75" customHeight="1">
      <c r="A160" s="89">
        <v>44574</v>
      </c>
      <c r="B160" s="32">
        <v>532070</v>
      </c>
      <c r="C160" s="31" t="s">
        <v>1154</v>
      </c>
      <c r="D160" s="31" t="s">
        <v>1155</v>
      </c>
      <c r="E160" s="31" t="s">
        <v>576</v>
      </c>
      <c r="F160" s="90">
        <v>34093</v>
      </c>
      <c r="G160" s="32">
        <v>20.22</v>
      </c>
      <c r="H160" s="32" t="s">
        <v>312</v>
      </c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</row>
    <row r="161" spans="1:35" ht="12.75" customHeight="1">
      <c r="A161" s="89">
        <v>44574</v>
      </c>
      <c r="B161" s="32">
        <v>538607</v>
      </c>
      <c r="C161" s="31" t="s">
        <v>1156</v>
      </c>
      <c r="D161" s="31" t="s">
        <v>1157</v>
      </c>
      <c r="E161" s="31" t="s">
        <v>576</v>
      </c>
      <c r="F161" s="90">
        <v>1430752</v>
      </c>
      <c r="G161" s="32">
        <v>5.75</v>
      </c>
      <c r="H161" s="32" t="s">
        <v>312</v>
      </c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  <c r="AA161" s="78"/>
      <c r="AB161" s="78"/>
      <c r="AC161" s="78"/>
      <c r="AD161" s="78"/>
      <c r="AE161" s="78"/>
      <c r="AF161" s="78"/>
      <c r="AG161" s="78"/>
      <c r="AH161" s="78"/>
      <c r="AI161" s="78"/>
    </row>
    <row r="162" spans="1:35" ht="12.75" customHeight="1">
      <c r="A162" s="89">
        <v>44574</v>
      </c>
      <c r="B162" s="32">
        <v>542923</v>
      </c>
      <c r="C162" s="31" t="s">
        <v>916</v>
      </c>
      <c r="D162" s="31" t="s">
        <v>1005</v>
      </c>
      <c r="E162" s="31" t="s">
        <v>577</v>
      </c>
      <c r="F162" s="90">
        <v>210000</v>
      </c>
      <c r="G162" s="32">
        <v>15.45</v>
      </c>
      <c r="H162" s="32" t="s">
        <v>312</v>
      </c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</row>
    <row r="163" spans="1:35" ht="12.75" customHeight="1">
      <c r="A163" s="89">
        <v>44574</v>
      </c>
      <c r="B163" s="32">
        <v>542923</v>
      </c>
      <c r="C163" s="31" t="s">
        <v>916</v>
      </c>
      <c r="D163" s="31" t="s">
        <v>1158</v>
      </c>
      <c r="E163" s="31" t="s">
        <v>576</v>
      </c>
      <c r="F163" s="90">
        <v>70000</v>
      </c>
      <c r="G163" s="32">
        <v>15.44</v>
      </c>
      <c r="H163" s="32" t="s">
        <v>312</v>
      </c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  <c r="AA163" s="78"/>
      <c r="AB163" s="78"/>
      <c r="AC163" s="78"/>
      <c r="AD163" s="78"/>
      <c r="AE163" s="78"/>
      <c r="AF163" s="78"/>
      <c r="AG163" s="78"/>
      <c r="AH163" s="78"/>
      <c r="AI163" s="78"/>
    </row>
    <row r="164" spans="1:35" ht="12.75" customHeight="1">
      <c r="A164" s="89">
        <v>44574</v>
      </c>
      <c r="B164" s="32">
        <v>542923</v>
      </c>
      <c r="C164" s="31" t="s">
        <v>916</v>
      </c>
      <c r="D164" s="31" t="s">
        <v>1159</v>
      </c>
      <c r="E164" s="31" t="s">
        <v>577</v>
      </c>
      <c r="F164" s="90">
        <v>70000</v>
      </c>
      <c r="G164" s="32">
        <v>15.44</v>
      </c>
      <c r="H164" s="32" t="s">
        <v>312</v>
      </c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</row>
    <row r="165" spans="1:35" ht="12.75" customHeight="1">
      <c r="A165" s="89">
        <v>44574</v>
      </c>
      <c r="B165" s="32">
        <v>542923</v>
      </c>
      <c r="C165" s="31" t="s">
        <v>916</v>
      </c>
      <c r="D165" s="31" t="s">
        <v>859</v>
      </c>
      <c r="E165" s="31" t="s">
        <v>577</v>
      </c>
      <c r="F165" s="90">
        <v>100000</v>
      </c>
      <c r="G165" s="32">
        <v>15.45</v>
      </c>
      <c r="H165" s="32" t="s">
        <v>312</v>
      </c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  <c r="AA165" s="78"/>
      <c r="AB165" s="78"/>
      <c r="AC165" s="78"/>
      <c r="AD165" s="78"/>
      <c r="AE165" s="78"/>
      <c r="AF165" s="78"/>
      <c r="AG165" s="78"/>
      <c r="AH165" s="78"/>
      <c r="AI165" s="78"/>
    </row>
    <row r="166" spans="1:35" ht="12.75" customHeight="1">
      <c r="A166" s="89">
        <v>44574</v>
      </c>
      <c r="B166" s="32">
        <v>542923</v>
      </c>
      <c r="C166" s="31" t="s">
        <v>916</v>
      </c>
      <c r="D166" s="31" t="s">
        <v>1160</v>
      </c>
      <c r="E166" s="31" t="s">
        <v>577</v>
      </c>
      <c r="F166" s="90">
        <v>60000</v>
      </c>
      <c r="G166" s="32">
        <v>15.45</v>
      </c>
      <c r="H166" s="32" t="s">
        <v>312</v>
      </c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  <c r="AA166" s="78"/>
      <c r="AB166" s="78"/>
      <c r="AC166" s="78"/>
      <c r="AD166" s="78"/>
      <c r="AE166" s="78"/>
      <c r="AF166" s="78"/>
      <c r="AG166" s="78"/>
      <c r="AH166" s="78"/>
      <c r="AI166" s="78"/>
    </row>
    <row r="167" spans="1:35" ht="12.75" customHeight="1">
      <c r="A167" s="89">
        <v>44574</v>
      </c>
      <c r="B167" s="32">
        <v>537582</v>
      </c>
      <c r="C167" s="31" t="s">
        <v>1161</v>
      </c>
      <c r="D167" s="31" t="s">
        <v>1162</v>
      </c>
      <c r="E167" s="31" t="s">
        <v>577</v>
      </c>
      <c r="F167" s="90">
        <v>150000</v>
      </c>
      <c r="G167" s="32">
        <v>2.44</v>
      </c>
      <c r="H167" s="32" t="s">
        <v>312</v>
      </c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  <c r="AA167" s="78"/>
      <c r="AB167" s="78"/>
      <c r="AC167" s="78"/>
      <c r="AD167" s="78"/>
      <c r="AE167" s="78"/>
      <c r="AF167" s="78"/>
      <c r="AG167" s="78"/>
      <c r="AH167" s="78"/>
      <c r="AI167" s="78"/>
    </row>
    <row r="168" spans="1:35" ht="12.75" customHeight="1">
      <c r="A168" s="89">
        <v>44574</v>
      </c>
      <c r="B168" s="32">
        <v>511764</v>
      </c>
      <c r="C168" s="31" t="s">
        <v>1008</v>
      </c>
      <c r="D168" s="31" t="s">
        <v>1163</v>
      </c>
      <c r="E168" s="31" t="s">
        <v>576</v>
      </c>
      <c r="F168" s="90">
        <v>25000</v>
      </c>
      <c r="G168" s="32">
        <v>21.15</v>
      </c>
      <c r="H168" s="32" t="s">
        <v>312</v>
      </c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  <c r="AA168" s="78"/>
      <c r="AB168" s="78"/>
      <c r="AC168" s="78"/>
      <c r="AD168" s="78"/>
      <c r="AE168" s="78"/>
      <c r="AF168" s="78"/>
      <c r="AG168" s="78"/>
      <c r="AH168" s="78"/>
      <c r="AI168" s="78"/>
    </row>
    <row r="169" spans="1:35" ht="12.75" customHeight="1">
      <c r="A169" s="89">
        <v>44574</v>
      </c>
      <c r="B169" s="32">
        <v>511764</v>
      </c>
      <c r="C169" s="31" t="s">
        <v>1008</v>
      </c>
      <c r="D169" s="31" t="s">
        <v>1164</v>
      </c>
      <c r="E169" s="31" t="s">
        <v>577</v>
      </c>
      <c r="F169" s="90">
        <v>26571</v>
      </c>
      <c r="G169" s="32">
        <v>20.56</v>
      </c>
      <c r="H169" s="32" t="s">
        <v>312</v>
      </c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  <c r="AB169" s="78"/>
      <c r="AC169" s="78"/>
      <c r="AD169" s="78"/>
      <c r="AE169" s="78"/>
      <c r="AF169" s="78"/>
      <c r="AG169" s="78"/>
      <c r="AH169" s="78"/>
      <c r="AI169" s="78"/>
    </row>
    <row r="170" spans="1:35" ht="12.75" customHeight="1">
      <c r="A170" s="89">
        <v>44574</v>
      </c>
      <c r="B170" s="32">
        <v>511764</v>
      </c>
      <c r="C170" s="31" t="s">
        <v>1008</v>
      </c>
      <c r="D170" s="31" t="s">
        <v>1165</v>
      </c>
      <c r="E170" s="31" t="s">
        <v>577</v>
      </c>
      <c r="F170" s="90">
        <v>30000</v>
      </c>
      <c r="G170" s="32">
        <v>21.15</v>
      </c>
      <c r="H170" s="32" t="s">
        <v>312</v>
      </c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8"/>
      <c r="AB170" s="78"/>
      <c r="AC170" s="78"/>
      <c r="AD170" s="78"/>
      <c r="AE170" s="78"/>
      <c r="AF170" s="78"/>
      <c r="AG170" s="78"/>
      <c r="AH170" s="78"/>
      <c r="AI170" s="78"/>
    </row>
    <row r="171" spans="1:35" ht="12.75" customHeight="1">
      <c r="A171" s="89">
        <v>44574</v>
      </c>
      <c r="B171" s="32">
        <v>511764</v>
      </c>
      <c r="C171" s="31" t="s">
        <v>1008</v>
      </c>
      <c r="D171" s="31" t="s">
        <v>1009</v>
      </c>
      <c r="E171" s="31" t="s">
        <v>577</v>
      </c>
      <c r="F171" s="90">
        <v>34000</v>
      </c>
      <c r="G171" s="32">
        <v>21.15</v>
      </c>
      <c r="H171" s="32" t="s">
        <v>312</v>
      </c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  <c r="AA171" s="78"/>
      <c r="AB171" s="78"/>
      <c r="AC171" s="78"/>
      <c r="AD171" s="78"/>
      <c r="AE171" s="78"/>
      <c r="AF171" s="78"/>
      <c r="AG171" s="78"/>
      <c r="AH171" s="78"/>
      <c r="AI171" s="78"/>
    </row>
    <row r="172" spans="1:35" ht="12.75" customHeight="1">
      <c r="A172" s="89">
        <v>44574</v>
      </c>
      <c r="B172" s="32">
        <v>540570</v>
      </c>
      <c r="C172" s="31" t="s">
        <v>1166</v>
      </c>
      <c r="D172" s="31" t="s">
        <v>1167</v>
      </c>
      <c r="E172" s="31" t="s">
        <v>577</v>
      </c>
      <c r="F172" s="90">
        <v>96852</v>
      </c>
      <c r="G172" s="32">
        <v>49.48</v>
      </c>
      <c r="H172" s="32" t="s">
        <v>312</v>
      </c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  <c r="AA172" s="78"/>
      <c r="AB172" s="78"/>
      <c r="AC172" s="78"/>
      <c r="AD172" s="78"/>
      <c r="AE172" s="78"/>
      <c r="AF172" s="78"/>
      <c r="AG172" s="78"/>
      <c r="AH172" s="78"/>
      <c r="AI172" s="78"/>
    </row>
    <row r="173" spans="1:35" ht="12.75" customHeight="1">
      <c r="A173" s="89">
        <v>44574</v>
      </c>
      <c r="B173" s="32">
        <v>531025</v>
      </c>
      <c r="C173" s="31" t="s">
        <v>1168</v>
      </c>
      <c r="D173" s="31" t="s">
        <v>1113</v>
      </c>
      <c r="E173" s="31" t="s">
        <v>577</v>
      </c>
      <c r="F173" s="90">
        <v>200000</v>
      </c>
      <c r="G173" s="32">
        <v>12.93</v>
      </c>
      <c r="H173" s="32" t="s">
        <v>312</v>
      </c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  <c r="AA173" s="78"/>
      <c r="AB173" s="78"/>
      <c r="AC173" s="78"/>
      <c r="AD173" s="78"/>
      <c r="AE173" s="78"/>
      <c r="AF173" s="78"/>
      <c r="AG173" s="78"/>
      <c r="AH173" s="78"/>
      <c r="AI173" s="78"/>
    </row>
    <row r="174" spans="1:35" ht="12.75" customHeight="1">
      <c r="A174" s="89">
        <v>44574</v>
      </c>
      <c r="B174" s="32">
        <v>531025</v>
      </c>
      <c r="C174" s="31" t="s">
        <v>1168</v>
      </c>
      <c r="D174" s="31" t="s">
        <v>1169</v>
      </c>
      <c r="E174" s="31" t="s">
        <v>576</v>
      </c>
      <c r="F174" s="90">
        <v>200000</v>
      </c>
      <c r="G174" s="32">
        <v>12.93</v>
      </c>
      <c r="H174" s="32" t="s">
        <v>312</v>
      </c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  <c r="AI174" s="78"/>
    </row>
    <row r="175" spans="1:35" ht="12.75" customHeight="1">
      <c r="A175" s="89">
        <v>44574</v>
      </c>
      <c r="B175" s="32">
        <v>506146</v>
      </c>
      <c r="C175" s="31" t="s">
        <v>1010</v>
      </c>
      <c r="D175" s="31" t="s">
        <v>859</v>
      </c>
      <c r="E175" s="31" t="s">
        <v>576</v>
      </c>
      <c r="F175" s="90">
        <v>23</v>
      </c>
      <c r="G175" s="32">
        <v>2.7</v>
      </c>
      <c r="H175" s="32" t="s">
        <v>312</v>
      </c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8"/>
      <c r="AB175" s="78"/>
      <c r="AC175" s="78"/>
      <c r="AD175" s="78"/>
      <c r="AE175" s="78"/>
      <c r="AF175" s="78"/>
      <c r="AG175" s="78"/>
      <c r="AH175" s="78"/>
      <c r="AI175" s="78"/>
    </row>
    <row r="176" spans="1:35" ht="12.75" customHeight="1">
      <c r="A176" s="89">
        <v>44574</v>
      </c>
      <c r="B176" s="32">
        <v>506146</v>
      </c>
      <c r="C176" s="31" t="s">
        <v>1010</v>
      </c>
      <c r="D176" s="31" t="s">
        <v>859</v>
      </c>
      <c r="E176" s="31" t="s">
        <v>577</v>
      </c>
      <c r="F176" s="90">
        <v>1976630</v>
      </c>
      <c r="G176" s="32">
        <v>2.7</v>
      </c>
      <c r="H176" s="32" t="s">
        <v>312</v>
      </c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  <c r="AA176" s="78"/>
      <c r="AB176" s="78"/>
      <c r="AC176" s="78"/>
      <c r="AD176" s="78"/>
      <c r="AE176" s="78"/>
      <c r="AF176" s="78"/>
      <c r="AG176" s="78"/>
      <c r="AH176" s="78"/>
      <c r="AI176" s="78"/>
    </row>
    <row r="177" spans="1:35" ht="12.75" customHeight="1">
      <c r="A177" s="89">
        <v>44574</v>
      </c>
      <c r="B177" s="32">
        <v>543436</v>
      </c>
      <c r="C177" s="31" t="s">
        <v>917</v>
      </c>
      <c r="D177" s="31" t="s">
        <v>1011</v>
      </c>
      <c r="E177" s="31" t="s">
        <v>576</v>
      </c>
      <c r="F177" s="90">
        <v>1600</v>
      </c>
      <c r="G177" s="32">
        <v>189.6</v>
      </c>
      <c r="H177" s="32" t="s">
        <v>312</v>
      </c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  <c r="AA177" s="78"/>
      <c r="AB177" s="78"/>
      <c r="AC177" s="78"/>
      <c r="AD177" s="78"/>
      <c r="AE177" s="78"/>
      <c r="AF177" s="78"/>
      <c r="AG177" s="78"/>
      <c r="AH177" s="78"/>
      <c r="AI177" s="78"/>
    </row>
    <row r="178" spans="1:35" ht="12.75" customHeight="1">
      <c r="A178" s="89">
        <v>44574</v>
      </c>
      <c r="B178" s="32">
        <v>543436</v>
      </c>
      <c r="C178" s="31" t="s">
        <v>917</v>
      </c>
      <c r="D178" s="31" t="s">
        <v>1011</v>
      </c>
      <c r="E178" s="31" t="s">
        <v>577</v>
      </c>
      <c r="F178" s="90">
        <v>2400</v>
      </c>
      <c r="G178" s="32">
        <v>191.13</v>
      </c>
      <c r="H178" s="32" t="s">
        <v>312</v>
      </c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  <c r="AI178" s="78"/>
    </row>
    <row r="179" spans="1:35" ht="12.75" customHeight="1">
      <c r="A179" s="89">
        <v>44574</v>
      </c>
      <c r="B179" s="32">
        <v>511012</v>
      </c>
      <c r="C179" s="31" t="s">
        <v>1170</v>
      </c>
      <c r="D179" s="31" t="s">
        <v>946</v>
      </c>
      <c r="E179" s="31" t="s">
        <v>576</v>
      </c>
      <c r="F179" s="90">
        <v>200000</v>
      </c>
      <c r="G179" s="32">
        <v>2.2599999999999998</v>
      </c>
      <c r="H179" s="32" t="s">
        <v>312</v>
      </c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  <c r="AI179" s="78"/>
    </row>
    <row r="180" spans="1:35" ht="12.75" customHeight="1">
      <c r="A180" s="89">
        <v>44574</v>
      </c>
      <c r="B180" s="32">
        <v>511012</v>
      </c>
      <c r="C180" s="31" t="s">
        <v>1170</v>
      </c>
      <c r="D180" s="31" t="s">
        <v>946</v>
      </c>
      <c r="E180" s="31" t="s">
        <v>577</v>
      </c>
      <c r="F180" s="90">
        <v>4300000</v>
      </c>
      <c r="G180" s="32">
        <v>2.14</v>
      </c>
      <c r="H180" s="32" t="s">
        <v>312</v>
      </c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8"/>
      <c r="AB180" s="78"/>
      <c r="AC180" s="78"/>
      <c r="AD180" s="78"/>
      <c r="AE180" s="78"/>
      <c r="AF180" s="78"/>
      <c r="AG180" s="78"/>
      <c r="AH180" s="78"/>
      <c r="AI180" s="78"/>
    </row>
    <row r="181" spans="1:35" ht="12.75" customHeight="1">
      <c r="A181" s="89">
        <v>44574</v>
      </c>
      <c r="B181" s="32">
        <v>511012</v>
      </c>
      <c r="C181" s="31" t="s">
        <v>1170</v>
      </c>
      <c r="D181" s="31" t="s">
        <v>859</v>
      </c>
      <c r="E181" s="31" t="s">
        <v>576</v>
      </c>
      <c r="F181" s="90">
        <v>5700004</v>
      </c>
      <c r="G181" s="32">
        <v>2.09</v>
      </c>
      <c r="H181" s="32" t="s">
        <v>312</v>
      </c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  <c r="AB181" s="78"/>
      <c r="AC181" s="78"/>
      <c r="AD181" s="78"/>
      <c r="AE181" s="78"/>
      <c r="AF181" s="78"/>
      <c r="AG181" s="78"/>
      <c r="AH181" s="78"/>
      <c r="AI181" s="78"/>
    </row>
    <row r="182" spans="1:35" ht="12.75" customHeight="1">
      <c r="A182" s="89">
        <v>44574</v>
      </c>
      <c r="B182" s="32">
        <v>511012</v>
      </c>
      <c r="C182" s="31" t="s">
        <v>1170</v>
      </c>
      <c r="D182" s="31" t="s">
        <v>859</v>
      </c>
      <c r="E182" s="31" t="s">
        <v>577</v>
      </c>
      <c r="F182" s="90">
        <v>6950004</v>
      </c>
      <c r="G182" s="32">
        <v>2.25</v>
      </c>
      <c r="H182" s="32" t="s">
        <v>312</v>
      </c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  <c r="AB182" s="78"/>
      <c r="AC182" s="78"/>
      <c r="AD182" s="78"/>
      <c r="AE182" s="78"/>
      <c r="AF182" s="78"/>
      <c r="AG182" s="78"/>
      <c r="AH182" s="78"/>
      <c r="AI182" s="78"/>
    </row>
    <row r="183" spans="1:35" ht="12.75" customHeight="1">
      <c r="A183" s="89">
        <v>44574</v>
      </c>
      <c r="B183" s="32" t="s">
        <v>1171</v>
      </c>
      <c r="C183" s="31" t="s">
        <v>1172</v>
      </c>
      <c r="D183" s="31" t="s">
        <v>1173</v>
      </c>
      <c r="E183" s="31" t="s">
        <v>576</v>
      </c>
      <c r="F183" s="90">
        <v>69899</v>
      </c>
      <c r="G183" s="32">
        <v>262.99</v>
      </c>
      <c r="H183" s="32" t="s">
        <v>965</v>
      </c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  <c r="AC183" s="78"/>
      <c r="AD183" s="78"/>
      <c r="AE183" s="78"/>
      <c r="AF183" s="78"/>
      <c r="AG183" s="78"/>
      <c r="AH183" s="78"/>
      <c r="AI183" s="78"/>
    </row>
    <row r="184" spans="1:35" ht="12.75" customHeight="1">
      <c r="A184" s="89">
        <v>44574</v>
      </c>
      <c r="B184" s="32" t="s">
        <v>1174</v>
      </c>
      <c r="C184" s="31" t="s">
        <v>1175</v>
      </c>
      <c r="D184" s="31" t="s">
        <v>929</v>
      </c>
      <c r="E184" s="31" t="s">
        <v>576</v>
      </c>
      <c r="F184" s="90">
        <v>898256</v>
      </c>
      <c r="G184" s="32">
        <v>24.71</v>
      </c>
      <c r="H184" s="32" t="s">
        <v>965</v>
      </c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</row>
    <row r="185" spans="1:35" ht="12.75" customHeight="1">
      <c r="A185" s="89">
        <v>44574</v>
      </c>
      <c r="B185" s="32" t="s">
        <v>1176</v>
      </c>
      <c r="C185" s="31" t="s">
        <v>1177</v>
      </c>
      <c r="D185" s="31" t="s">
        <v>1178</v>
      </c>
      <c r="E185" s="31" t="s">
        <v>576</v>
      </c>
      <c r="F185" s="90">
        <v>61054</v>
      </c>
      <c r="G185" s="32">
        <v>55.13</v>
      </c>
      <c r="H185" s="32" t="s">
        <v>965</v>
      </c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  <c r="AC185" s="78"/>
      <c r="AD185" s="78"/>
      <c r="AE185" s="78"/>
      <c r="AF185" s="78"/>
      <c r="AG185" s="78"/>
      <c r="AH185" s="78"/>
      <c r="AI185" s="78"/>
    </row>
    <row r="186" spans="1:35" ht="12.75" customHeight="1">
      <c r="A186" s="89">
        <v>44574</v>
      </c>
      <c r="B186" s="32" t="s">
        <v>1179</v>
      </c>
      <c r="C186" s="31" t="s">
        <v>1180</v>
      </c>
      <c r="D186" s="31" t="s">
        <v>955</v>
      </c>
      <c r="E186" s="31" t="s">
        <v>576</v>
      </c>
      <c r="F186" s="90">
        <v>72241</v>
      </c>
      <c r="G186" s="32">
        <v>41.66</v>
      </c>
      <c r="H186" s="32" t="s">
        <v>965</v>
      </c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  <c r="AI186" s="78"/>
    </row>
    <row r="187" spans="1:35" ht="12.75" customHeight="1">
      <c r="A187" s="89">
        <v>44574</v>
      </c>
      <c r="B187" s="32" t="s">
        <v>1179</v>
      </c>
      <c r="C187" s="31" t="s">
        <v>1180</v>
      </c>
      <c r="D187" s="31" t="s">
        <v>951</v>
      </c>
      <c r="E187" s="31" t="s">
        <v>576</v>
      </c>
      <c r="F187" s="90">
        <v>76535</v>
      </c>
      <c r="G187" s="32">
        <v>41.44</v>
      </c>
      <c r="H187" s="32" t="s">
        <v>965</v>
      </c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  <c r="AC187" s="78"/>
      <c r="AD187" s="78"/>
      <c r="AE187" s="78"/>
      <c r="AF187" s="78"/>
      <c r="AG187" s="78"/>
      <c r="AH187" s="78"/>
      <c r="AI187" s="78"/>
    </row>
    <row r="188" spans="1:35" ht="12.75" customHeight="1">
      <c r="A188" s="89">
        <v>44574</v>
      </c>
      <c r="B188" s="32" t="s">
        <v>726</v>
      </c>
      <c r="C188" s="31" t="s">
        <v>1181</v>
      </c>
      <c r="D188" s="31" t="s">
        <v>1182</v>
      </c>
      <c r="E188" s="31" t="s">
        <v>576</v>
      </c>
      <c r="F188" s="90">
        <v>1239298</v>
      </c>
      <c r="G188" s="32">
        <v>122.9</v>
      </c>
      <c r="H188" s="32" t="s">
        <v>965</v>
      </c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  <c r="AC188" s="78"/>
      <c r="AD188" s="78"/>
      <c r="AE188" s="78"/>
      <c r="AF188" s="78"/>
      <c r="AG188" s="78"/>
      <c r="AH188" s="78"/>
      <c r="AI188" s="78"/>
    </row>
    <row r="189" spans="1:35" ht="12.75" customHeight="1">
      <c r="A189" s="89">
        <v>44574</v>
      </c>
      <c r="B189" s="32" t="s">
        <v>726</v>
      </c>
      <c r="C189" s="31" t="s">
        <v>1181</v>
      </c>
      <c r="D189" s="31" t="s">
        <v>954</v>
      </c>
      <c r="E189" s="31" t="s">
        <v>576</v>
      </c>
      <c r="F189" s="90">
        <v>305441</v>
      </c>
      <c r="G189" s="32">
        <v>122.91</v>
      </c>
      <c r="H189" s="32" t="s">
        <v>965</v>
      </c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  <c r="AC189" s="78"/>
      <c r="AD189" s="78"/>
      <c r="AE189" s="78"/>
      <c r="AF189" s="78"/>
      <c r="AG189" s="78"/>
      <c r="AH189" s="78"/>
      <c r="AI189" s="78"/>
    </row>
    <row r="190" spans="1:35" ht="12.75" customHeight="1">
      <c r="A190" s="89">
        <v>44574</v>
      </c>
      <c r="B190" s="32" t="s">
        <v>726</v>
      </c>
      <c r="C190" s="31" t="s">
        <v>1181</v>
      </c>
      <c r="D190" s="31" t="s">
        <v>1183</v>
      </c>
      <c r="E190" s="31" t="s">
        <v>576</v>
      </c>
      <c r="F190" s="90">
        <v>400000</v>
      </c>
      <c r="G190" s="32">
        <v>123</v>
      </c>
      <c r="H190" s="32" t="s">
        <v>965</v>
      </c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  <c r="AB190" s="78"/>
      <c r="AC190" s="78"/>
      <c r="AD190" s="78"/>
      <c r="AE190" s="78"/>
      <c r="AF190" s="78"/>
      <c r="AG190" s="78"/>
      <c r="AH190" s="78"/>
      <c r="AI190" s="78"/>
    </row>
    <row r="191" spans="1:35" ht="12.75" customHeight="1">
      <c r="A191" s="89">
        <v>44574</v>
      </c>
      <c r="B191" s="32" t="s">
        <v>1184</v>
      </c>
      <c r="C191" s="31" t="s">
        <v>1185</v>
      </c>
      <c r="D191" s="31" t="s">
        <v>953</v>
      </c>
      <c r="E191" s="31" t="s">
        <v>576</v>
      </c>
      <c r="F191" s="90">
        <v>102741</v>
      </c>
      <c r="G191" s="32">
        <v>575.23</v>
      </c>
      <c r="H191" s="32" t="s">
        <v>965</v>
      </c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  <c r="AB191" s="78"/>
      <c r="AC191" s="78"/>
      <c r="AD191" s="78"/>
      <c r="AE191" s="78"/>
      <c r="AF191" s="78"/>
      <c r="AG191" s="78"/>
      <c r="AH191" s="78"/>
      <c r="AI191" s="78"/>
    </row>
    <row r="192" spans="1:35" ht="12.75" customHeight="1">
      <c r="A192" s="89">
        <v>44574</v>
      </c>
      <c r="B192" s="32" t="s">
        <v>1012</v>
      </c>
      <c r="C192" s="31" t="s">
        <v>1013</v>
      </c>
      <c r="D192" s="31" t="s">
        <v>1186</v>
      </c>
      <c r="E192" s="31" t="s">
        <v>576</v>
      </c>
      <c r="F192" s="90">
        <v>50389</v>
      </c>
      <c r="G192" s="32">
        <v>103.05</v>
      </c>
      <c r="H192" s="32" t="s">
        <v>965</v>
      </c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</row>
    <row r="193" spans="1:35" ht="12.75" customHeight="1">
      <c r="A193" s="89">
        <v>44574</v>
      </c>
      <c r="B193" s="32" t="s">
        <v>1012</v>
      </c>
      <c r="C193" s="31" t="s">
        <v>1013</v>
      </c>
      <c r="D193" s="31" t="s">
        <v>1187</v>
      </c>
      <c r="E193" s="31" t="s">
        <v>576</v>
      </c>
      <c r="F193" s="90">
        <v>50000</v>
      </c>
      <c r="G193" s="32">
        <v>99.48</v>
      </c>
      <c r="H193" s="32" t="s">
        <v>965</v>
      </c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  <c r="AB193" s="78"/>
      <c r="AC193" s="78"/>
      <c r="AD193" s="78"/>
      <c r="AE193" s="78"/>
      <c r="AF193" s="78"/>
      <c r="AG193" s="78"/>
      <c r="AH193" s="78"/>
      <c r="AI193" s="78"/>
    </row>
    <row r="194" spans="1:35" ht="12.75" customHeight="1">
      <c r="A194" s="89">
        <v>44574</v>
      </c>
      <c r="B194" s="32" t="s">
        <v>1012</v>
      </c>
      <c r="C194" s="31" t="s">
        <v>1013</v>
      </c>
      <c r="D194" s="31" t="s">
        <v>1188</v>
      </c>
      <c r="E194" s="31" t="s">
        <v>576</v>
      </c>
      <c r="F194" s="90">
        <v>40910</v>
      </c>
      <c r="G194" s="32">
        <v>99.04</v>
      </c>
      <c r="H194" s="32" t="s">
        <v>965</v>
      </c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B194" s="78"/>
      <c r="AC194" s="78"/>
      <c r="AD194" s="78"/>
      <c r="AE194" s="78"/>
      <c r="AF194" s="78"/>
      <c r="AG194" s="78"/>
      <c r="AH194" s="78"/>
      <c r="AI194" s="78"/>
    </row>
    <row r="195" spans="1:35" ht="12.75" customHeight="1">
      <c r="A195" s="89">
        <v>44574</v>
      </c>
      <c r="B195" s="32" t="s">
        <v>1012</v>
      </c>
      <c r="C195" s="31" t="s">
        <v>1013</v>
      </c>
      <c r="D195" s="31" t="s">
        <v>1189</v>
      </c>
      <c r="E195" s="31" t="s">
        <v>576</v>
      </c>
      <c r="F195" s="90">
        <v>46532</v>
      </c>
      <c r="G195" s="32">
        <v>102.52</v>
      </c>
      <c r="H195" s="32" t="s">
        <v>965</v>
      </c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78"/>
      <c r="AI195" s="78"/>
    </row>
    <row r="196" spans="1:35" ht="12.75" customHeight="1">
      <c r="A196" s="89">
        <v>44574</v>
      </c>
      <c r="B196" s="32" t="s">
        <v>312</v>
      </c>
      <c r="C196" s="31" t="s">
        <v>1190</v>
      </c>
      <c r="D196" s="31" t="s">
        <v>954</v>
      </c>
      <c r="E196" s="31" t="s">
        <v>576</v>
      </c>
      <c r="F196" s="90">
        <v>238719</v>
      </c>
      <c r="G196" s="32">
        <v>2028.36</v>
      </c>
      <c r="H196" s="32" t="s">
        <v>965</v>
      </c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  <c r="AB196" s="78"/>
      <c r="AC196" s="78"/>
      <c r="AD196" s="78"/>
      <c r="AE196" s="78"/>
      <c r="AF196" s="78"/>
      <c r="AG196" s="78"/>
      <c r="AH196" s="78"/>
      <c r="AI196" s="78"/>
    </row>
    <row r="197" spans="1:35" ht="12.75" customHeight="1">
      <c r="A197" s="89">
        <v>44574</v>
      </c>
      <c r="B197" s="32" t="s">
        <v>312</v>
      </c>
      <c r="C197" s="31" t="s">
        <v>1190</v>
      </c>
      <c r="D197" s="31" t="s">
        <v>953</v>
      </c>
      <c r="E197" s="31" t="s">
        <v>576</v>
      </c>
      <c r="F197" s="90">
        <v>345192</v>
      </c>
      <c r="G197" s="32">
        <v>2030.55</v>
      </c>
      <c r="H197" s="32" t="s">
        <v>965</v>
      </c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  <c r="AG197" s="78"/>
      <c r="AH197" s="78"/>
      <c r="AI197" s="78"/>
    </row>
    <row r="198" spans="1:35" ht="12.75" customHeight="1">
      <c r="A198" s="89">
        <v>44574</v>
      </c>
      <c r="B198" s="32" t="s">
        <v>1191</v>
      </c>
      <c r="C198" s="31" t="s">
        <v>1192</v>
      </c>
      <c r="D198" s="31" t="s">
        <v>953</v>
      </c>
      <c r="E198" s="31" t="s">
        <v>576</v>
      </c>
      <c r="F198" s="90">
        <v>181280</v>
      </c>
      <c r="G198" s="32">
        <v>180.43</v>
      </c>
      <c r="H198" s="32" t="s">
        <v>965</v>
      </c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  <c r="AG198" s="78"/>
      <c r="AH198" s="78"/>
      <c r="AI198" s="78"/>
    </row>
    <row r="199" spans="1:35" ht="12.75" customHeight="1">
      <c r="A199" s="89">
        <v>44574</v>
      </c>
      <c r="B199" s="32" t="s">
        <v>1020</v>
      </c>
      <c r="C199" s="31" t="s">
        <v>1021</v>
      </c>
      <c r="D199" s="31" t="s">
        <v>1193</v>
      </c>
      <c r="E199" s="31" t="s">
        <v>576</v>
      </c>
      <c r="F199" s="90">
        <v>90000</v>
      </c>
      <c r="G199" s="32">
        <v>265.10000000000002</v>
      </c>
      <c r="H199" s="32" t="s">
        <v>965</v>
      </c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78"/>
      <c r="AD199" s="78"/>
      <c r="AE199" s="78"/>
      <c r="AF199" s="78"/>
      <c r="AG199" s="78"/>
      <c r="AH199" s="78"/>
      <c r="AI199" s="78"/>
    </row>
    <row r="200" spans="1:35" ht="12.75" customHeight="1">
      <c r="A200" s="89">
        <v>44574</v>
      </c>
      <c r="B200" s="32" t="s">
        <v>1194</v>
      </c>
      <c r="C200" s="31" t="s">
        <v>1195</v>
      </c>
      <c r="D200" s="31" t="s">
        <v>955</v>
      </c>
      <c r="E200" s="31" t="s">
        <v>576</v>
      </c>
      <c r="F200" s="90">
        <v>983740</v>
      </c>
      <c r="G200" s="32">
        <v>93.13</v>
      </c>
      <c r="H200" s="32" t="s">
        <v>965</v>
      </c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B200" s="78"/>
      <c r="AC200" s="78"/>
      <c r="AD200" s="78"/>
      <c r="AE200" s="78"/>
      <c r="AF200" s="78"/>
      <c r="AG200" s="78"/>
      <c r="AH200" s="78"/>
      <c r="AI200" s="78"/>
    </row>
    <row r="201" spans="1:35" ht="12.75" customHeight="1">
      <c r="A201" s="89">
        <v>44574</v>
      </c>
      <c r="B201" s="32" t="s">
        <v>1194</v>
      </c>
      <c r="C201" s="31" t="s">
        <v>1195</v>
      </c>
      <c r="D201" s="31" t="s">
        <v>954</v>
      </c>
      <c r="E201" s="31" t="s">
        <v>576</v>
      </c>
      <c r="F201" s="90">
        <v>1371119</v>
      </c>
      <c r="G201" s="32">
        <v>93.16</v>
      </c>
      <c r="H201" s="32" t="s">
        <v>965</v>
      </c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B201" s="78"/>
      <c r="AC201" s="78"/>
      <c r="AD201" s="78"/>
      <c r="AE201" s="78"/>
      <c r="AF201" s="78"/>
      <c r="AG201" s="78"/>
      <c r="AH201" s="78"/>
      <c r="AI201" s="78"/>
    </row>
    <row r="202" spans="1:35" ht="12.75" customHeight="1">
      <c r="A202" s="89">
        <v>44574</v>
      </c>
      <c r="B202" s="32" t="s">
        <v>963</v>
      </c>
      <c r="C202" s="31" t="s">
        <v>964</v>
      </c>
      <c r="D202" s="31" t="s">
        <v>1015</v>
      </c>
      <c r="E202" s="31" t="s">
        <v>576</v>
      </c>
      <c r="F202" s="90">
        <v>4000</v>
      </c>
      <c r="G202" s="32">
        <v>54.75</v>
      </c>
      <c r="H202" s="32" t="s">
        <v>965</v>
      </c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8"/>
      <c r="AC202" s="78"/>
      <c r="AD202" s="78"/>
      <c r="AE202" s="78"/>
      <c r="AF202" s="78"/>
      <c r="AG202" s="78"/>
      <c r="AH202" s="78"/>
      <c r="AI202" s="78"/>
    </row>
    <row r="203" spans="1:35" ht="12.75" customHeight="1">
      <c r="A203" s="89">
        <v>44574</v>
      </c>
      <c r="B203" s="32" t="s">
        <v>1016</v>
      </c>
      <c r="C203" s="31" t="s">
        <v>1017</v>
      </c>
      <c r="D203" s="31" t="s">
        <v>1196</v>
      </c>
      <c r="E203" s="31" t="s">
        <v>576</v>
      </c>
      <c r="F203" s="90">
        <v>1429009</v>
      </c>
      <c r="G203" s="32">
        <v>14.42</v>
      </c>
      <c r="H203" s="32" t="s">
        <v>965</v>
      </c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  <c r="AA203" s="78"/>
      <c r="AB203" s="78"/>
      <c r="AC203" s="78"/>
      <c r="AD203" s="78"/>
      <c r="AE203" s="78"/>
      <c r="AF203" s="78"/>
      <c r="AG203" s="78"/>
      <c r="AH203" s="78"/>
      <c r="AI203" s="78"/>
    </row>
    <row r="204" spans="1:35" ht="12.75" customHeight="1">
      <c r="A204" s="89">
        <v>44574</v>
      </c>
      <c r="B204" s="32" t="s">
        <v>1197</v>
      </c>
      <c r="C204" s="31" t="s">
        <v>1198</v>
      </c>
      <c r="D204" s="31" t="s">
        <v>1199</v>
      </c>
      <c r="E204" s="31" t="s">
        <v>576</v>
      </c>
      <c r="F204" s="90">
        <v>114050</v>
      </c>
      <c r="G204" s="32">
        <v>58.8</v>
      </c>
      <c r="H204" s="32" t="s">
        <v>965</v>
      </c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8"/>
      <c r="AB204" s="78"/>
      <c r="AC204" s="78"/>
      <c r="AD204" s="78"/>
      <c r="AE204" s="78"/>
      <c r="AF204" s="78"/>
      <c r="AG204" s="78"/>
      <c r="AH204" s="78"/>
      <c r="AI204" s="78"/>
    </row>
    <row r="205" spans="1:35" ht="12.75" customHeight="1">
      <c r="A205" s="89">
        <v>44574</v>
      </c>
      <c r="B205" s="32" t="s">
        <v>1200</v>
      </c>
      <c r="C205" s="31" t="s">
        <v>1201</v>
      </c>
      <c r="D205" s="31" t="s">
        <v>946</v>
      </c>
      <c r="E205" s="31" t="s">
        <v>576</v>
      </c>
      <c r="F205" s="90">
        <v>1263535</v>
      </c>
      <c r="G205" s="32">
        <v>29.62</v>
      </c>
      <c r="H205" s="32" t="s">
        <v>965</v>
      </c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B205" s="78"/>
      <c r="AC205" s="78"/>
      <c r="AD205" s="78"/>
      <c r="AE205" s="78"/>
      <c r="AF205" s="78"/>
      <c r="AG205" s="78"/>
      <c r="AH205" s="78"/>
      <c r="AI205" s="78"/>
    </row>
    <row r="206" spans="1:35" ht="12.75" customHeight="1">
      <c r="A206" s="89">
        <v>44574</v>
      </c>
      <c r="B206" s="32" t="s">
        <v>947</v>
      </c>
      <c r="C206" s="31" t="s">
        <v>956</v>
      </c>
      <c r="D206" s="31" t="s">
        <v>859</v>
      </c>
      <c r="E206" s="31" t="s">
        <v>576</v>
      </c>
      <c r="F206" s="90">
        <v>11387964</v>
      </c>
      <c r="G206" s="32">
        <v>5.96</v>
      </c>
      <c r="H206" s="32" t="s">
        <v>965</v>
      </c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  <c r="AA206" s="78"/>
      <c r="AB206" s="78"/>
      <c r="AC206" s="78"/>
      <c r="AD206" s="78"/>
      <c r="AE206" s="78"/>
      <c r="AF206" s="78"/>
      <c r="AG206" s="78"/>
      <c r="AH206" s="78"/>
      <c r="AI206" s="78"/>
    </row>
    <row r="207" spans="1:35" ht="12.75" customHeight="1">
      <c r="A207" s="89">
        <v>44574</v>
      </c>
      <c r="B207" s="32" t="s">
        <v>947</v>
      </c>
      <c r="C207" s="31" t="s">
        <v>956</v>
      </c>
      <c r="D207" s="31" t="s">
        <v>1202</v>
      </c>
      <c r="E207" s="31" t="s">
        <v>576</v>
      </c>
      <c r="F207" s="90">
        <v>3500008</v>
      </c>
      <c r="G207" s="32">
        <v>5.95</v>
      </c>
      <c r="H207" s="32" t="s">
        <v>965</v>
      </c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  <c r="AA207" s="78"/>
      <c r="AB207" s="78"/>
      <c r="AC207" s="78"/>
      <c r="AD207" s="78"/>
      <c r="AE207" s="78"/>
      <c r="AF207" s="78"/>
      <c r="AG207" s="78"/>
      <c r="AH207" s="78"/>
      <c r="AI207" s="78"/>
    </row>
    <row r="208" spans="1:35" ht="12.75" customHeight="1">
      <c r="A208" s="89">
        <v>44574</v>
      </c>
      <c r="B208" s="32" t="s">
        <v>947</v>
      </c>
      <c r="C208" s="31" t="s">
        <v>956</v>
      </c>
      <c r="D208" s="31" t="s">
        <v>951</v>
      </c>
      <c r="E208" s="31" t="s">
        <v>576</v>
      </c>
      <c r="F208" s="90">
        <v>5837292</v>
      </c>
      <c r="G208" s="32">
        <v>6.04</v>
      </c>
      <c r="H208" s="32" t="s">
        <v>965</v>
      </c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  <c r="AA208" s="78"/>
      <c r="AB208" s="78"/>
      <c r="AC208" s="78"/>
      <c r="AD208" s="78"/>
      <c r="AE208" s="78"/>
      <c r="AF208" s="78"/>
      <c r="AG208" s="78"/>
      <c r="AH208" s="78"/>
      <c r="AI208" s="78"/>
    </row>
    <row r="209" spans="1:35" ht="12.75" customHeight="1">
      <c r="A209" s="89">
        <v>44574</v>
      </c>
      <c r="B209" s="32" t="s">
        <v>1125</v>
      </c>
      <c r="C209" s="31" t="s">
        <v>1203</v>
      </c>
      <c r="D209" s="31" t="s">
        <v>859</v>
      </c>
      <c r="E209" s="31" t="s">
        <v>576</v>
      </c>
      <c r="F209" s="90">
        <v>186836</v>
      </c>
      <c r="G209" s="32">
        <v>39.08</v>
      </c>
      <c r="H209" s="32" t="s">
        <v>965</v>
      </c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  <c r="AA209" s="78"/>
      <c r="AB209" s="78"/>
      <c r="AC209" s="78"/>
      <c r="AD209" s="78"/>
      <c r="AE209" s="78"/>
      <c r="AF209" s="78"/>
      <c r="AG209" s="78"/>
      <c r="AH209" s="78"/>
      <c r="AI209" s="78"/>
    </row>
    <row r="210" spans="1:35" ht="12.75" customHeight="1">
      <c r="A210" s="89">
        <v>44574</v>
      </c>
      <c r="B210" s="32" t="s">
        <v>1125</v>
      </c>
      <c r="C210" s="31" t="s">
        <v>1203</v>
      </c>
      <c r="D210" s="31" t="s">
        <v>1204</v>
      </c>
      <c r="E210" s="31" t="s">
        <v>576</v>
      </c>
      <c r="F210" s="90">
        <v>199036</v>
      </c>
      <c r="G210" s="32">
        <v>39.07</v>
      </c>
      <c r="H210" s="32" t="s">
        <v>965</v>
      </c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  <c r="AA210" s="78"/>
      <c r="AB210" s="78"/>
      <c r="AC210" s="78"/>
      <c r="AD210" s="78"/>
      <c r="AE210" s="78"/>
      <c r="AF210" s="78"/>
      <c r="AG210" s="78"/>
      <c r="AH210" s="78"/>
      <c r="AI210" s="78"/>
    </row>
    <row r="211" spans="1:35" ht="12.75" customHeight="1">
      <c r="A211" s="89">
        <v>44574</v>
      </c>
      <c r="B211" s="32" t="s">
        <v>957</v>
      </c>
      <c r="C211" s="31" t="s">
        <v>958</v>
      </c>
      <c r="D211" s="31" t="s">
        <v>953</v>
      </c>
      <c r="E211" s="31" t="s">
        <v>576</v>
      </c>
      <c r="F211" s="90">
        <v>99313</v>
      </c>
      <c r="G211" s="32">
        <v>958.04</v>
      </c>
      <c r="H211" s="32" t="s">
        <v>965</v>
      </c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  <c r="AA211" s="78"/>
      <c r="AB211" s="78"/>
      <c r="AC211" s="78"/>
      <c r="AD211" s="78"/>
      <c r="AE211" s="78"/>
      <c r="AF211" s="78"/>
      <c r="AG211" s="78"/>
      <c r="AH211" s="78"/>
      <c r="AI211" s="78"/>
    </row>
    <row r="212" spans="1:35" ht="12.75" customHeight="1">
      <c r="A212" s="89">
        <v>44574</v>
      </c>
      <c r="B212" s="32" t="s">
        <v>1205</v>
      </c>
      <c r="C212" s="31" t="s">
        <v>1206</v>
      </c>
      <c r="D212" s="31" t="s">
        <v>1207</v>
      </c>
      <c r="E212" s="31" t="s">
        <v>576</v>
      </c>
      <c r="F212" s="90">
        <v>95000</v>
      </c>
      <c r="G212" s="32">
        <v>159.88</v>
      </c>
      <c r="H212" s="32" t="s">
        <v>965</v>
      </c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  <c r="AA212" s="78"/>
      <c r="AB212" s="78"/>
      <c r="AC212" s="78"/>
      <c r="AD212" s="78"/>
      <c r="AE212" s="78"/>
      <c r="AF212" s="78"/>
      <c r="AG212" s="78"/>
      <c r="AH212" s="78"/>
      <c r="AI212" s="78"/>
    </row>
    <row r="213" spans="1:35" ht="12.75" customHeight="1">
      <c r="A213" s="89">
        <v>44574</v>
      </c>
      <c r="B213" s="32" t="s">
        <v>959</v>
      </c>
      <c r="C213" s="31" t="s">
        <v>960</v>
      </c>
      <c r="D213" s="31" t="s">
        <v>951</v>
      </c>
      <c r="E213" s="31" t="s">
        <v>576</v>
      </c>
      <c r="F213" s="90">
        <v>100789</v>
      </c>
      <c r="G213" s="32">
        <v>27.38</v>
      </c>
      <c r="H213" s="32" t="s">
        <v>965</v>
      </c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  <c r="AA213" s="78"/>
      <c r="AB213" s="78"/>
      <c r="AC213" s="78"/>
      <c r="AD213" s="78"/>
      <c r="AE213" s="78"/>
      <c r="AF213" s="78"/>
      <c r="AG213" s="78"/>
      <c r="AH213" s="78"/>
      <c r="AI213" s="78"/>
    </row>
    <row r="214" spans="1:35" ht="12.75" customHeight="1">
      <c r="A214" s="89">
        <v>44574</v>
      </c>
      <c r="B214" s="32" t="s">
        <v>1208</v>
      </c>
      <c r="C214" s="31" t="s">
        <v>1209</v>
      </c>
      <c r="D214" s="31" t="s">
        <v>1210</v>
      </c>
      <c r="E214" s="31" t="s">
        <v>576</v>
      </c>
      <c r="F214" s="90">
        <v>111000</v>
      </c>
      <c r="G214" s="32">
        <v>68.5</v>
      </c>
      <c r="H214" s="32" t="s">
        <v>965</v>
      </c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  <c r="AA214" s="78"/>
      <c r="AB214" s="78"/>
      <c r="AC214" s="78"/>
      <c r="AD214" s="78"/>
      <c r="AE214" s="78"/>
      <c r="AF214" s="78"/>
      <c r="AG214" s="78"/>
      <c r="AH214" s="78"/>
      <c r="AI214" s="78"/>
    </row>
    <row r="215" spans="1:35" ht="12.75" customHeight="1">
      <c r="A215" s="89">
        <v>44574</v>
      </c>
      <c r="B215" s="32" t="s">
        <v>1211</v>
      </c>
      <c r="C215" s="31" t="s">
        <v>1212</v>
      </c>
      <c r="D215" s="31" t="s">
        <v>952</v>
      </c>
      <c r="E215" s="31" t="s">
        <v>576</v>
      </c>
      <c r="F215" s="90">
        <v>37622</v>
      </c>
      <c r="G215" s="32">
        <v>197.13</v>
      </c>
      <c r="H215" s="32" t="s">
        <v>965</v>
      </c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  <c r="AA215" s="78"/>
      <c r="AB215" s="78"/>
      <c r="AC215" s="78"/>
      <c r="AD215" s="78"/>
      <c r="AE215" s="78"/>
      <c r="AF215" s="78"/>
      <c r="AG215" s="78"/>
      <c r="AH215" s="78"/>
      <c r="AI215" s="78"/>
    </row>
    <row r="216" spans="1:35" ht="12.75" customHeight="1">
      <c r="A216" s="89">
        <v>44574</v>
      </c>
      <c r="B216" s="32" t="s">
        <v>1213</v>
      </c>
      <c r="C216" s="31" t="s">
        <v>1214</v>
      </c>
      <c r="D216" s="31" t="s">
        <v>1215</v>
      </c>
      <c r="E216" s="31" t="s">
        <v>576</v>
      </c>
      <c r="F216" s="90">
        <v>98280</v>
      </c>
      <c r="G216" s="32">
        <v>635.25</v>
      </c>
      <c r="H216" s="32" t="s">
        <v>965</v>
      </c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  <c r="AA216" s="78"/>
      <c r="AB216" s="78"/>
      <c r="AC216" s="78"/>
      <c r="AD216" s="78"/>
      <c r="AE216" s="78"/>
      <c r="AF216" s="78"/>
      <c r="AG216" s="78"/>
      <c r="AH216" s="78"/>
      <c r="AI216" s="78"/>
    </row>
    <row r="217" spans="1:35" ht="12.75" customHeight="1">
      <c r="A217" s="89">
        <v>44574</v>
      </c>
      <c r="B217" s="32" t="s">
        <v>1018</v>
      </c>
      <c r="C217" s="31" t="s">
        <v>1019</v>
      </c>
      <c r="D217" s="31" t="s">
        <v>1216</v>
      </c>
      <c r="E217" s="31" t="s">
        <v>576</v>
      </c>
      <c r="F217" s="90">
        <v>900000</v>
      </c>
      <c r="G217" s="32">
        <v>6.3</v>
      </c>
      <c r="H217" s="32" t="s">
        <v>965</v>
      </c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  <c r="AA217" s="78"/>
      <c r="AB217" s="78"/>
      <c r="AC217" s="78"/>
      <c r="AD217" s="78"/>
      <c r="AE217" s="78"/>
      <c r="AF217" s="78"/>
      <c r="AG217" s="78"/>
      <c r="AH217" s="78"/>
      <c r="AI217" s="78"/>
    </row>
    <row r="218" spans="1:35" ht="12.75" customHeight="1">
      <c r="A218" s="89">
        <v>44574</v>
      </c>
      <c r="B218" s="32" t="s">
        <v>1217</v>
      </c>
      <c r="C218" s="31" t="s">
        <v>1218</v>
      </c>
      <c r="D218" s="31" t="s">
        <v>952</v>
      </c>
      <c r="E218" s="31" t="s">
        <v>576</v>
      </c>
      <c r="F218" s="90">
        <v>67559</v>
      </c>
      <c r="G218" s="32">
        <v>83.85</v>
      </c>
      <c r="H218" s="32" t="s">
        <v>965</v>
      </c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  <c r="AA218" s="78"/>
      <c r="AB218" s="78"/>
      <c r="AC218" s="78"/>
      <c r="AD218" s="78"/>
      <c r="AE218" s="78"/>
      <c r="AF218" s="78"/>
      <c r="AG218" s="78"/>
      <c r="AH218" s="78"/>
      <c r="AI218" s="78"/>
    </row>
    <row r="219" spans="1:35" ht="12.75" customHeight="1">
      <c r="A219" s="89">
        <v>44574</v>
      </c>
      <c r="B219" s="32" t="s">
        <v>1219</v>
      </c>
      <c r="C219" s="31" t="s">
        <v>1220</v>
      </c>
      <c r="D219" s="31" t="s">
        <v>946</v>
      </c>
      <c r="E219" s="31" t="s">
        <v>576</v>
      </c>
      <c r="F219" s="90">
        <v>4651952</v>
      </c>
      <c r="G219" s="32">
        <v>4.0999999999999996</v>
      </c>
      <c r="H219" s="32" t="s">
        <v>965</v>
      </c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  <c r="AA219" s="78"/>
      <c r="AB219" s="78"/>
      <c r="AC219" s="78"/>
      <c r="AD219" s="78"/>
      <c r="AE219" s="78"/>
      <c r="AF219" s="78"/>
      <c r="AG219" s="78"/>
      <c r="AH219" s="78"/>
      <c r="AI219" s="78"/>
    </row>
    <row r="220" spans="1:35" ht="12.75" customHeight="1">
      <c r="A220" s="89">
        <v>44574</v>
      </c>
      <c r="B220" s="32" t="s">
        <v>1219</v>
      </c>
      <c r="C220" s="31" t="s">
        <v>1220</v>
      </c>
      <c r="D220" s="31" t="s">
        <v>951</v>
      </c>
      <c r="E220" s="31" t="s">
        <v>576</v>
      </c>
      <c r="F220" s="90">
        <v>5631455</v>
      </c>
      <c r="G220" s="32">
        <v>4.13</v>
      </c>
      <c r="H220" s="32" t="s">
        <v>965</v>
      </c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  <c r="AA220" s="78"/>
      <c r="AB220" s="78"/>
      <c r="AC220" s="78"/>
      <c r="AD220" s="78"/>
      <c r="AE220" s="78"/>
      <c r="AF220" s="78"/>
      <c r="AG220" s="78"/>
      <c r="AH220" s="78"/>
      <c r="AI220" s="78"/>
    </row>
    <row r="221" spans="1:35" ht="12.75" customHeight="1">
      <c r="A221" s="89">
        <v>44574</v>
      </c>
      <c r="B221" s="32" t="s">
        <v>1219</v>
      </c>
      <c r="C221" s="31" t="s">
        <v>1220</v>
      </c>
      <c r="D221" s="31" t="s">
        <v>1221</v>
      </c>
      <c r="E221" s="31" t="s">
        <v>576</v>
      </c>
      <c r="F221" s="90">
        <v>4606113</v>
      </c>
      <c r="G221" s="32">
        <v>4.04</v>
      </c>
      <c r="H221" s="32" t="s">
        <v>965</v>
      </c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  <c r="AA221" s="78"/>
      <c r="AB221" s="78"/>
      <c r="AC221" s="78"/>
      <c r="AD221" s="78"/>
      <c r="AE221" s="78"/>
      <c r="AF221" s="78"/>
      <c r="AG221" s="78"/>
      <c r="AH221" s="78"/>
      <c r="AI221" s="78"/>
    </row>
    <row r="222" spans="1:35" ht="12.75" customHeight="1">
      <c r="A222" s="89">
        <v>44574</v>
      </c>
      <c r="B222" s="32" t="s">
        <v>961</v>
      </c>
      <c r="C222" s="31" t="s">
        <v>962</v>
      </c>
      <c r="D222" s="31" t="s">
        <v>929</v>
      </c>
      <c r="E222" s="31" t="s">
        <v>576</v>
      </c>
      <c r="F222" s="90">
        <v>1720573</v>
      </c>
      <c r="G222" s="32">
        <v>25.08</v>
      </c>
      <c r="H222" s="32" t="s">
        <v>965</v>
      </c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  <c r="AA222" s="78"/>
      <c r="AB222" s="78"/>
      <c r="AC222" s="78"/>
      <c r="AD222" s="78"/>
      <c r="AE222" s="78"/>
      <c r="AF222" s="78"/>
      <c r="AG222" s="78"/>
      <c r="AH222" s="78"/>
      <c r="AI222" s="78"/>
    </row>
    <row r="223" spans="1:35" ht="12.75" customHeight="1">
      <c r="A223" s="89">
        <v>44574</v>
      </c>
      <c r="B223" s="32" t="s">
        <v>1171</v>
      </c>
      <c r="C223" s="31" t="s">
        <v>1172</v>
      </c>
      <c r="D223" s="31" t="s">
        <v>1173</v>
      </c>
      <c r="E223" s="31" t="s">
        <v>577</v>
      </c>
      <c r="F223" s="90">
        <v>48900</v>
      </c>
      <c r="G223" s="32">
        <v>259.64999999999998</v>
      </c>
      <c r="H223" s="32" t="s">
        <v>965</v>
      </c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  <c r="AA223" s="78"/>
      <c r="AB223" s="78"/>
      <c r="AC223" s="78"/>
      <c r="AD223" s="78"/>
      <c r="AE223" s="78"/>
      <c r="AF223" s="78"/>
      <c r="AG223" s="78"/>
      <c r="AH223" s="78"/>
      <c r="AI223" s="78"/>
    </row>
    <row r="224" spans="1:35" ht="12.75" customHeight="1">
      <c r="A224" s="89">
        <v>44574</v>
      </c>
      <c r="B224" s="32" t="s">
        <v>1174</v>
      </c>
      <c r="C224" s="31" t="s">
        <v>1175</v>
      </c>
      <c r="D224" s="31" t="s">
        <v>929</v>
      </c>
      <c r="E224" s="31" t="s">
        <v>577</v>
      </c>
      <c r="F224" s="90">
        <v>898256</v>
      </c>
      <c r="G224" s="32">
        <v>24.5</v>
      </c>
      <c r="H224" s="32" t="s">
        <v>965</v>
      </c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  <c r="AA224" s="78"/>
      <c r="AB224" s="78"/>
      <c r="AC224" s="78"/>
      <c r="AD224" s="78"/>
      <c r="AE224" s="78"/>
      <c r="AF224" s="78"/>
      <c r="AG224" s="78"/>
      <c r="AH224" s="78"/>
      <c r="AI224" s="78"/>
    </row>
    <row r="225" spans="1:35" ht="12.75" customHeight="1">
      <c r="A225" s="89">
        <v>44574</v>
      </c>
      <c r="B225" s="32" t="s">
        <v>1222</v>
      </c>
      <c r="C225" s="31" t="s">
        <v>1223</v>
      </c>
      <c r="D225" s="31" t="s">
        <v>859</v>
      </c>
      <c r="E225" s="31" t="s">
        <v>577</v>
      </c>
      <c r="F225" s="90">
        <v>64000</v>
      </c>
      <c r="G225" s="32">
        <v>7.95</v>
      </c>
      <c r="H225" s="32" t="s">
        <v>965</v>
      </c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  <c r="AA225" s="78"/>
      <c r="AB225" s="78"/>
      <c r="AC225" s="78"/>
      <c r="AD225" s="78"/>
      <c r="AE225" s="78"/>
      <c r="AF225" s="78"/>
      <c r="AG225" s="78"/>
      <c r="AH225" s="78"/>
      <c r="AI225" s="78"/>
    </row>
    <row r="226" spans="1:35" ht="12.75" customHeight="1">
      <c r="A226" s="89">
        <v>44574</v>
      </c>
      <c r="B226" s="32" t="s">
        <v>1179</v>
      </c>
      <c r="C226" s="31" t="s">
        <v>1180</v>
      </c>
      <c r="D226" s="31" t="s">
        <v>951</v>
      </c>
      <c r="E226" s="31" t="s">
        <v>577</v>
      </c>
      <c r="F226" s="90">
        <v>76535</v>
      </c>
      <c r="G226" s="32">
        <v>41.67</v>
      </c>
      <c r="H226" s="32" t="s">
        <v>965</v>
      </c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  <c r="AA226" s="78"/>
      <c r="AB226" s="78"/>
      <c r="AC226" s="78"/>
      <c r="AD226" s="78"/>
      <c r="AE226" s="78"/>
      <c r="AF226" s="78"/>
      <c r="AG226" s="78"/>
      <c r="AH226" s="78"/>
      <c r="AI226" s="78"/>
    </row>
    <row r="227" spans="1:35" ht="12.75" customHeight="1">
      <c r="A227" s="89">
        <v>44574</v>
      </c>
      <c r="B227" s="32" t="s">
        <v>1179</v>
      </c>
      <c r="C227" s="31" t="s">
        <v>1180</v>
      </c>
      <c r="D227" s="31" t="s">
        <v>955</v>
      </c>
      <c r="E227" s="31" t="s">
        <v>577</v>
      </c>
      <c r="F227" s="90">
        <v>72241</v>
      </c>
      <c r="G227" s="32">
        <v>41.42</v>
      </c>
      <c r="H227" s="32" t="s">
        <v>965</v>
      </c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  <c r="AA227" s="78"/>
      <c r="AB227" s="78"/>
      <c r="AC227" s="78"/>
      <c r="AD227" s="78"/>
      <c r="AE227" s="78"/>
      <c r="AF227" s="78"/>
      <c r="AG227" s="78"/>
      <c r="AH227" s="78"/>
      <c r="AI227" s="78"/>
    </row>
    <row r="228" spans="1:35" ht="12.75" customHeight="1">
      <c r="A228" s="89">
        <v>44574</v>
      </c>
      <c r="B228" s="32" t="s">
        <v>726</v>
      </c>
      <c r="C228" s="31" t="s">
        <v>1181</v>
      </c>
      <c r="D228" s="31" t="s">
        <v>1183</v>
      </c>
      <c r="E228" s="31" t="s">
        <v>577</v>
      </c>
      <c r="F228" s="90">
        <v>112000</v>
      </c>
      <c r="G228" s="32">
        <v>122.55</v>
      </c>
      <c r="H228" s="32" t="s">
        <v>965</v>
      </c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  <c r="AA228" s="78"/>
      <c r="AB228" s="78"/>
      <c r="AC228" s="78"/>
      <c r="AD228" s="78"/>
      <c r="AE228" s="78"/>
      <c r="AF228" s="78"/>
      <c r="AG228" s="78"/>
      <c r="AH228" s="78"/>
      <c r="AI228" s="78"/>
    </row>
    <row r="229" spans="1:35" ht="12.75" customHeight="1">
      <c r="A229" s="89">
        <v>44574</v>
      </c>
      <c r="B229" s="32" t="s">
        <v>726</v>
      </c>
      <c r="C229" s="31" t="s">
        <v>1181</v>
      </c>
      <c r="D229" s="31" t="s">
        <v>1224</v>
      </c>
      <c r="E229" s="31" t="s">
        <v>577</v>
      </c>
      <c r="F229" s="90">
        <v>327000</v>
      </c>
      <c r="G229" s="32">
        <v>121.47</v>
      </c>
      <c r="H229" s="32" t="s">
        <v>965</v>
      </c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  <c r="AA229" s="78"/>
      <c r="AB229" s="78"/>
      <c r="AC229" s="78"/>
      <c r="AD229" s="78"/>
      <c r="AE229" s="78"/>
      <c r="AF229" s="78"/>
      <c r="AG229" s="78"/>
      <c r="AH229" s="78"/>
      <c r="AI229" s="78"/>
    </row>
    <row r="230" spans="1:35" ht="12.75" customHeight="1">
      <c r="A230" s="89">
        <v>44574</v>
      </c>
      <c r="B230" s="32" t="s">
        <v>726</v>
      </c>
      <c r="C230" s="31" t="s">
        <v>1181</v>
      </c>
      <c r="D230" s="31" t="s">
        <v>1225</v>
      </c>
      <c r="E230" s="31" t="s">
        <v>577</v>
      </c>
      <c r="F230" s="90">
        <v>600000</v>
      </c>
      <c r="G230" s="32">
        <v>122.51</v>
      </c>
      <c r="H230" s="32" t="s">
        <v>965</v>
      </c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  <c r="AA230" s="78"/>
      <c r="AB230" s="78"/>
      <c r="AC230" s="78"/>
      <c r="AD230" s="78"/>
      <c r="AE230" s="78"/>
      <c r="AF230" s="78"/>
      <c r="AG230" s="78"/>
      <c r="AH230" s="78"/>
      <c r="AI230" s="78"/>
    </row>
    <row r="231" spans="1:35" ht="12.75" customHeight="1">
      <c r="A231" s="89">
        <v>44574</v>
      </c>
      <c r="B231" s="32" t="s">
        <v>726</v>
      </c>
      <c r="C231" s="31" t="s">
        <v>1181</v>
      </c>
      <c r="D231" s="31" t="s">
        <v>954</v>
      </c>
      <c r="E231" s="31" t="s">
        <v>577</v>
      </c>
      <c r="F231" s="90">
        <v>305441</v>
      </c>
      <c r="G231" s="32">
        <v>123.02</v>
      </c>
      <c r="H231" s="32" t="s">
        <v>965</v>
      </c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  <c r="AA231" s="78"/>
      <c r="AB231" s="78"/>
      <c r="AC231" s="78"/>
      <c r="AD231" s="78"/>
      <c r="AE231" s="78"/>
      <c r="AF231" s="78"/>
      <c r="AG231" s="78"/>
      <c r="AH231" s="78"/>
      <c r="AI231" s="78"/>
    </row>
    <row r="232" spans="1:35" ht="12.75" customHeight="1">
      <c r="A232" s="89">
        <v>44574</v>
      </c>
      <c r="B232" s="32" t="s">
        <v>726</v>
      </c>
      <c r="C232" s="31" t="s">
        <v>1181</v>
      </c>
      <c r="D232" s="31" t="s">
        <v>1182</v>
      </c>
      <c r="E232" s="31" t="s">
        <v>577</v>
      </c>
      <c r="F232" s="90">
        <v>1239298</v>
      </c>
      <c r="G232" s="32">
        <v>124.47</v>
      </c>
      <c r="H232" s="32" t="s">
        <v>965</v>
      </c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  <c r="AA232" s="78"/>
      <c r="AB232" s="78"/>
      <c r="AC232" s="78"/>
      <c r="AD232" s="78"/>
      <c r="AE232" s="78"/>
      <c r="AF232" s="78"/>
      <c r="AG232" s="78"/>
      <c r="AH232" s="78"/>
      <c r="AI232" s="78"/>
    </row>
    <row r="233" spans="1:35" ht="12.75" customHeight="1">
      <c r="A233" s="89">
        <v>44574</v>
      </c>
      <c r="B233" s="32" t="s">
        <v>1184</v>
      </c>
      <c r="C233" s="31" t="s">
        <v>1185</v>
      </c>
      <c r="D233" s="31" t="s">
        <v>953</v>
      </c>
      <c r="E233" s="31" t="s">
        <v>577</v>
      </c>
      <c r="F233" s="90">
        <v>103827</v>
      </c>
      <c r="G233" s="32">
        <v>576.67999999999995</v>
      </c>
      <c r="H233" s="32" t="s">
        <v>965</v>
      </c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  <c r="AA233" s="78"/>
      <c r="AB233" s="78"/>
      <c r="AC233" s="78"/>
      <c r="AD233" s="78"/>
      <c r="AE233" s="78"/>
      <c r="AF233" s="78"/>
      <c r="AG233" s="78"/>
      <c r="AH233" s="78"/>
      <c r="AI233" s="78"/>
    </row>
    <row r="234" spans="1:35" ht="12.75" customHeight="1">
      <c r="A234" s="89">
        <v>44574</v>
      </c>
      <c r="B234" s="32" t="s">
        <v>1012</v>
      </c>
      <c r="C234" s="31" t="s">
        <v>1013</v>
      </c>
      <c r="D234" s="31" t="s">
        <v>1189</v>
      </c>
      <c r="E234" s="31" t="s">
        <v>577</v>
      </c>
      <c r="F234" s="90">
        <v>6532</v>
      </c>
      <c r="G234" s="32">
        <v>104.16</v>
      </c>
      <c r="H234" s="32" t="s">
        <v>965</v>
      </c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  <c r="AA234" s="78"/>
      <c r="AB234" s="78"/>
      <c r="AC234" s="78"/>
      <c r="AD234" s="78"/>
      <c r="AE234" s="78"/>
      <c r="AF234" s="78"/>
      <c r="AG234" s="78"/>
      <c r="AH234" s="78"/>
      <c r="AI234" s="78"/>
    </row>
    <row r="235" spans="1:35" ht="12.75" customHeight="1">
      <c r="A235" s="89">
        <v>44574</v>
      </c>
      <c r="B235" s="32" t="s">
        <v>1012</v>
      </c>
      <c r="C235" s="31" t="s">
        <v>1013</v>
      </c>
      <c r="D235" s="31" t="s">
        <v>1186</v>
      </c>
      <c r="E235" s="31" t="s">
        <v>577</v>
      </c>
      <c r="F235" s="90">
        <v>4219</v>
      </c>
      <c r="G235" s="32">
        <v>103</v>
      </c>
      <c r="H235" s="32" t="s">
        <v>965</v>
      </c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  <c r="AA235" s="78"/>
      <c r="AB235" s="78"/>
      <c r="AC235" s="78"/>
      <c r="AD235" s="78"/>
      <c r="AE235" s="78"/>
      <c r="AF235" s="78"/>
      <c r="AG235" s="78"/>
      <c r="AH235" s="78"/>
      <c r="AI235" s="78"/>
    </row>
    <row r="236" spans="1:35" ht="12.75" customHeight="1">
      <c r="A236" s="89">
        <v>44574</v>
      </c>
      <c r="B236" s="32" t="s">
        <v>1012</v>
      </c>
      <c r="C236" s="31" t="s">
        <v>1013</v>
      </c>
      <c r="D236" s="31" t="s">
        <v>1187</v>
      </c>
      <c r="E236" s="31" t="s">
        <v>577</v>
      </c>
      <c r="F236" s="90">
        <v>50000</v>
      </c>
      <c r="G236" s="32">
        <v>102.5</v>
      </c>
      <c r="H236" s="32" t="s">
        <v>965</v>
      </c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  <c r="AA236" s="78"/>
      <c r="AB236" s="78"/>
      <c r="AC236" s="78"/>
      <c r="AD236" s="78"/>
      <c r="AE236" s="78"/>
      <c r="AF236" s="78"/>
      <c r="AG236" s="78"/>
      <c r="AH236" s="78"/>
      <c r="AI236" s="78"/>
    </row>
    <row r="237" spans="1:35" ht="12.75" customHeight="1">
      <c r="A237" s="89">
        <v>44574</v>
      </c>
      <c r="B237" s="32" t="s">
        <v>1012</v>
      </c>
      <c r="C237" s="31" t="s">
        <v>1013</v>
      </c>
      <c r="D237" s="31" t="s">
        <v>1188</v>
      </c>
      <c r="E237" s="31" t="s">
        <v>577</v>
      </c>
      <c r="F237" s="90">
        <v>40910</v>
      </c>
      <c r="G237" s="32">
        <v>102.88</v>
      </c>
      <c r="H237" s="32" t="s">
        <v>965</v>
      </c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  <c r="AA237" s="78"/>
      <c r="AB237" s="78"/>
      <c r="AC237" s="78"/>
      <c r="AD237" s="78"/>
      <c r="AE237" s="78"/>
      <c r="AF237" s="78"/>
      <c r="AG237" s="78"/>
      <c r="AH237" s="78"/>
      <c r="AI237" s="78"/>
    </row>
    <row r="238" spans="1:35" ht="12.75" customHeight="1">
      <c r="A238" s="89">
        <v>44574</v>
      </c>
      <c r="B238" s="32" t="s">
        <v>1226</v>
      </c>
      <c r="C238" s="31" t="s">
        <v>1227</v>
      </c>
      <c r="D238" s="31" t="s">
        <v>1228</v>
      </c>
      <c r="E238" s="31" t="s">
        <v>577</v>
      </c>
      <c r="F238" s="90">
        <v>120000</v>
      </c>
      <c r="G238" s="32">
        <v>8.5500000000000007</v>
      </c>
      <c r="H238" s="32" t="s">
        <v>965</v>
      </c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  <c r="AA238" s="78"/>
      <c r="AB238" s="78"/>
      <c r="AC238" s="78"/>
      <c r="AD238" s="78"/>
      <c r="AE238" s="78"/>
      <c r="AF238" s="78"/>
      <c r="AG238" s="78"/>
      <c r="AH238" s="78"/>
      <c r="AI238" s="78"/>
    </row>
    <row r="239" spans="1:35" ht="12.75" customHeight="1">
      <c r="A239" s="89">
        <v>44574</v>
      </c>
      <c r="B239" s="32" t="s">
        <v>312</v>
      </c>
      <c r="C239" s="31" t="s">
        <v>1190</v>
      </c>
      <c r="D239" s="31" t="s">
        <v>954</v>
      </c>
      <c r="E239" s="31" t="s">
        <v>577</v>
      </c>
      <c r="F239" s="90">
        <v>238719</v>
      </c>
      <c r="G239" s="32">
        <v>2028.18</v>
      </c>
      <c r="H239" s="32" t="s">
        <v>965</v>
      </c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  <c r="AA239" s="78"/>
      <c r="AB239" s="78"/>
      <c r="AC239" s="78"/>
      <c r="AD239" s="78"/>
      <c r="AE239" s="78"/>
      <c r="AF239" s="78"/>
      <c r="AG239" s="78"/>
      <c r="AH239" s="78"/>
      <c r="AI239" s="78"/>
    </row>
    <row r="240" spans="1:35" ht="12.75" customHeight="1">
      <c r="A240" s="89">
        <v>44574</v>
      </c>
      <c r="B240" s="32" t="s">
        <v>312</v>
      </c>
      <c r="C240" s="31" t="s">
        <v>1190</v>
      </c>
      <c r="D240" s="31" t="s">
        <v>953</v>
      </c>
      <c r="E240" s="31" t="s">
        <v>577</v>
      </c>
      <c r="F240" s="90">
        <v>340018</v>
      </c>
      <c r="G240" s="32">
        <v>2032.2</v>
      </c>
      <c r="H240" s="32" t="s">
        <v>965</v>
      </c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  <c r="AA240" s="78"/>
      <c r="AB240" s="78"/>
      <c r="AC240" s="78"/>
      <c r="AD240" s="78"/>
      <c r="AE240" s="78"/>
      <c r="AF240" s="78"/>
      <c r="AG240" s="78"/>
      <c r="AH240" s="78"/>
      <c r="AI240" s="78"/>
    </row>
    <row r="241" spans="1:35" ht="12.75" customHeight="1">
      <c r="A241" s="89">
        <v>44574</v>
      </c>
      <c r="B241" s="32" t="s">
        <v>1058</v>
      </c>
      <c r="C241" s="31" t="s">
        <v>1229</v>
      </c>
      <c r="D241" s="31" t="s">
        <v>1059</v>
      </c>
      <c r="E241" s="31" t="s">
        <v>577</v>
      </c>
      <c r="F241" s="90">
        <v>70000</v>
      </c>
      <c r="G241" s="32">
        <v>330.41</v>
      </c>
      <c r="H241" s="32" t="s">
        <v>965</v>
      </c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  <c r="AA241" s="78"/>
      <c r="AB241" s="78"/>
      <c r="AC241" s="78"/>
      <c r="AD241" s="78"/>
      <c r="AE241" s="78"/>
      <c r="AF241" s="78"/>
      <c r="AG241" s="78"/>
      <c r="AH241" s="78"/>
      <c r="AI241" s="78"/>
    </row>
    <row r="242" spans="1:35" ht="12.75" customHeight="1">
      <c r="A242" s="89">
        <v>44574</v>
      </c>
      <c r="B242" s="32" t="s">
        <v>1191</v>
      </c>
      <c r="C242" s="31" t="s">
        <v>1192</v>
      </c>
      <c r="D242" s="31" t="s">
        <v>953</v>
      </c>
      <c r="E242" s="31" t="s">
        <v>577</v>
      </c>
      <c r="F242" s="90">
        <v>176520</v>
      </c>
      <c r="G242" s="32">
        <v>180.45</v>
      </c>
      <c r="H242" s="32" t="s">
        <v>965</v>
      </c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  <c r="AA242" s="78"/>
      <c r="AB242" s="78"/>
      <c r="AC242" s="78"/>
      <c r="AD242" s="78"/>
      <c r="AE242" s="78"/>
      <c r="AF242" s="78"/>
      <c r="AG242" s="78"/>
      <c r="AH242" s="78"/>
      <c r="AI242" s="78"/>
    </row>
    <row r="243" spans="1:35" ht="12.75" customHeight="1">
      <c r="A243" s="89">
        <v>44574</v>
      </c>
      <c r="B243" s="32" t="s">
        <v>1020</v>
      </c>
      <c r="C243" s="31" t="s">
        <v>1021</v>
      </c>
      <c r="D243" s="31" t="s">
        <v>1022</v>
      </c>
      <c r="E243" s="31" t="s">
        <v>577</v>
      </c>
      <c r="F243" s="90">
        <v>160000</v>
      </c>
      <c r="G243" s="32">
        <v>265.45999999999998</v>
      </c>
      <c r="H243" s="32" t="s">
        <v>965</v>
      </c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  <c r="AA243" s="78"/>
      <c r="AB243" s="78"/>
      <c r="AC243" s="78"/>
      <c r="AD243" s="78"/>
      <c r="AE243" s="78"/>
      <c r="AF243" s="78"/>
      <c r="AG243" s="78"/>
      <c r="AH243" s="78"/>
      <c r="AI243" s="78"/>
    </row>
    <row r="244" spans="1:35" ht="12.75" customHeight="1">
      <c r="A244" s="89">
        <v>44574</v>
      </c>
      <c r="B244" s="32" t="s">
        <v>1194</v>
      </c>
      <c r="C244" s="31" t="s">
        <v>1195</v>
      </c>
      <c r="D244" s="31" t="s">
        <v>954</v>
      </c>
      <c r="E244" s="31" t="s">
        <v>577</v>
      </c>
      <c r="F244" s="90">
        <v>1371119</v>
      </c>
      <c r="G244" s="32">
        <v>93.12</v>
      </c>
      <c r="H244" s="32" t="s">
        <v>965</v>
      </c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  <c r="AA244" s="78"/>
      <c r="AB244" s="78"/>
      <c r="AC244" s="78"/>
      <c r="AD244" s="78"/>
      <c r="AE244" s="78"/>
      <c r="AF244" s="78"/>
      <c r="AG244" s="78"/>
      <c r="AH244" s="78"/>
      <c r="AI244" s="78"/>
    </row>
    <row r="245" spans="1:35" ht="12.75" customHeight="1">
      <c r="A245" s="89">
        <v>44574</v>
      </c>
      <c r="B245" s="32" t="s">
        <v>1194</v>
      </c>
      <c r="C245" s="31" t="s">
        <v>1195</v>
      </c>
      <c r="D245" s="31" t="s">
        <v>955</v>
      </c>
      <c r="E245" s="31" t="s">
        <v>577</v>
      </c>
      <c r="F245" s="90">
        <v>1000040</v>
      </c>
      <c r="G245" s="32">
        <v>93.24</v>
      </c>
      <c r="H245" s="32" t="s">
        <v>965</v>
      </c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  <c r="AA245" s="78"/>
      <c r="AB245" s="78"/>
      <c r="AC245" s="78"/>
      <c r="AD245" s="78"/>
      <c r="AE245" s="78"/>
      <c r="AF245" s="78"/>
      <c r="AG245" s="78"/>
      <c r="AH245" s="78"/>
      <c r="AI245" s="78"/>
    </row>
    <row r="246" spans="1:35" ht="12.75" customHeight="1">
      <c r="A246" s="89">
        <v>44574</v>
      </c>
      <c r="B246" s="32" t="s">
        <v>963</v>
      </c>
      <c r="C246" s="31" t="s">
        <v>964</v>
      </c>
      <c r="D246" s="31" t="s">
        <v>1015</v>
      </c>
      <c r="E246" s="31" t="s">
        <v>577</v>
      </c>
      <c r="F246" s="90">
        <v>172000</v>
      </c>
      <c r="G246" s="32">
        <v>55.91</v>
      </c>
      <c r="H246" s="32" t="s">
        <v>965</v>
      </c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  <c r="AA246" s="78"/>
      <c r="AB246" s="78"/>
      <c r="AC246" s="78"/>
      <c r="AD246" s="78"/>
      <c r="AE246" s="78"/>
      <c r="AF246" s="78"/>
      <c r="AG246" s="78"/>
      <c r="AH246" s="78"/>
      <c r="AI246" s="78"/>
    </row>
    <row r="247" spans="1:35" ht="12.75" customHeight="1">
      <c r="A247" s="89">
        <v>44574</v>
      </c>
      <c r="B247" s="32" t="s">
        <v>1016</v>
      </c>
      <c r="C247" s="31" t="s">
        <v>1017</v>
      </c>
      <c r="D247" s="31" t="s">
        <v>1196</v>
      </c>
      <c r="E247" s="31" t="s">
        <v>577</v>
      </c>
      <c r="F247" s="90">
        <v>1429009</v>
      </c>
      <c r="G247" s="32">
        <v>14.46</v>
      </c>
      <c r="H247" s="32" t="s">
        <v>965</v>
      </c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  <c r="AA247" s="78"/>
      <c r="AB247" s="78"/>
      <c r="AC247" s="78"/>
      <c r="AD247" s="78"/>
      <c r="AE247" s="78"/>
      <c r="AF247" s="78"/>
      <c r="AG247" s="78"/>
      <c r="AH247" s="78"/>
      <c r="AI247" s="78"/>
    </row>
    <row r="248" spans="1:35" ht="12.75" customHeight="1">
      <c r="A248" s="89">
        <v>44574</v>
      </c>
      <c r="B248" s="32" t="s">
        <v>1091</v>
      </c>
      <c r="C248" s="31" t="s">
        <v>1230</v>
      </c>
      <c r="D248" s="31" t="s">
        <v>1092</v>
      </c>
      <c r="E248" s="31" t="s">
        <v>577</v>
      </c>
      <c r="F248" s="90">
        <v>3600000</v>
      </c>
      <c r="G248" s="32">
        <v>18.510000000000002</v>
      </c>
      <c r="H248" s="32" t="s">
        <v>965</v>
      </c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  <c r="AA248" s="78"/>
      <c r="AB248" s="78"/>
      <c r="AC248" s="78"/>
      <c r="AD248" s="78"/>
      <c r="AE248" s="78"/>
      <c r="AF248" s="78"/>
      <c r="AG248" s="78"/>
      <c r="AH248" s="78"/>
      <c r="AI248" s="78"/>
    </row>
    <row r="249" spans="1:35" ht="12.75" customHeight="1">
      <c r="A249" s="89">
        <v>44574</v>
      </c>
      <c r="B249" s="32" t="s">
        <v>1093</v>
      </c>
      <c r="C249" s="31" t="s">
        <v>1231</v>
      </c>
      <c r="D249" s="31" t="s">
        <v>1092</v>
      </c>
      <c r="E249" s="31" t="s">
        <v>577</v>
      </c>
      <c r="F249" s="90">
        <v>250000000</v>
      </c>
      <c r="G249" s="32">
        <v>2.04</v>
      </c>
      <c r="H249" s="32" t="s">
        <v>965</v>
      </c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  <c r="AA249" s="78"/>
      <c r="AB249" s="78"/>
      <c r="AC249" s="78"/>
      <c r="AD249" s="78"/>
      <c r="AE249" s="78"/>
      <c r="AF249" s="78"/>
      <c r="AG249" s="78"/>
      <c r="AH249" s="78"/>
      <c r="AI249" s="78"/>
    </row>
    <row r="250" spans="1:35" ht="12.75" customHeight="1">
      <c r="A250" s="89">
        <v>44574</v>
      </c>
      <c r="B250" s="32" t="s">
        <v>1197</v>
      </c>
      <c r="C250" s="31" t="s">
        <v>1198</v>
      </c>
      <c r="D250" s="31" t="s">
        <v>1199</v>
      </c>
      <c r="E250" s="31" t="s">
        <v>577</v>
      </c>
      <c r="F250" s="90">
        <v>114050</v>
      </c>
      <c r="G250" s="32">
        <v>63.8</v>
      </c>
      <c r="H250" s="32" t="s">
        <v>965</v>
      </c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  <c r="AA250" s="78"/>
      <c r="AB250" s="78"/>
      <c r="AC250" s="78"/>
      <c r="AD250" s="78"/>
      <c r="AE250" s="78"/>
      <c r="AF250" s="78"/>
      <c r="AG250" s="78"/>
      <c r="AH250" s="78"/>
      <c r="AI250" s="78"/>
    </row>
    <row r="251" spans="1:35" ht="12.75" customHeight="1">
      <c r="A251" s="89">
        <v>44574</v>
      </c>
      <c r="B251" s="32" t="s">
        <v>1200</v>
      </c>
      <c r="C251" s="31" t="s">
        <v>1201</v>
      </c>
      <c r="D251" s="31" t="s">
        <v>946</v>
      </c>
      <c r="E251" s="31" t="s">
        <v>577</v>
      </c>
      <c r="F251" s="90">
        <v>1663535</v>
      </c>
      <c r="G251" s="32">
        <v>29.84</v>
      </c>
      <c r="H251" s="32" t="s">
        <v>965</v>
      </c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  <c r="AA251" s="78"/>
      <c r="AB251" s="78"/>
      <c r="AC251" s="78"/>
      <c r="AD251" s="78"/>
      <c r="AE251" s="78"/>
      <c r="AF251" s="78"/>
      <c r="AG251" s="78"/>
      <c r="AH251" s="78"/>
      <c r="AI251" s="78"/>
    </row>
    <row r="252" spans="1:35" ht="12.75" customHeight="1">
      <c r="A252" s="89">
        <v>44574</v>
      </c>
      <c r="B252" s="32" t="s">
        <v>947</v>
      </c>
      <c r="C252" s="31" t="s">
        <v>956</v>
      </c>
      <c r="D252" s="31" t="s">
        <v>951</v>
      </c>
      <c r="E252" s="31" t="s">
        <v>577</v>
      </c>
      <c r="F252" s="90">
        <v>5659383</v>
      </c>
      <c r="G252" s="32">
        <v>6.05</v>
      </c>
      <c r="H252" s="32" t="s">
        <v>965</v>
      </c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  <c r="AA252" s="78"/>
      <c r="AB252" s="78"/>
      <c r="AC252" s="78"/>
      <c r="AD252" s="78"/>
      <c r="AE252" s="78"/>
      <c r="AF252" s="78"/>
      <c r="AG252" s="78"/>
      <c r="AH252" s="78"/>
      <c r="AI252" s="78"/>
    </row>
    <row r="253" spans="1:35" ht="12.75" customHeight="1">
      <c r="A253" s="89">
        <v>44574</v>
      </c>
      <c r="B253" s="32" t="s">
        <v>947</v>
      </c>
      <c r="C253" s="31" t="s">
        <v>956</v>
      </c>
      <c r="D253" s="31" t="s">
        <v>1202</v>
      </c>
      <c r="E253" s="31" t="s">
        <v>577</v>
      </c>
      <c r="F253" s="90">
        <v>4372533</v>
      </c>
      <c r="G253" s="32">
        <v>6.01</v>
      </c>
      <c r="H253" s="32" t="s">
        <v>965</v>
      </c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  <c r="AA253" s="78"/>
      <c r="AB253" s="78"/>
      <c r="AC253" s="78"/>
      <c r="AD253" s="78"/>
      <c r="AE253" s="78"/>
      <c r="AF253" s="78"/>
      <c r="AG253" s="78"/>
      <c r="AH253" s="78"/>
      <c r="AI253" s="78"/>
    </row>
    <row r="254" spans="1:35" ht="12.75" customHeight="1">
      <c r="A254" s="89">
        <v>44574</v>
      </c>
      <c r="B254" s="32" t="s">
        <v>947</v>
      </c>
      <c r="C254" s="31" t="s">
        <v>956</v>
      </c>
      <c r="D254" s="31" t="s">
        <v>859</v>
      </c>
      <c r="E254" s="31" t="s">
        <v>577</v>
      </c>
      <c r="F254" s="90">
        <v>15828443</v>
      </c>
      <c r="G254" s="32">
        <v>5.98</v>
      </c>
      <c r="H254" s="32" t="s">
        <v>965</v>
      </c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  <c r="AA254" s="78"/>
      <c r="AB254" s="78"/>
      <c r="AC254" s="78"/>
      <c r="AD254" s="78"/>
      <c r="AE254" s="78"/>
      <c r="AF254" s="78"/>
      <c r="AG254" s="78"/>
      <c r="AH254" s="78"/>
      <c r="AI254" s="78"/>
    </row>
    <row r="255" spans="1:35" ht="12.75" customHeight="1">
      <c r="A255" s="89">
        <v>44574</v>
      </c>
      <c r="B255" s="32" t="s">
        <v>1232</v>
      </c>
      <c r="C255" s="31" t="s">
        <v>1233</v>
      </c>
      <c r="D255" s="31" t="s">
        <v>1234</v>
      </c>
      <c r="E255" s="31" t="s">
        <v>577</v>
      </c>
      <c r="F255" s="90">
        <v>395968</v>
      </c>
      <c r="G255" s="32">
        <v>43.77</v>
      </c>
      <c r="H255" s="32" t="s">
        <v>965</v>
      </c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  <c r="AA255" s="78"/>
      <c r="AB255" s="78"/>
      <c r="AC255" s="78"/>
      <c r="AD255" s="78"/>
      <c r="AE255" s="78"/>
      <c r="AF255" s="78"/>
      <c r="AG255" s="78"/>
      <c r="AH255" s="78"/>
      <c r="AI255" s="78"/>
    </row>
    <row r="256" spans="1:35" ht="12.75" customHeight="1">
      <c r="A256" s="89">
        <v>44574</v>
      </c>
      <c r="B256" s="32" t="s">
        <v>1125</v>
      </c>
      <c r="C256" s="31" t="s">
        <v>1203</v>
      </c>
      <c r="D256" s="31" t="s">
        <v>859</v>
      </c>
      <c r="E256" s="31" t="s">
        <v>577</v>
      </c>
      <c r="F256" s="90">
        <v>339208</v>
      </c>
      <c r="G256" s="32">
        <v>39.5</v>
      </c>
      <c r="H256" s="32" t="s">
        <v>965</v>
      </c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  <c r="AA256" s="78"/>
      <c r="AB256" s="78"/>
      <c r="AC256" s="78"/>
      <c r="AD256" s="78"/>
      <c r="AE256" s="78"/>
      <c r="AF256" s="78"/>
      <c r="AG256" s="78"/>
      <c r="AH256" s="78"/>
      <c r="AI256" s="78"/>
    </row>
    <row r="257" spans="1:35" ht="12.75" customHeight="1">
      <c r="A257" s="89">
        <v>44574</v>
      </c>
      <c r="B257" s="32" t="s">
        <v>1125</v>
      </c>
      <c r="C257" s="31" t="s">
        <v>1203</v>
      </c>
      <c r="D257" s="31" t="s">
        <v>1204</v>
      </c>
      <c r="E257" s="31" t="s">
        <v>577</v>
      </c>
      <c r="F257" s="90">
        <v>32337</v>
      </c>
      <c r="G257" s="32">
        <v>37.85</v>
      </c>
      <c r="H257" s="32" t="s">
        <v>965</v>
      </c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  <c r="AA257" s="78"/>
      <c r="AB257" s="78"/>
      <c r="AC257" s="78"/>
      <c r="AD257" s="78"/>
      <c r="AE257" s="78"/>
      <c r="AF257" s="78"/>
      <c r="AG257" s="78"/>
      <c r="AH257" s="78"/>
      <c r="AI257" s="78"/>
    </row>
    <row r="258" spans="1:35" ht="12.75" customHeight="1">
      <c r="A258" s="89">
        <v>44574</v>
      </c>
      <c r="B258" s="32" t="s">
        <v>957</v>
      </c>
      <c r="C258" s="31" t="s">
        <v>958</v>
      </c>
      <c r="D258" s="31" t="s">
        <v>953</v>
      </c>
      <c r="E258" s="31" t="s">
        <v>577</v>
      </c>
      <c r="F258" s="90">
        <v>100707</v>
      </c>
      <c r="G258" s="32">
        <v>959.34</v>
      </c>
      <c r="H258" s="32" t="s">
        <v>965</v>
      </c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  <c r="AA258" s="78"/>
      <c r="AB258" s="78"/>
      <c r="AC258" s="78"/>
      <c r="AD258" s="78"/>
      <c r="AE258" s="78"/>
      <c r="AF258" s="78"/>
      <c r="AG258" s="78"/>
      <c r="AH258" s="78"/>
      <c r="AI258" s="78"/>
    </row>
    <row r="259" spans="1:35" ht="12.75" customHeight="1">
      <c r="A259" s="89">
        <v>44574</v>
      </c>
      <c r="B259" s="32" t="s">
        <v>1205</v>
      </c>
      <c r="C259" s="31" t="s">
        <v>1206</v>
      </c>
      <c r="D259" s="31" t="s">
        <v>1235</v>
      </c>
      <c r="E259" s="31" t="s">
        <v>577</v>
      </c>
      <c r="F259" s="90">
        <v>94950</v>
      </c>
      <c r="G259" s="32">
        <v>159.88</v>
      </c>
      <c r="H259" s="32" t="s">
        <v>965</v>
      </c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  <c r="AA259" s="78"/>
      <c r="AB259" s="78"/>
      <c r="AC259" s="78"/>
      <c r="AD259" s="78"/>
      <c r="AE259" s="78"/>
      <c r="AF259" s="78"/>
      <c r="AG259" s="78"/>
      <c r="AH259" s="78"/>
      <c r="AI259" s="78"/>
    </row>
    <row r="260" spans="1:35" ht="12.75" customHeight="1">
      <c r="A260" s="89">
        <v>44574</v>
      </c>
      <c r="B260" s="32" t="s">
        <v>959</v>
      </c>
      <c r="C260" s="31" t="s">
        <v>960</v>
      </c>
      <c r="D260" s="31" t="s">
        <v>951</v>
      </c>
      <c r="E260" s="31" t="s">
        <v>577</v>
      </c>
      <c r="F260" s="90">
        <v>105296</v>
      </c>
      <c r="G260" s="32">
        <v>27.48</v>
      </c>
      <c r="H260" s="32" t="s">
        <v>965</v>
      </c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  <c r="AA260" s="78"/>
      <c r="AB260" s="78"/>
      <c r="AC260" s="78"/>
      <c r="AD260" s="78"/>
      <c r="AE260" s="78"/>
      <c r="AF260" s="78"/>
      <c r="AG260" s="78"/>
      <c r="AH260" s="78"/>
      <c r="AI260" s="78"/>
    </row>
    <row r="261" spans="1:35" ht="12.75" customHeight="1">
      <c r="A261" s="89">
        <v>44574</v>
      </c>
      <c r="B261" s="32" t="s">
        <v>1208</v>
      </c>
      <c r="C261" s="31" t="s">
        <v>1209</v>
      </c>
      <c r="D261" s="31" t="s">
        <v>1210</v>
      </c>
      <c r="E261" s="31" t="s">
        <v>577</v>
      </c>
      <c r="F261" s="90">
        <v>3000</v>
      </c>
      <c r="G261" s="32">
        <v>67.5</v>
      </c>
      <c r="H261" s="32" t="s">
        <v>965</v>
      </c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  <c r="AA261" s="78"/>
      <c r="AB261" s="78"/>
      <c r="AC261" s="78"/>
      <c r="AD261" s="78"/>
      <c r="AE261" s="78"/>
      <c r="AF261" s="78"/>
      <c r="AG261" s="78"/>
      <c r="AH261" s="78"/>
      <c r="AI261" s="78"/>
    </row>
    <row r="262" spans="1:35" ht="12.75" customHeight="1">
      <c r="A262" s="89">
        <v>44574</v>
      </c>
      <c r="B262" s="32" t="s">
        <v>1208</v>
      </c>
      <c r="C262" s="31" t="s">
        <v>1209</v>
      </c>
      <c r="D262" s="31" t="s">
        <v>1236</v>
      </c>
      <c r="E262" s="31" t="s">
        <v>577</v>
      </c>
      <c r="F262" s="90">
        <v>108000</v>
      </c>
      <c r="G262" s="32">
        <v>68.5</v>
      </c>
      <c r="H262" s="32" t="s">
        <v>965</v>
      </c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  <c r="AA262" s="78"/>
      <c r="AB262" s="78"/>
      <c r="AC262" s="78"/>
      <c r="AD262" s="78"/>
      <c r="AE262" s="78"/>
      <c r="AF262" s="78"/>
      <c r="AG262" s="78"/>
      <c r="AH262" s="78"/>
      <c r="AI262" s="78"/>
    </row>
    <row r="263" spans="1:35" ht="12.75" customHeight="1">
      <c r="A263" s="89">
        <v>44574</v>
      </c>
      <c r="B263" s="32" t="s">
        <v>1211</v>
      </c>
      <c r="C263" s="31" t="s">
        <v>1212</v>
      </c>
      <c r="D263" s="31" t="s">
        <v>952</v>
      </c>
      <c r="E263" s="31" t="s">
        <v>577</v>
      </c>
      <c r="F263" s="90">
        <v>52622</v>
      </c>
      <c r="G263" s="32">
        <v>199.24</v>
      </c>
      <c r="H263" s="32" t="s">
        <v>965</v>
      </c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  <c r="AA263" s="78"/>
      <c r="AB263" s="78"/>
      <c r="AC263" s="78"/>
      <c r="AD263" s="78"/>
      <c r="AE263" s="78"/>
      <c r="AF263" s="78"/>
      <c r="AG263" s="78"/>
      <c r="AH263" s="78"/>
      <c r="AI263" s="78"/>
    </row>
    <row r="264" spans="1:35" ht="12.75" customHeight="1">
      <c r="A264" s="89">
        <v>44574</v>
      </c>
      <c r="B264" s="32" t="s">
        <v>1213</v>
      </c>
      <c r="C264" s="31" t="s">
        <v>1214</v>
      </c>
      <c r="D264" s="31" t="s">
        <v>1215</v>
      </c>
      <c r="E264" s="31" t="s">
        <v>577</v>
      </c>
      <c r="F264" s="90">
        <v>127280</v>
      </c>
      <c r="G264" s="32">
        <v>632.26</v>
      </c>
      <c r="H264" s="32" t="s">
        <v>965</v>
      </c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  <c r="AA264" s="78"/>
      <c r="AB264" s="78"/>
      <c r="AC264" s="78"/>
      <c r="AD264" s="78"/>
      <c r="AE264" s="78"/>
      <c r="AF264" s="78"/>
      <c r="AG264" s="78"/>
      <c r="AH264" s="78"/>
      <c r="AI264" s="78"/>
    </row>
    <row r="265" spans="1:35" ht="12.75" customHeight="1">
      <c r="A265" s="89">
        <v>44574</v>
      </c>
      <c r="B265" s="32" t="s">
        <v>1018</v>
      </c>
      <c r="C265" s="31" t="s">
        <v>1019</v>
      </c>
      <c r="D265" s="31" t="s">
        <v>1216</v>
      </c>
      <c r="E265" s="31" t="s">
        <v>577</v>
      </c>
      <c r="F265" s="90">
        <v>1400000</v>
      </c>
      <c r="G265" s="32">
        <v>6.3</v>
      </c>
      <c r="H265" s="32" t="s">
        <v>965</v>
      </c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  <c r="AA265" s="78"/>
      <c r="AB265" s="78"/>
      <c r="AC265" s="78"/>
      <c r="AD265" s="78"/>
      <c r="AE265" s="78"/>
      <c r="AF265" s="78"/>
      <c r="AG265" s="78"/>
      <c r="AH265" s="78"/>
      <c r="AI265" s="78"/>
    </row>
    <row r="266" spans="1:35" ht="12.75" customHeight="1">
      <c r="A266" s="89">
        <v>44574</v>
      </c>
      <c r="B266" s="32" t="s">
        <v>1217</v>
      </c>
      <c r="C266" s="31" t="s">
        <v>1218</v>
      </c>
      <c r="D266" s="31" t="s">
        <v>952</v>
      </c>
      <c r="E266" s="31" t="s">
        <v>577</v>
      </c>
      <c r="F266" s="90">
        <v>42559</v>
      </c>
      <c r="G266" s="32">
        <v>85.15</v>
      </c>
      <c r="H266" s="32" t="s">
        <v>965</v>
      </c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  <c r="AA266" s="78"/>
      <c r="AB266" s="78"/>
      <c r="AC266" s="78"/>
      <c r="AD266" s="78"/>
      <c r="AE266" s="78"/>
      <c r="AF266" s="78"/>
      <c r="AG266" s="78"/>
      <c r="AH266" s="78"/>
      <c r="AI266" s="78"/>
    </row>
    <row r="267" spans="1:35" ht="12.75" customHeight="1">
      <c r="A267" s="89">
        <v>44574</v>
      </c>
      <c r="B267" s="32" t="s">
        <v>1219</v>
      </c>
      <c r="C267" s="31" t="s">
        <v>1220</v>
      </c>
      <c r="D267" s="31" t="s">
        <v>1221</v>
      </c>
      <c r="E267" s="31" t="s">
        <v>577</v>
      </c>
      <c r="F267" s="90">
        <v>4606933</v>
      </c>
      <c r="G267" s="32">
        <v>4.07</v>
      </c>
      <c r="H267" s="32" t="s">
        <v>965</v>
      </c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  <c r="AA267" s="78"/>
      <c r="AB267" s="78"/>
      <c r="AC267" s="78"/>
      <c r="AD267" s="78"/>
      <c r="AE267" s="78"/>
      <c r="AF267" s="78"/>
      <c r="AG267" s="78"/>
      <c r="AH267" s="78"/>
      <c r="AI267" s="78"/>
    </row>
    <row r="268" spans="1:35" ht="12.75" customHeight="1">
      <c r="A268" s="89">
        <v>44574</v>
      </c>
      <c r="B268" s="32" t="s">
        <v>1219</v>
      </c>
      <c r="C268" s="31" t="s">
        <v>1220</v>
      </c>
      <c r="D268" s="31" t="s">
        <v>951</v>
      </c>
      <c r="E268" s="31" t="s">
        <v>577</v>
      </c>
      <c r="F268" s="90">
        <v>5727970</v>
      </c>
      <c r="G268" s="32">
        <v>4.18</v>
      </c>
      <c r="H268" s="32" t="s">
        <v>965</v>
      </c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  <c r="AA268" s="78"/>
      <c r="AB268" s="78"/>
      <c r="AC268" s="78"/>
      <c r="AD268" s="78"/>
      <c r="AE268" s="78"/>
      <c r="AF268" s="78"/>
      <c r="AG268" s="78"/>
      <c r="AH268" s="78"/>
      <c r="AI268" s="78"/>
    </row>
    <row r="269" spans="1:35" ht="12.75" customHeight="1">
      <c r="A269" s="89">
        <v>44574</v>
      </c>
      <c r="B269" s="32" t="s">
        <v>1219</v>
      </c>
      <c r="C269" s="31" t="s">
        <v>1220</v>
      </c>
      <c r="D269" s="31" t="s">
        <v>946</v>
      </c>
      <c r="E269" s="31" t="s">
        <v>577</v>
      </c>
      <c r="F269" s="90">
        <v>5651952</v>
      </c>
      <c r="G269" s="32">
        <v>4.18</v>
      </c>
      <c r="H269" s="32" t="s">
        <v>965</v>
      </c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  <c r="AA269" s="78"/>
      <c r="AB269" s="78"/>
      <c r="AC269" s="78"/>
      <c r="AD269" s="78"/>
      <c r="AE269" s="78"/>
      <c r="AF269" s="78"/>
      <c r="AG269" s="78"/>
      <c r="AH269" s="78"/>
      <c r="AI269" s="78"/>
    </row>
    <row r="270" spans="1:35" ht="12.75" customHeight="1">
      <c r="A270" s="89">
        <v>44574</v>
      </c>
      <c r="B270" s="32" t="s">
        <v>961</v>
      </c>
      <c r="C270" s="31" t="s">
        <v>962</v>
      </c>
      <c r="D270" s="31" t="s">
        <v>929</v>
      </c>
      <c r="E270" s="31" t="s">
        <v>577</v>
      </c>
      <c r="F270" s="90">
        <v>1715128</v>
      </c>
      <c r="G270" s="32">
        <v>25.14</v>
      </c>
      <c r="H270" s="32" t="s">
        <v>965</v>
      </c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  <c r="AA270" s="78"/>
      <c r="AB270" s="78"/>
      <c r="AC270" s="78"/>
      <c r="AD270" s="78"/>
      <c r="AE270" s="78"/>
      <c r="AF270" s="78"/>
      <c r="AG270" s="78"/>
      <c r="AH270" s="78"/>
      <c r="AI270" s="78"/>
    </row>
    <row r="271" spans="1:35" ht="12.75" customHeight="1">
      <c r="A271" s="89"/>
      <c r="B271" s="32"/>
      <c r="C271" s="31"/>
      <c r="D271" s="31"/>
      <c r="E271" s="31"/>
      <c r="F271" s="90"/>
      <c r="G271" s="32"/>
      <c r="H271" s="32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  <c r="AA271" s="78"/>
      <c r="AB271" s="78"/>
      <c r="AC271" s="78"/>
      <c r="AD271" s="78"/>
      <c r="AE271" s="78"/>
      <c r="AF271" s="78"/>
      <c r="AG271" s="78"/>
      <c r="AH271" s="78"/>
      <c r="AI271" s="78"/>
    </row>
    <row r="272" spans="1:35" ht="12.75" customHeight="1">
      <c r="A272" s="89"/>
      <c r="B272" s="32"/>
      <c r="C272" s="31"/>
      <c r="D272" s="31"/>
      <c r="E272" s="31"/>
      <c r="F272" s="90"/>
      <c r="G272" s="32"/>
      <c r="H272" s="32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  <c r="AA272" s="78"/>
      <c r="AB272" s="78"/>
      <c r="AC272" s="78"/>
      <c r="AD272" s="78"/>
      <c r="AE272" s="78"/>
      <c r="AF272" s="78"/>
      <c r="AG272" s="78"/>
      <c r="AH272" s="78"/>
      <c r="AI272" s="78"/>
    </row>
    <row r="273" spans="1:35" ht="12.75" customHeight="1">
      <c r="A273" s="89"/>
      <c r="B273" s="32"/>
      <c r="C273" s="31"/>
      <c r="D273" s="31"/>
      <c r="E273" s="31"/>
      <c r="F273" s="90"/>
      <c r="G273" s="32"/>
      <c r="H273" s="32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  <c r="AA273" s="78"/>
      <c r="AB273" s="78"/>
      <c r="AC273" s="78"/>
      <c r="AD273" s="78"/>
      <c r="AE273" s="78"/>
      <c r="AF273" s="78"/>
      <c r="AG273" s="78"/>
      <c r="AH273" s="78"/>
      <c r="AI273" s="78"/>
    </row>
    <row r="274" spans="1:35" ht="12.75" customHeight="1">
      <c r="A274" s="89"/>
      <c r="B274" s="32"/>
      <c r="C274" s="31"/>
      <c r="D274" s="31"/>
      <c r="E274" s="31"/>
      <c r="F274" s="90"/>
      <c r="G274" s="32"/>
      <c r="H274" s="32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  <c r="AA274" s="78"/>
      <c r="AB274" s="78"/>
      <c r="AC274" s="78"/>
      <c r="AD274" s="78"/>
      <c r="AE274" s="78"/>
      <c r="AF274" s="78"/>
      <c r="AG274" s="78"/>
      <c r="AH274" s="78"/>
      <c r="AI274" s="78"/>
    </row>
    <row r="275" spans="1:35" ht="12.75" customHeight="1">
      <c r="A275" s="89"/>
      <c r="B275" s="32"/>
      <c r="C275" s="31"/>
      <c r="D275" s="31"/>
      <c r="E275" s="31"/>
      <c r="F275" s="90"/>
      <c r="G275" s="32"/>
      <c r="H275" s="32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  <c r="AA275" s="78"/>
      <c r="AB275" s="78"/>
      <c r="AC275" s="78"/>
      <c r="AD275" s="78"/>
      <c r="AE275" s="78"/>
      <c r="AF275" s="78"/>
      <c r="AG275" s="78"/>
      <c r="AH275" s="78"/>
      <c r="AI275" s="78"/>
    </row>
    <row r="276" spans="1:35" ht="12.75" customHeight="1">
      <c r="A276" s="89"/>
      <c r="B276" s="32"/>
      <c r="C276" s="31"/>
      <c r="D276" s="31"/>
      <c r="E276" s="31"/>
      <c r="F276" s="90"/>
      <c r="G276" s="32"/>
      <c r="H276" s="32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  <c r="AA276" s="78"/>
      <c r="AB276" s="78"/>
      <c r="AC276" s="78"/>
      <c r="AD276" s="78"/>
      <c r="AE276" s="78"/>
      <c r="AF276" s="78"/>
      <c r="AG276" s="78"/>
      <c r="AH276" s="78"/>
      <c r="AI276" s="78"/>
    </row>
    <row r="277" spans="1:35" ht="12.75" customHeight="1">
      <c r="A277" s="89"/>
      <c r="B277" s="32"/>
      <c r="C277" s="31"/>
      <c r="D277" s="31"/>
      <c r="E277" s="31"/>
      <c r="F277" s="90"/>
      <c r="G277" s="32"/>
      <c r="H277" s="32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  <c r="AA277" s="78"/>
      <c r="AB277" s="78"/>
      <c r="AC277" s="78"/>
      <c r="AD277" s="78"/>
      <c r="AE277" s="78"/>
      <c r="AF277" s="78"/>
      <c r="AG277" s="78"/>
      <c r="AH277" s="78"/>
      <c r="AI277" s="78"/>
    </row>
    <row r="278" spans="1:35" ht="12.75" customHeight="1">
      <c r="A278" s="89"/>
      <c r="B278" s="32"/>
      <c r="C278" s="31"/>
      <c r="D278" s="31"/>
      <c r="E278" s="31"/>
      <c r="F278" s="90"/>
      <c r="G278" s="32"/>
      <c r="H278" s="32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  <c r="AA278" s="78"/>
      <c r="AB278" s="78"/>
      <c r="AC278" s="78"/>
      <c r="AD278" s="78"/>
      <c r="AE278" s="78"/>
      <c r="AF278" s="78"/>
      <c r="AG278" s="78"/>
      <c r="AH278" s="78"/>
      <c r="AI278" s="78"/>
    </row>
    <row r="279" spans="1:35" ht="12.75" customHeight="1">
      <c r="A279" s="89"/>
      <c r="B279" s="32"/>
      <c r="C279" s="31"/>
      <c r="D279" s="31"/>
      <c r="E279" s="31"/>
      <c r="F279" s="90"/>
      <c r="G279" s="32"/>
      <c r="H279" s="32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  <c r="AA279" s="78"/>
      <c r="AB279" s="78"/>
      <c r="AC279" s="78"/>
      <c r="AD279" s="78"/>
      <c r="AE279" s="78"/>
      <c r="AF279" s="78"/>
      <c r="AG279" s="78"/>
      <c r="AH279" s="78"/>
      <c r="AI279" s="78"/>
    </row>
    <row r="280" spans="1:35" ht="12.75" customHeight="1">
      <c r="A280" s="89"/>
      <c r="B280" s="32"/>
      <c r="C280" s="31"/>
      <c r="D280" s="31"/>
      <c r="E280" s="31"/>
      <c r="F280" s="90"/>
      <c r="G280" s="32"/>
      <c r="H280" s="32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  <c r="AA280" s="78"/>
      <c r="AB280" s="78"/>
      <c r="AC280" s="78"/>
      <c r="AD280" s="78"/>
      <c r="AE280" s="78"/>
      <c r="AF280" s="78"/>
      <c r="AG280" s="78"/>
      <c r="AH280" s="78"/>
      <c r="AI280" s="78"/>
    </row>
    <row r="281" spans="1:35" ht="12.75" customHeight="1">
      <c r="A281" s="89"/>
      <c r="B281" s="32"/>
      <c r="C281" s="31"/>
      <c r="D281" s="31"/>
      <c r="E281" s="31"/>
      <c r="F281" s="90"/>
      <c r="G281" s="32"/>
      <c r="H281" s="32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  <c r="AA281" s="78"/>
      <c r="AB281" s="78"/>
      <c r="AC281" s="78"/>
      <c r="AD281" s="78"/>
      <c r="AE281" s="78"/>
      <c r="AF281" s="78"/>
      <c r="AG281" s="78"/>
      <c r="AH281" s="78"/>
      <c r="AI281" s="78"/>
    </row>
    <row r="282" spans="1:35" ht="12.75" customHeight="1">
      <c r="A282" s="89"/>
      <c r="B282" s="32"/>
      <c r="C282" s="31"/>
      <c r="D282" s="31"/>
      <c r="E282" s="31"/>
      <c r="F282" s="90"/>
      <c r="G282" s="32"/>
      <c r="H282" s="32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  <c r="AA282" s="78"/>
      <c r="AB282" s="78"/>
      <c r="AC282" s="78"/>
      <c r="AD282" s="78"/>
      <c r="AE282" s="78"/>
      <c r="AF282" s="78"/>
      <c r="AG282" s="78"/>
      <c r="AH282" s="78"/>
      <c r="AI282" s="78"/>
    </row>
    <row r="283" spans="1:35" ht="12.75" customHeight="1">
      <c r="A283" s="89"/>
      <c r="B283" s="32"/>
      <c r="C283" s="31"/>
      <c r="D283" s="31"/>
      <c r="E283" s="31"/>
      <c r="F283" s="90"/>
      <c r="G283" s="32"/>
      <c r="H283" s="32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  <c r="AA283" s="78"/>
      <c r="AB283" s="78"/>
      <c r="AC283" s="78"/>
      <c r="AD283" s="78"/>
      <c r="AE283" s="78"/>
      <c r="AF283" s="78"/>
      <c r="AG283" s="78"/>
      <c r="AH283" s="78"/>
      <c r="AI283" s="78"/>
    </row>
    <row r="284" spans="1:35" ht="12.75" customHeight="1">
      <c r="A284" s="89"/>
      <c r="B284" s="32"/>
      <c r="C284" s="31"/>
      <c r="D284" s="31"/>
      <c r="E284" s="31"/>
      <c r="F284" s="90"/>
      <c r="G284" s="32"/>
      <c r="H284" s="32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  <c r="AA284" s="78"/>
      <c r="AB284" s="78"/>
      <c r="AC284" s="78"/>
      <c r="AD284" s="78"/>
      <c r="AE284" s="78"/>
      <c r="AF284" s="78"/>
      <c r="AG284" s="78"/>
      <c r="AH284" s="78"/>
      <c r="AI284" s="78"/>
    </row>
    <row r="285" spans="1:35" ht="12.75" customHeight="1">
      <c r="A285" s="89"/>
      <c r="B285" s="32"/>
      <c r="C285" s="31"/>
      <c r="D285" s="31"/>
      <c r="E285" s="31"/>
      <c r="F285" s="90"/>
      <c r="G285" s="32"/>
      <c r="H285" s="32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  <c r="AA285" s="78"/>
      <c r="AB285" s="78"/>
      <c r="AC285" s="78"/>
      <c r="AD285" s="78"/>
      <c r="AE285" s="78"/>
      <c r="AF285" s="78"/>
      <c r="AG285" s="78"/>
      <c r="AH285" s="78"/>
      <c r="AI285" s="78"/>
    </row>
    <row r="286" spans="1:35" ht="12.75" customHeight="1">
      <c r="A286" s="89"/>
      <c r="B286" s="32"/>
      <c r="C286" s="31"/>
      <c r="D286" s="31"/>
      <c r="E286" s="31"/>
      <c r="F286" s="90"/>
      <c r="G286" s="32"/>
      <c r="H286" s="32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  <c r="AA286" s="78"/>
      <c r="AB286" s="78"/>
      <c r="AC286" s="78"/>
      <c r="AD286" s="78"/>
      <c r="AE286" s="78"/>
      <c r="AF286" s="78"/>
      <c r="AG286" s="78"/>
      <c r="AH286" s="78"/>
      <c r="AI286" s="78"/>
    </row>
    <row r="287" spans="1:35" ht="12.75" customHeight="1">
      <c r="A287" s="89"/>
      <c r="B287" s="32"/>
      <c r="C287" s="31"/>
      <c r="D287" s="31"/>
      <c r="E287" s="31"/>
      <c r="F287" s="90"/>
      <c r="G287" s="32"/>
      <c r="H287" s="32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  <c r="AA287" s="78"/>
      <c r="AB287" s="78"/>
      <c r="AC287" s="78"/>
      <c r="AD287" s="78"/>
      <c r="AE287" s="78"/>
      <c r="AF287" s="78"/>
      <c r="AG287" s="78"/>
      <c r="AH287" s="78"/>
      <c r="AI287" s="78"/>
    </row>
    <row r="288" spans="1:35" ht="12.75" customHeight="1">
      <c r="A288" s="89"/>
      <c r="B288" s="32"/>
      <c r="C288" s="31"/>
      <c r="D288" s="31"/>
      <c r="E288" s="31"/>
      <c r="F288" s="90"/>
      <c r="G288" s="32"/>
      <c r="H288" s="32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  <c r="AA288" s="78"/>
      <c r="AB288" s="78"/>
      <c r="AC288" s="78"/>
      <c r="AD288" s="78"/>
      <c r="AE288" s="78"/>
      <c r="AF288" s="78"/>
      <c r="AG288" s="78"/>
      <c r="AH288" s="78"/>
      <c r="AI288" s="78"/>
    </row>
    <row r="289" spans="1:35" ht="12.75" customHeight="1">
      <c r="A289" s="89"/>
      <c r="B289" s="32"/>
      <c r="C289" s="31"/>
      <c r="D289" s="31"/>
      <c r="E289" s="31"/>
      <c r="F289" s="90"/>
      <c r="G289" s="32"/>
      <c r="H289" s="32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  <c r="AA289" s="78"/>
      <c r="AB289" s="78"/>
      <c r="AC289" s="78"/>
      <c r="AD289" s="78"/>
      <c r="AE289" s="78"/>
      <c r="AF289" s="78"/>
      <c r="AG289" s="78"/>
      <c r="AH289" s="78"/>
      <c r="AI289" s="78"/>
    </row>
    <row r="290" spans="1:35" ht="12.75" customHeight="1">
      <c r="A290" s="89"/>
      <c r="B290" s="32"/>
      <c r="C290" s="31"/>
      <c r="D290" s="31"/>
      <c r="E290" s="31"/>
      <c r="F290" s="90"/>
      <c r="G290" s="32"/>
      <c r="H290" s="32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  <c r="AA290" s="78"/>
      <c r="AB290" s="78"/>
      <c r="AC290" s="78"/>
      <c r="AD290" s="78"/>
      <c r="AE290" s="78"/>
      <c r="AF290" s="78"/>
      <c r="AG290" s="78"/>
      <c r="AH290" s="78"/>
      <c r="AI290" s="78"/>
    </row>
    <row r="291" spans="1:35" ht="12.75" customHeight="1">
      <c r="A291" s="89"/>
      <c r="B291" s="32"/>
      <c r="C291" s="31"/>
      <c r="D291" s="31"/>
      <c r="E291" s="31"/>
      <c r="F291" s="90"/>
      <c r="G291" s="32"/>
      <c r="H291" s="32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  <c r="AA291" s="78"/>
      <c r="AB291" s="78"/>
      <c r="AC291" s="78"/>
      <c r="AD291" s="78"/>
      <c r="AE291" s="78"/>
      <c r="AF291" s="78"/>
      <c r="AG291" s="78"/>
      <c r="AH291" s="78"/>
      <c r="AI291" s="78"/>
    </row>
    <row r="292" spans="1:35" ht="12.75" customHeight="1">
      <c r="A292" s="89"/>
      <c r="B292" s="32"/>
      <c r="C292" s="31"/>
      <c r="D292" s="31"/>
      <c r="E292" s="31"/>
      <c r="F292" s="90"/>
      <c r="G292" s="32"/>
      <c r="H292" s="32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  <c r="AA292" s="78"/>
      <c r="AB292" s="78"/>
      <c r="AC292" s="78"/>
      <c r="AD292" s="78"/>
      <c r="AE292" s="78"/>
      <c r="AF292" s="78"/>
      <c r="AG292" s="78"/>
      <c r="AH292" s="78"/>
      <c r="AI292" s="78"/>
    </row>
    <row r="293" spans="1:35" ht="12.75" customHeight="1">
      <c r="A293" s="89"/>
      <c r="B293" s="32"/>
      <c r="C293" s="31"/>
      <c r="D293" s="31"/>
      <c r="E293" s="31"/>
      <c r="F293" s="90"/>
      <c r="G293" s="32"/>
      <c r="H293" s="32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  <c r="AA293" s="78"/>
      <c r="AB293" s="78"/>
      <c r="AC293" s="78"/>
      <c r="AD293" s="78"/>
      <c r="AE293" s="78"/>
      <c r="AF293" s="78"/>
      <c r="AG293" s="78"/>
      <c r="AH293" s="78"/>
      <c r="AI293" s="78"/>
    </row>
    <row r="294" spans="1:35" ht="12.75" customHeight="1">
      <c r="A294" s="89"/>
      <c r="B294" s="32"/>
      <c r="C294" s="31"/>
      <c r="D294" s="31"/>
      <c r="E294" s="31"/>
      <c r="F294" s="90"/>
      <c r="G294" s="32"/>
      <c r="H294" s="32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  <c r="AA294" s="78"/>
      <c r="AB294" s="78"/>
      <c r="AC294" s="78"/>
      <c r="AD294" s="78"/>
      <c r="AE294" s="78"/>
      <c r="AF294" s="78"/>
      <c r="AG294" s="78"/>
      <c r="AH294" s="78"/>
      <c r="AI294" s="78"/>
    </row>
    <row r="295" spans="1:35" ht="12.75" customHeight="1">
      <c r="A295" s="89"/>
      <c r="B295" s="32"/>
      <c r="C295" s="31"/>
      <c r="D295" s="31"/>
      <c r="E295" s="31"/>
      <c r="F295" s="90"/>
      <c r="G295" s="32"/>
      <c r="H295" s="32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  <c r="AA295" s="78"/>
      <c r="AB295" s="78"/>
      <c r="AC295" s="78"/>
      <c r="AD295" s="78"/>
      <c r="AE295" s="78"/>
      <c r="AF295" s="78"/>
      <c r="AG295" s="78"/>
      <c r="AH295" s="78"/>
      <c r="AI295" s="78"/>
    </row>
    <row r="296" spans="1:35" ht="12.75" customHeight="1">
      <c r="A296" s="89"/>
      <c r="B296" s="32"/>
      <c r="C296" s="31"/>
      <c r="D296" s="31"/>
      <c r="E296" s="31"/>
      <c r="F296" s="90"/>
      <c r="G296" s="32"/>
      <c r="H296" s="32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  <c r="AA296" s="78"/>
      <c r="AB296" s="78"/>
      <c r="AC296" s="78"/>
      <c r="AD296" s="78"/>
      <c r="AE296" s="78"/>
      <c r="AF296" s="78"/>
      <c r="AG296" s="78"/>
      <c r="AH296" s="78"/>
      <c r="AI296" s="78"/>
    </row>
    <row r="297" spans="1:35" ht="12.75" customHeight="1">
      <c r="A297" s="89"/>
      <c r="B297" s="32"/>
      <c r="C297" s="31"/>
      <c r="D297" s="31"/>
      <c r="E297" s="31"/>
      <c r="F297" s="90"/>
      <c r="G297" s="32"/>
      <c r="H297" s="32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  <c r="AA297" s="78"/>
      <c r="AB297" s="78"/>
      <c r="AC297" s="78"/>
      <c r="AD297" s="78"/>
      <c r="AE297" s="78"/>
      <c r="AF297" s="78"/>
      <c r="AG297" s="78"/>
      <c r="AH297" s="78"/>
      <c r="AI297" s="78"/>
    </row>
    <row r="298" spans="1:35" ht="12.75" customHeight="1">
      <c r="A298" s="89"/>
      <c r="B298" s="32"/>
      <c r="C298" s="31"/>
      <c r="D298" s="31"/>
      <c r="E298" s="31"/>
      <c r="F298" s="90"/>
      <c r="G298" s="32"/>
      <c r="H298" s="32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  <c r="AA298" s="78"/>
      <c r="AB298" s="78"/>
      <c r="AC298" s="78"/>
      <c r="AD298" s="78"/>
      <c r="AE298" s="78"/>
      <c r="AF298" s="78"/>
      <c r="AG298" s="78"/>
      <c r="AH298" s="78"/>
      <c r="AI298" s="78"/>
    </row>
    <row r="299" spans="1:35" ht="12.75" customHeight="1">
      <c r="A299" s="89"/>
      <c r="B299" s="32"/>
      <c r="C299" s="31"/>
      <c r="D299" s="31"/>
      <c r="E299" s="31"/>
      <c r="F299" s="90"/>
      <c r="G299" s="32"/>
      <c r="H299" s="32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  <c r="AA299" s="78"/>
      <c r="AB299" s="78"/>
      <c r="AC299" s="78"/>
      <c r="AD299" s="78"/>
      <c r="AE299" s="78"/>
      <c r="AF299" s="78"/>
      <c r="AG299" s="78"/>
      <c r="AH299" s="78"/>
      <c r="AI299" s="78"/>
    </row>
    <row r="300" spans="1:35" ht="12.75" customHeight="1">
      <c r="A300" s="89"/>
      <c r="B300" s="32"/>
      <c r="C300" s="31"/>
      <c r="D300" s="31"/>
      <c r="E300" s="31"/>
      <c r="F300" s="90"/>
      <c r="G300" s="32"/>
      <c r="H300" s="32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  <c r="AA300" s="78"/>
      <c r="AB300" s="78"/>
      <c r="AC300" s="78"/>
      <c r="AD300" s="78"/>
      <c r="AE300" s="78"/>
      <c r="AF300" s="78"/>
      <c r="AG300" s="78"/>
      <c r="AH300" s="78"/>
      <c r="AI300" s="78"/>
    </row>
    <row r="301" spans="1:35" ht="12.75" customHeight="1">
      <c r="A301" s="89"/>
      <c r="B301" s="32"/>
      <c r="C301" s="31"/>
      <c r="D301" s="31"/>
      <c r="E301" s="31"/>
      <c r="F301" s="90"/>
      <c r="G301" s="32"/>
      <c r="H301" s="32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  <c r="AA301" s="78"/>
      <c r="AB301" s="78"/>
      <c r="AC301" s="78"/>
      <c r="AD301" s="78"/>
      <c r="AE301" s="78"/>
      <c r="AF301" s="78"/>
      <c r="AG301" s="78"/>
      <c r="AH301" s="78"/>
      <c r="AI301" s="78"/>
    </row>
    <row r="302" spans="1:35" ht="12.75" customHeight="1">
      <c r="A302" s="89"/>
      <c r="B302" s="32"/>
      <c r="C302" s="31"/>
      <c r="D302" s="31"/>
      <c r="E302" s="31"/>
      <c r="F302" s="90"/>
      <c r="G302" s="32"/>
      <c r="H302" s="32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  <c r="AA302" s="78"/>
      <c r="AB302" s="78"/>
      <c r="AC302" s="78"/>
      <c r="AD302" s="78"/>
      <c r="AE302" s="78"/>
      <c r="AF302" s="78"/>
      <c r="AG302" s="78"/>
      <c r="AH302" s="78"/>
      <c r="AI302" s="78"/>
    </row>
    <row r="303" spans="1:35" ht="12.75" customHeight="1">
      <c r="A303" s="89"/>
      <c r="B303" s="32"/>
      <c r="C303" s="31"/>
      <c r="D303" s="31"/>
      <c r="E303" s="31"/>
      <c r="F303" s="90"/>
      <c r="G303" s="32"/>
      <c r="H303" s="32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  <c r="AA303" s="78"/>
      <c r="AB303" s="78"/>
      <c r="AC303" s="78"/>
      <c r="AD303" s="78"/>
      <c r="AE303" s="78"/>
      <c r="AF303" s="78"/>
      <c r="AG303" s="78"/>
      <c r="AH303" s="78"/>
      <c r="AI303" s="78"/>
    </row>
    <row r="304" spans="1:35" ht="12.75" customHeight="1">
      <c r="A304" s="89"/>
      <c r="B304" s="32"/>
      <c r="C304" s="31"/>
      <c r="D304" s="31"/>
      <c r="E304" s="31"/>
      <c r="F304" s="90"/>
      <c r="G304" s="32"/>
      <c r="H304" s="32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  <c r="AA304" s="78"/>
      <c r="AB304" s="78"/>
      <c r="AC304" s="78"/>
      <c r="AD304" s="78"/>
      <c r="AE304" s="78"/>
      <c r="AF304" s="78"/>
      <c r="AG304" s="78"/>
      <c r="AH304" s="78"/>
      <c r="AI304" s="78"/>
    </row>
    <row r="305" spans="1:35" ht="12.75" customHeight="1">
      <c r="A305" s="89"/>
      <c r="B305" s="32"/>
      <c r="C305" s="31"/>
      <c r="D305" s="31"/>
      <c r="E305" s="31"/>
      <c r="F305" s="90"/>
      <c r="G305" s="32"/>
      <c r="H305" s="91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  <c r="Z305" s="78"/>
      <c r="AA305" s="78"/>
      <c r="AB305" s="78"/>
      <c r="AC305" s="78"/>
      <c r="AD305" s="78"/>
      <c r="AE305" s="78"/>
      <c r="AF305" s="78"/>
      <c r="AG305" s="78"/>
      <c r="AH305" s="78"/>
      <c r="AI305" s="78"/>
    </row>
    <row r="306" spans="1:35" ht="12.75" customHeight="1">
      <c r="A306" s="89"/>
      <c r="B306" s="32"/>
      <c r="C306" s="31"/>
      <c r="D306" s="31"/>
      <c r="E306" s="31"/>
      <c r="F306" s="90"/>
      <c r="G306" s="32"/>
      <c r="H306" s="91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  <c r="AA306" s="78"/>
      <c r="AB306" s="78"/>
      <c r="AC306" s="78"/>
      <c r="AD306" s="78"/>
      <c r="AE306" s="78"/>
      <c r="AF306" s="78"/>
      <c r="AG306" s="78"/>
      <c r="AH306" s="78"/>
      <c r="AI306" s="78"/>
    </row>
    <row r="307" spans="1:35" ht="12.75" customHeight="1">
      <c r="A307" s="89"/>
      <c r="B307" s="32"/>
      <c r="C307" s="31"/>
      <c r="D307" s="31"/>
      <c r="E307" s="31"/>
      <c r="F307" s="90"/>
      <c r="G307" s="32"/>
      <c r="H307" s="91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  <c r="AA307" s="78"/>
      <c r="AB307" s="78"/>
      <c r="AC307" s="78"/>
      <c r="AD307" s="78"/>
      <c r="AE307" s="78"/>
      <c r="AF307" s="78"/>
      <c r="AG307" s="78"/>
      <c r="AH307" s="78"/>
      <c r="AI307" s="78"/>
    </row>
    <row r="308" spans="1:35" ht="12.75" customHeight="1">
      <c r="A308" s="89"/>
      <c r="B308" s="32"/>
      <c r="C308" s="31"/>
      <c r="D308" s="31"/>
      <c r="E308" s="31"/>
      <c r="F308" s="90"/>
      <c r="G308" s="32"/>
      <c r="H308" s="91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  <c r="Z308" s="78"/>
      <c r="AA308" s="78"/>
      <c r="AB308" s="78"/>
      <c r="AC308" s="78"/>
      <c r="AD308" s="78"/>
      <c r="AE308" s="78"/>
      <c r="AF308" s="78"/>
      <c r="AG308" s="78"/>
      <c r="AH308" s="78"/>
      <c r="AI308" s="78"/>
    </row>
    <row r="309" spans="1:35" ht="12.75" customHeight="1">
      <c r="A309" s="89"/>
      <c r="B309" s="32"/>
      <c r="C309" s="31"/>
      <c r="D309" s="31"/>
      <c r="E309" s="31"/>
      <c r="F309" s="90"/>
      <c r="G309" s="32"/>
      <c r="H309" s="91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  <c r="Z309" s="78"/>
      <c r="AA309" s="78"/>
      <c r="AB309" s="78"/>
      <c r="AC309" s="78"/>
      <c r="AD309" s="78"/>
      <c r="AE309" s="78"/>
      <c r="AF309" s="78"/>
      <c r="AG309" s="78"/>
      <c r="AH309" s="78"/>
      <c r="AI309" s="78"/>
    </row>
    <row r="310" spans="1:35" ht="12.75" customHeight="1">
      <c r="A310" s="89"/>
      <c r="B310" s="32"/>
      <c r="C310" s="31"/>
      <c r="D310" s="31"/>
      <c r="E310" s="31"/>
      <c r="F310" s="90"/>
      <c r="G310" s="32"/>
      <c r="H310" s="91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  <c r="Z310" s="78"/>
      <c r="AA310" s="78"/>
      <c r="AB310" s="78"/>
      <c r="AC310" s="78"/>
      <c r="AD310" s="78"/>
      <c r="AE310" s="78"/>
      <c r="AF310" s="78"/>
      <c r="AG310" s="78"/>
      <c r="AH310" s="78"/>
      <c r="AI310" s="78"/>
    </row>
    <row r="311" spans="1:35" ht="12.75" customHeight="1">
      <c r="A311" s="89"/>
      <c r="B311" s="32"/>
      <c r="C311" s="31"/>
      <c r="D311" s="31"/>
      <c r="E311" s="31"/>
      <c r="F311" s="90"/>
      <c r="G311" s="32"/>
      <c r="H311" s="91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  <c r="Z311" s="78"/>
      <c r="AA311" s="78"/>
      <c r="AB311" s="78"/>
      <c r="AC311" s="78"/>
      <c r="AD311" s="78"/>
      <c r="AE311" s="78"/>
      <c r="AF311" s="78"/>
      <c r="AG311" s="78"/>
      <c r="AH311" s="78"/>
      <c r="AI311" s="78"/>
    </row>
    <row r="312" spans="1:35" ht="12.75" customHeight="1">
      <c r="A312" s="89"/>
      <c r="B312" s="32"/>
      <c r="C312" s="31"/>
      <c r="D312" s="31"/>
      <c r="E312" s="31"/>
      <c r="F312" s="90"/>
      <c r="G312" s="32"/>
      <c r="H312" s="91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78"/>
      <c r="Z312" s="78"/>
      <c r="AA312" s="78"/>
      <c r="AB312" s="78"/>
      <c r="AC312" s="78"/>
      <c r="AD312" s="78"/>
      <c r="AE312" s="78"/>
      <c r="AF312" s="78"/>
      <c r="AG312" s="78"/>
      <c r="AH312" s="78"/>
      <c r="AI312" s="78"/>
    </row>
    <row r="313" spans="1:35" ht="12.75" customHeight="1">
      <c r="A313" s="89"/>
      <c r="B313" s="32"/>
      <c r="C313" s="31"/>
      <c r="D313" s="31"/>
      <c r="E313" s="31"/>
      <c r="F313" s="90"/>
      <c r="G313" s="32"/>
      <c r="H313" s="91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  <c r="Z313" s="78"/>
      <c r="AA313" s="78"/>
      <c r="AB313" s="78"/>
      <c r="AC313" s="78"/>
      <c r="AD313" s="78"/>
      <c r="AE313" s="78"/>
      <c r="AF313" s="78"/>
      <c r="AG313" s="78"/>
      <c r="AH313" s="78"/>
      <c r="AI313" s="78"/>
    </row>
    <row r="314" spans="1:35" ht="12.75" customHeight="1">
      <c r="A314" s="89"/>
      <c r="B314" s="32"/>
      <c r="C314" s="31"/>
      <c r="D314" s="31"/>
      <c r="E314" s="31"/>
      <c r="F314" s="90"/>
      <c r="G314" s="32"/>
      <c r="H314" s="91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  <c r="X314" s="78"/>
      <c r="Y314" s="78"/>
      <c r="Z314" s="78"/>
      <c r="AA314" s="78"/>
      <c r="AB314" s="78"/>
      <c r="AC314" s="78"/>
      <c r="AD314" s="78"/>
      <c r="AE314" s="78"/>
      <c r="AF314" s="78"/>
      <c r="AG314" s="78"/>
      <c r="AH314" s="78"/>
      <c r="AI314" s="78"/>
    </row>
    <row r="315" spans="1:35" ht="12.75" customHeight="1">
      <c r="A315" s="89"/>
      <c r="B315" s="32"/>
      <c r="C315" s="31"/>
      <c r="D315" s="31"/>
      <c r="E315" s="31"/>
      <c r="F315" s="90"/>
      <c r="G315" s="32"/>
      <c r="H315" s="91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  <c r="Z315" s="78"/>
      <c r="AA315" s="78"/>
      <c r="AB315" s="78"/>
      <c r="AC315" s="78"/>
      <c r="AD315" s="78"/>
      <c r="AE315" s="78"/>
      <c r="AF315" s="78"/>
      <c r="AG315" s="78"/>
      <c r="AH315" s="78"/>
      <c r="AI315" s="78"/>
    </row>
    <row r="316" spans="1:35" ht="12.75" customHeight="1">
      <c r="A316" s="89"/>
      <c r="B316" s="32"/>
      <c r="C316" s="31"/>
      <c r="D316" s="31"/>
      <c r="E316" s="31"/>
      <c r="F316" s="90"/>
      <c r="G316" s="32"/>
      <c r="H316" s="91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78"/>
      <c r="Z316" s="78"/>
      <c r="AA316" s="78"/>
      <c r="AB316" s="78"/>
      <c r="AC316" s="78"/>
      <c r="AD316" s="78"/>
      <c r="AE316" s="78"/>
      <c r="AF316" s="78"/>
      <c r="AG316" s="78"/>
      <c r="AH316" s="78"/>
      <c r="AI316" s="78"/>
    </row>
    <row r="317" spans="1:35" ht="12.75" customHeight="1">
      <c r="A317" s="89"/>
      <c r="B317" s="32"/>
      <c r="C317" s="31"/>
      <c r="D317" s="31"/>
      <c r="E317" s="31"/>
      <c r="F317" s="90"/>
      <c r="G317" s="32"/>
      <c r="H317" s="91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  <c r="X317" s="78"/>
      <c r="Y317" s="78"/>
      <c r="Z317" s="78"/>
      <c r="AA317" s="78"/>
      <c r="AB317" s="78"/>
      <c r="AC317" s="78"/>
      <c r="AD317" s="78"/>
      <c r="AE317" s="78"/>
      <c r="AF317" s="78"/>
      <c r="AG317" s="78"/>
      <c r="AH317" s="78"/>
      <c r="AI317" s="78"/>
    </row>
    <row r="318" spans="1:35" ht="12.75" customHeight="1">
      <c r="A318" s="89"/>
      <c r="B318" s="32"/>
      <c r="C318" s="31"/>
      <c r="D318" s="31"/>
      <c r="E318" s="31"/>
      <c r="F318" s="90"/>
      <c r="G318" s="32"/>
      <c r="H318" s="91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  <c r="Z318" s="78"/>
      <c r="AA318" s="78"/>
      <c r="AB318" s="78"/>
      <c r="AC318" s="78"/>
      <c r="AD318" s="78"/>
      <c r="AE318" s="78"/>
      <c r="AF318" s="78"/>
      <c r="AG318" s="78"/>
      <c r="AH318" s="78"/>
      <c r="AI318" s="78"/>
    </row>
    <row r="319" spans="1:35" ht="12.75" customHeight="1">
      <c r="A319" s="89"/>
      <c r="B319" s="32"/>
      <c r="C319" s="31"/>
      <c r="D319" s="31"/>
      <c r="E319" s="31"/>
      <c r="F319" s="90"/>
      <c r="G319" s="32"/>
      <c r="H319" s="91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  <c r="X319" s="78"/>
      <c r="Y319" s="78"/>
      <c r="Z319" s="78"/>
      <c r="AA319" s="78"/>
      <c r="AB319" s="78"/>
      <c r="AC319" s="78"/>
      <c r="AD319" s="78"/>
      <c r="AE319" s="78"/>
      <c r="AF319" s="78"/>
      <c r="AG319" s="78"/>
      <c r="AH319" s="78"/>
      <c r="AI319" s="78"/>
    </row>
    <row r="320" spans="1:35" ht="12.75" customHeight="1">
      <c r="A320" s="89"/>
      <c r="B320" s="32"/>
      <c r="C320" s="31"/>
      <c r="D320" s="31"/>
      <c r="E320" s="31"/>
      <c r="F320" s="90"/>
      <c r="G320" s="32"/>
      <c r="H320" s="91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  <c r="Z320" s="78"/>
      <c r="AA320" s="78"/>
      <c r="AB320" s="78"/>
      <c r="AC320" s="78"/>
      <c r="AD320" s="78"/>
      <c r="AE320" s="78"/>
      <c r="AF320" s="78"/>
      <c r="AG320" s="78"/>
      <c r="AH320" s="78"/>
      <c r="AI320" s="78"/>
    </row>
    <row r="321" spans="1:35" ht="12.75" customHeight="1">
      <c r="A321" s="89"/>
      <c r="B321" s="32"/>
      <c r="C321" s="31"/>
      <c r="D321" s="31"/>
      <c r="E321" s="31"/>
      <c r="F321" s="90"/>
      <c r="G321" s="32"/>
      <c r="H321" s="91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  <c r="Z321" s="78"/>
      <c r="AA321" s="78"/>
      <c r="AB321" s="78"/>
      <c r="AC321" s="78"/>
      <c r="AD321" s="78"/>
      <c r="AE321" s="78"/>
      <c r="AF321" s="78"/>
      <c r="AG321" s="78"/>
      <c r="AH321" s="78"/>
      <c r="AI321" s="78"/>
    </row>
    <row r="322" spans="1:35" ht="12.75" customHeight="1">
      <c r="A322" s="89"/>
      <c r="B322" s="32"/>
      <c r="C322" s="31"/>
      <c r="D322" s="31"/>
      <c r="E322" s="31"/>
      <c r="F322" s="90"/>
      <c r="G322" s="32"/>
      <c r="H322" s="91"/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/>
      <c r="Z322" s="78"/>
      <c r="AA322" s="78"/>
      <c r="AB322" s="78"/>
      <c r="AC322" s="78"/>
      <c r="AD322" s="78"/>
      <c r="AE322" s="78"/>
      <c r="AF322" s="78"/>
      <c r="AG322" s="78"/>
      <c r="AH322" s="78"/>
      <c r="AI322" s="78"/>
    </row>
    <row r="323" spans="1:35" ht="12.75" customHeight="1">
      <c r="A323" s="89"/>
      <c r="B323" s="32"/>
      <c r="C323" s="31"/>
      <c r="D323" s="31"/>
      <c r="E323" s="31"/>
      <c r="F323" s="90"/>
      <c r="G323" s="32"/>
      <c r="H323" s="91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  <c r="Z323" s="78"/>
      <c r="AA323" s="78"/>
      <c r="AB323" s="78"/>
      <c r="AC323" s="78"/>
      <c r="AD323" s="78"/>
      <c r="AE323" s="78"/>
      <c r="AF323" s="78"/>
      <c r="AG323" s="78"/>
      <c r="AH323" s="78"/>
      <c r="AI323" s="78"/>
    </row>
    <row r="324" spans="1:35" ht="12.75" customHeight="1">
      <c r="A324" s="89"/>
      <c r="B324" s="32"/>
      <c r="C324" s="31"/>
      <c r="D324" s="31"/>
      <c r="E324" s="31"/>
      <c r="F324" s="90"/>
      <c r="G324" s="32"/>
      <c r="H324" s="91"/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  <c r="Z324" s="78"/>
      <c r="AA324" s="78"/>
      <c r="AB324" s="78"/>
      <c r="AC324" s="78"/>
      <c r="AD324" s="78"/>
      <c r="AE324" s="78"/>
      <c r="AF324" s="78"/>
      <c r="AG324" s="78"/>
      <c r="AH324" s="78"/>
      <c r="AI324" s="78"/>
    </row>
    <row r="325" spans="1:35" ht="12.75" customHeight="1">
      <c r="A325" s="89"/>
      <c r="B325" s="32"/>
      <c r="C325" s="31"/>
      <c r="D325" s="31"/>
      <c r="E325" s="31"/>
      <c r="F325" s="90"/>
      <c r="G325" s="32"/>
      <c r="H325" s="91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  <c r="Z325" s="78"/>
      <c r="AA325" s="78"/>
      <c r="AB325" s="78"/>
      <c r="AC325" s="78"/>
      <c r="AD325" s="78"/>
      <c r="AE325" s="78"/>
      <c r="AF325" s="78"/>
      <c r="AG325" s="78"/>
      <c r="AH325" s="78"/>
      <c r="AI325" s="78"/>
    </row>
    <row r="326" spans="1:35" ht="12.75" customHeight="1">
      <c r="A326" s="89"/>
      <c r="B326" s="32"/>
      <c r="C326" s="31"/>
      <c r="D326" s="31"/>
      <c r="E326" s="31"/>
      <c r="F326" s="90"/>
      <c r="G326" s="32"/>
      <c r="H326" s="91"/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78"/>
      <c r="X326" s="78"/>
      <c r="Y326" s="78"/>
      <c r="Z326" s="78"/>
      <c r="AA326" s="78"/>
      <c r="AB326" s="78"/>
      <c r="AC326" s="78"/>
      <c r="AD326" s="78"/>
      <c r="AE326" s="78"/>
      <c r="AF326" s="78"/>
      <c r="AG326" s="78"/>
      <c r="AH326" s="78"/>
      <c r="AI326" s="78"/>
    </row>
    <row r="327" spans="1:35" ht="12.75" customHeight="1">
      <c r="A327" s="89"/>
      <c r="B327" s="32"/>
      <c r="C327" s="31"/>
      <c r="D327" s="31"/>
      <c r="E327" s="31"/>
      <c r="F327" s="90"/>
      <c r="G327" s="32"/>
      <c r="H327" s="91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8"/>
      <c r="AA327" s="78"/>
      <c r="AB327" s="78"/>
      <c r="AC327" s="78"/>
      <c r="AD327" s="78"/>
      <c r="AE327" s="78"/>
      <c r="AF327" s="78"/>
      <c r="AG327" s="78"/>
      <c r="AH327" s="78"/>
      <c r="AI327" s="78"/>
    </row>
    <row r="328" spans="1:35" ht="12.75" customHeight="1">
      <c r="A328" s="89"/>
      <c r="B328" s="32"/>
      <c r="C328" s="31"/>
      <c r="D328" s="31"/>
      <c r="E328" s="31"/>
      <c r="F328" s="90"/>
      <c r="G328" s="32"/>
      <c r="H328" s="91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78"/>
      <c r="X328" s="78"/>
      <c r="Y328" s="78"/>
      <c r="Z328" s="78"/>
      <c r="AA328" s="78"/>
      <c r="AB328" s="78"/>
      <c r="AC328" s="78"/>
      <c r="AD328" s="78"/>
      <c r="AE328" s="78"/>
      <c r="AF328" s="78"/>
      <c r="AG328" s="78"/>
      <c r="AH328" s="78"/>
      <c r="AI328" s="78"/>
    </row>
    <row r="329" spans="1:35" ht="12.75" customHeight="1">
      <c r="A329" s="89"/>
      <c r="B329" s="32"/>
      <c r="C329" s="31"/>
      <c r="D329" s="31"/>
      <c r="E329" s="31"/>
      <c r="F329" s="90"/>
      <c r="G329" s="32"/>
      <c r="H329" s="91"/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78"/>
      <c r="X329" s="78"/>
      <c r="Y329" s="78"/>
      <c r="Z329" s="78"/>
      <c r="AA329" s="78"/>
      <c r="AB329" s="78"/>
      <c r="AC329" s="78"/>
      <c r="AD329" s="78"/>
      <c r="AE329" s="78"/>
      <c r="AF329" s="78"/>
      <c r="AG329" s="78"/>
      <c r="AH329" s="78"/>
      <c r="AI329" s="78"/>
    </row>
    <row r="330" spans="1:35" ht="12.75" customHeight="1">
      <c r="A330" s="89"/>
      <c r="B330" s="32"/>
      <c r="C330" s="31"/>
      <c r="D330" s="31"/>
      <c r="E330" s="31"/>
      <c r="F330" s="90"/>
      <c r="G330" s="32"/>
      <c r="H330" s="91"/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78"/>
      <c r="X330" s="78"/>
      <c r="Y330" s="78"/>
      <c r="Z330" s="78"/>
      <c r="AA330" s="78"/>
      <c r="AB330" s="78"/>
      <c r="AC330" s="78"/>
      <c r="AD330" s="78"/>
      <c r="AE330" s="78"/>
      <c r="AF330" s="78"/>
      <c r="AG330" s="78"/>
      <c r="AH330" s="78"/>
      <c r="AI330" s="78"/>
    </row>
    <row r="331" spans="1:35" ht="12.75" customHeight="1">
      <c r="A331" s="89"/>
      <c r="B331" s="32"/>
      <c r="C331" s="31"/>
      <c r="D331" s="31"/>
      <c r="E331" s="31"/>
      <c r="F331" s="90"/>
      <c r="G331" s="32"/>
      <c r="H331" s="91"/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78"/>
      <c r="X331" s="78"/>
      <c r="Y331" s="78"/>
      <c r="Z331" s="78"/>
      <c r="AA331" s="78"/>
      <c r="AB331" s="78"/>
      <c r="AC331" s="78"/>
      <c r="AD331" s="78"/>
      <c r="AE331" s="78"/>
      <c r="AF331" s="78"/>
      <c r="AG331" s="78"/>
      <c r="AH331" s="78"/>
      <c r="AI331" s="78"/>
    </row>
    <row r="332" spans="1:35" ht="12.75" customHeight="1">
      <c r="A332" s="89"/>
      <c r="B332" s="32"/>
      <c r="C332" s="31"/>
      <c r="D332" s="31"/>
      <c r="E332" s="31"/>
      <c r="F332" s="90"/>
      <c r="G332" s="32"/>
      <c r="H332" s="91"/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78"/>
      <c r="X332" s="78"/>
      <c r="Y332" s="78"/>
      <c r="Z332" s="78"/>
      <c r="AA332" s="78"/>
      <c r="AB332" s="78"/>
      <c r="AC332" s="78"/>
      <c r="AD332" s="78"/>
      <c r="AE332" s="78"/>
      <c r="AF332" s="78"/>
      <c r="AG332" s="78"/>
      <c r="AH332" s="78"/>
      <c r="AI332" s="78"/>
    </row>
    <row r="333" spans="1:35" ht="12.75" customHeight="1">
      <c r="A333" s="89"/>
      <c r="B333" s="32"/>
      <c r="C333" s="31"/>
      <c r="D333" s="31"/>
      <c r="E333" s="31"/>
      <c r="F333" s="90"/>
      <c r="G333" s="32"/>
      <c r="H333" s="91"/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  <c r="X333" s="78"/>
      <c r="Y333" s="78"/>
      <c r="Z333" s="78"/>
      <c r="AA333" s="78"/>
      <c r="AB333" s="78"/>
      <c r="AC333" s="78"/>
      <c r="AD333" s="78"/>
      <c r="AE333" s="78"/>
      <c r="AF333" s="78"/>
      <c r="AG333" s="78"/>
      <c r="AH333" s="78"/>
      <c r="AI333" s="78"/>
    </row>
    <row r="334" spans="1:35" ht="12.75" customHeight="1">
      <c r="A334" s="89"/>
      <c r="B334" s="32"/>
      <c r="C334" s="31"/>
      <c r="D334" s="31"/>
      <c r="E334" s="31"/>
      <c r="F334" s="90"/>
      <c r="G334" s="32"/>
      <c r="H334" s="91"/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/>
      <c r="Z334" s="78"/>
      <c r="AA334" s="78"/>
      <c r="AB334" s="78"/>
      <c r="AC334" s="78"/>
      <c r="AD334" s="78"/>
      <c r="AE334" s="78"/>
      <c r="AF334" s="78"/>
      <c r="AG334" s="78"/>
      <c r="AH334" s="78"/>
      <c r="AI334" s="78"/>
    </row>
    <row r="335" spans="1:35" ht="12.75" customHeight="1">
      <c r="A335" s="89"/>
      <c r="B335" s="32"/>
      <c r="C335" s="31"/>
      <c r="D335" s="31"/>
      <c r="E335" s="31"/>
      <c r="F335" s="90"/>
      <c r="G335" s="32"/>
      <c r="H335" s="91"/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78"/>
      <c r="X335" s="78"/>
      <c r="Y335" s="78"/>
      <c r="Z335" s="78"/>
      <c r="AA335" s="78"/>
      <c r="AB335" s="78"/>
      <c r="AC335" s="78"/>
      <c r="AD335" s="78"/>
      <c r="AE335" s="78"/>
      <c r="AF335" s="78"/>
      <c r="AG335" s="78"/>
      <c r="AH335" s="78"/>
      <c r="AI335" s="78"/>
    </row>
    <row r="336" spans="1:35" ht="12.75" customHeight="1">
      <c r="A336" s="89"/>
      <c r="B336" s="32"/>
      <c r="C336" s="31"/>
      <c r="D336" s="31"/>
      <c r="E336" s="31"/>
      <c r="F336" s="90"/>
      <c r="G336" s="32"/>
      <c r="H336" s="91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  <c r="X336" s="78"/>
      <c r="Y336" s="78"/>
      <c r="Z336" s="78"/>
      <c r="AA336" s="78"/>
      <c r="AB336" s="78"/>
      <c r="AC336" s="78"/>
      <c r="AD336" s="78"/>
      <c r="AE336" s="78"/>
      <c r="AF336" s="78"/>
      <c r="AG336" s="78"/>
      <c r="AH336" s="78"/>
      <c r="AI336" s="78"/>
    </row>
    <row r="337" spans="1:35" ht="12.75" customHeight="1">
      <c r="A337" s="89"/>
      <c r="B337" s="32"/>
      <c r="C337" s="31"/>
      <c r="D337" s="31"/>
      <c r="E337" s="31"/>
      <c r="F337" s="90"/>
      <c r="G337" s="32"/>
      <c r="H337" s="91"/>
      <c r="I337" s="78"/>
      <c r="J337" s="78"/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  <c r="W337" s="78"/>
      <c r="X337" s="78"/>
      <c r="Y337" s="78"/>
      <c r="Z337" s="78"/>
      <c r="AA337" s="78"/>
      <c r="AB337" s="78"/>
      <c r="AC337" s="78"/>
      <c r="AD337" s="78"/>
      <c r="AE337" s="78"/>
      <c r="AF337" s="78"/>
      <c r="AG337" s="78"/>
      <c r="AH337" s="78"/>
      <c r="AI337" s="78"/>
    </row>
    <row r="338" spans="1:35" ht="12.75" customHeight="1">
      <c r="A338" s="89"/>
      <c r="B338" s="32"/>
      <c r="C338" s="31"/>
      <c r="D338" s="31"/>
      <c r="E338" s="31"/>
      <c r="F338" s="90"/>
      <c r="G338" s="32"/>
      <c r="H338" s="91"/>
      <c r="I338" s="78"/>
      <c r="J338" s="78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  <c r="W338" s="78"/>
      <c r="X338" s="78"/>
      <c r="Y338" s="78"/>
      <c r="Z338" s="78"/>
      <c r="AA338" s="78"/>
      <c r="AB338" s="78"/>
      <c r="AC338" s="78"/>
      <c r="AD338" s="78"/>
      <c r="AE338" s="78"/>
      <c r="AF338" s="78"/>
      <c r="AG338" s="78"/>
      <c r="AH338" s="78"/>
      <c r="AI338" s="78"/>
    </row>
    <row r="339" spans="1:35" ht="12.75" customHeight="1">
      <c r="A339" s="89"/>
      <c r="B339" s="32"/>
      <c r="C339" s="31"/>
      <c r="D339" s="31"/>
      <c r="E339" s="31"/>
      <c r="F339" s="90"/>
      <c r="G339" s="32"/>
      <c r="H339" s="91"/>
      <c r="I339" s="78"/>
      <c r="J339" s="78"/>
      <c r="K339" s="78"/>
      <c r="L339" s="78"/>
      <c r="M339" s="78"/>
      <c r="N339" s="78"/>
      <c r="O339" s="78"/>
      <c r="P339" s="78"/>
      <c r="Q339" s="78"/>
      <c r="R339" s="78"/>
      <c r="S339" s="78"/>
      <c r="T339" s="78"/>
      <c r="U339" s="78"/>
      <c r="V339" s="78"/>
      <c r="W339" s="78"/>
      <c r="X339" s="78"/>
      <c r="Y339" s="78"/>
      <c r="Z339" s="78"/>
      <c r="AA339" s="78"/>
      <c r="AB339" s="78"/>
      <c r="AC339" s="78"/>
      <c r="AD339" s="78"/>
      <c r="AE339" s="78"/>
      <c r="AF339" s="78"/>
      <c r="AG339" s="78"/>
      <c r="AH339" s="78"/>
      <c r="AI339" s="78"/>
    </row>
    <row r="340" spans="1:35" ht="12.75" customHeight="1">
      <c r="A340" s="89"/>
      <c r="B340" s="32"/>
      <c r="C340" s="31"/>
      <c r="D340" s="31"/>
      <c r="E340" s="31"/>
      <c r="F340" s="90"/>
      <c r="G340" s="32"/>
      <c r="H340" s="91"/>
      <c r="I340" s="78"/>
      <c r="J340" s="78"/>
      <c r="K340" s="78"/>
      <c r="L340" s="78"/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78"/>
      <c r="X340" s="78"/>
      <c r="Y340" s="78"/>
      <c r="Z340" s="78"/>
      <c r="AA340" s="78"/>
      <c r="AB340" s="78"/>
      <c r="AC340" s="78"/>
      <c r="AD340" s="78"/>
      <c r="AE340" s="78"/>
      <c r="AF340" s="78"/>
      <c r="AG340" s="78"/>
      <c r="AH340" s="78"/>
      <c r="AI340" s="78"/>
    </row>
    <row r="341" spans="1:35" ht="12.75" customHeight="1">
      <c r="A341" s="89"/>
      <c r="B341" s="32"/>
      <c r="C341" s="31"/>
      <c r="D341" s="31"/>
      <c r="E341" s="31"/>
      <c r="F341" s="90"/>
      <c r="G341" s="32"/>
      <c r="H341" s="91"/>
      <c r="I341" s="78"/>
      <c r="J341" s="78"/>
      <c r="K341" s="78"/>
      <c r="L341" s="78"/>
      <c r="M341" s="78"/>
      <c r="N341" s="78"/>
      <c r="O341" s="78"/>
      <c r="P341" s="78"/>
      <c r="Q341" s="78"/>
      <c r="R341" s="78"/>
      <c r="S341" s="78"/>
      <c r="T341" s="78"/>
      <c r="U341" s="78"/>
      <c r="V341" s="78"/>
      <c r="W341" s="78"/>
      <c r="X341" s="78"/>
      <c r="Y341" s="78"/>
      <c r="Z341" s="78"/>
      <c r="AA341" s="78"/>
      <c r="AB341" s="78"/>
      <c r="AC341" s="78"/>
      <c r="AD341" s="78"/>
      <c r="AE341" s="78"/>
      <c r="AF341" s="78"/>
      <c r="AG341" s="78"/>
      <c r="AH341" s="78"/>
      <c r="AI341" s="78"/>
    </row>
    <row r="342" spans="1:35" ht="12.75" customHeight="1">
      <c r="A342" s="89"/>
      <c r="B342" s="32"/>
      <c r="C342" s="31"/>
      <c r="D342" s="31"/>
      <c r="E342" s="31"/>
      <c r="F342" s="90"/>
      <c r="G342" s="32"/>
      <c r="H342" s="91"/>
      <c r="I342" s="78"/>
      <c r="J342" s="78"/>
      <c r="K342" s="78"/>
      <c r="L342" s="78"/>
      <c r="M342" s="78"/>
      <c r="N342" s="78"/>
      <c r="O342" s="78"/>
      <c r="P342" s="78"/>
      <c r="Q342" s="78"/>
      <c r="R342" s="78"/>
      <c r="S342" s="78"/>
      <c r="T342" s="78"/>
      <c r="U342" s="78"/>
      <c r="V342" s="78"/>
      <c r="W342" s="78"/>
      <c r="X342" s="78"/>
      <c r="Y342" s="78"/>
      <c r="Z342" s="78"/>
      <c r="AA342" s="78"/>
      <c r="AB342" s="78"/>
      <c r="AC342" s="78"/>
      <c r="AD342" s="78"/>
      <c r="AE342" s="78"/>
      <c r="AF342" s="78"/>
      <c r="AG342" s="78"/>
      <c r="AH342" s="78"/>
      <c r="AI342" s="78"/>
    </row>
    <row r="343" spans="1:35" ht="12.75" customHeight="1">
      <c r="A343" s="89"/>
      <c r="B343" s="32"/>
      <c r="C343" s="31"/>
      <c r="D343" s="31"/>
      <c r="E343" s="31"/>
      <c r="F343" s="90"/>
      <c r="G343" s="32"/>
      <c r="H343" s="91"/>
      <c r="I343" s="78"/>
      <c r="J343" s="78"/>
      <c r="K343" s="78"/>
      <c r="L343" s="78"/>
      <c r="M343" s="78"/>
      <c r="N343" s="78"/>
      <c r="O343" s="78"/>
      <c r="P343" s="78"/>
      <c r="Q343" s="78"/>
      <c r="R343" s="78"/>
      <c r="S343" s="78"/>
      <c r="T343" s="78"/>
      <c r="U343" s="78"/>
      <c r="V343" s="78"/>
      <c r="W343" s="78"/>
      <c r="X343" s="78"/>
      <c r="Y343" s="78"/>
      <c r="Z343" s="78"/>
      <c r="AA343" s="78"/>
      <c r="AB343" s="78"/>
      <c r="AC343" s="78"/>
      <c r="AD343" s="78"/>
      <c r="AE343" s="78"/>
      <c r="AF343" s="78"/>
      <c r="AG343" s="78"/>
      <c r="AH343" s="78"/>
      <c r="AI343" s="78"/>
    </row>
    <row r="344" spans="1:35" ht="12.75" customHeight="1">
      <c r="A344" s="89"/>
      <c r="B344" s="32"/>
      <c r="C344" s="31"/>
      <c r="D344" s="31"/>
      <c r="E344" s="31"/>
      <c r="F344" s="90"/>
      <c r="G344" s="32"/>
      <c r="H344" s="91"/>
      <c r="I344" s="78"/>
      <c r="J344" s="78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78"/>
      <c r="X344" s="78"/>
      <c r="Y344" s="78"/>
      <c r="Z344" s="78"/>
      <c r="AA344" s="78"/>
      <c r="AB344" s="78"/>
      <c r="AC344" s="78"/>
      <c r="AD344" s="78"/>
      <c r="AE344" s="78"/>
      <c r="AF344" s="78"/>
      <c r="AG344" s="78"/>
      <c r="AH344" s="78"/>
      <c r="AI344" s="78"/>
    </row>
    <row r="345" spans="1:35" ht="12.75" customHeight="1">
      <c r="A345" s="89"/>
      <c r="B345" s="32"/>
      <c r="C345" s="31"/>
      <c r="D345" s="31"/>
      <c r="E345" s="31"/>
      <c r="F345" s="90"/>
      <c r="G345" s="32"/>
      <c r="H345" s="91"/>
      <c r="I345" s="78"/>
      <c r="J345" s="78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78"/>
      <c r="Z345" s="78"/>
      <c r="AA345" s="78"/>
      <c r="AB345" s="78"/>
      <c r="AC345" s="78"/>
      <c r="AD345" s="78"/>
      <c r="AE345" s="78"/>
      <c r="AF345" s="78"/>
      <c r="AG345" s="78"/>
      <c r="AH345" s="78"/>
      <c r="AI345" s="78"/>
    </row>
    <row r="346" spans="1:35" ht="12.75" customHeight="1">
      <c r="A346" s="89"/>
      <c r="B346" s="32"/>
      <c r="C346" s="31"/>
      <c r="D346" s="31"/>
      <c r="E346" s="31"/>
      <c r="F346" s="90"/>
      <c r="G346" s="32"/>
      <c r="H346" s="91"/>
      <c r="I346" s="78"/>
      <c r="J346" s="78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  <c r="V346" s="78"/>
      <c r="W346" s="78"/>
      <c r="X346" s="78"/>
      <c r="Y346" s="78"/>
      <c r="Z346" s="78"/>
      <c r="AA346" s="78"/>
      <c r="AB346" s="78"/>
      <c r="AC346" s="78"/>
      <c r="AD346" s="78"/>
      <c r="AE346" s="78"/>
      <c r="AF346" s="78"/>
      <c r="AG346" s="78"/>
      <c r="AH346" s="78"/>
      <c r="AI346" s="78"/>
    </row>
    <row r="347" spans="1:35" ht="12.75" customHeight="1">
      <c r="A347" s="89"/>
      <c r="B347" s="32"/>
      <c r="C347" s="31"/>
      <c r="D347" s="31"/>
      <c r="E347" s="31"/>
      <c r="F347" s="90"/>
      <c r="G347" s="32"/>
      <c r="H347" s="91"/>
      <c r="I347" s="78"/>
      <c r="J347" s="78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  <c r="V347" s="78"/>
      <c r="W347" s="78"/>
      <c r="X347" s="78"/>
      <c r="Y347" s="78"/>
      <c r="Z347" s="78"/>
      <c r="AA347" s="78"/>
      <c r="AB347" s="78"/>
      <c r="AC347" s="78"/>
      <c r="AD347" s="78"/>
      <c r="AE347" s="78"/>
      <c r="AF347" s="78"/>
      <c r="AG347" s="78"/>
      <c r="AH347" s="78"/>
      <c r="AI347" s="78"/>
    </row>
    <row r="348" spans="1:35" ht="12.75" customHeight="1">
      <c r="A348" s="89"/>
      <c r="B348" s="32"/>
      <c r="C348" s="31"/>
      <c r="D348" s="31"/>
      <c r="E348" s="31"/>
      <c r="F348" s="90"/>
      <c r="G348" s="32"/>
      <c r="H348" s="91"/>
      <c r="I348" s="78"/>
      <c r="J348" s="78"/>
      <c r="K348" s="78"/>
      <c r="L348" s="78"/>
      <c r="M348" s="78"/>
      <c r="N348" s="78"/>
      <c r="O348" s="78"/>
      <c r="P348" s="78"/>
      <c r="Q348" s="78"/>
      <c r="R348" s="78"/>
      <c r="S348" s="78"/>
      <c r="T348" s="78"/>
      <c r="U348" s="78"/>
      <c r="V348" s="78"/>
      <c r="W348" s="78"/>
      <c r="X348" s="78"/>
      <c r="Y348" s="78"/>
      <c r="Z348" s="78"/>
      <c r="AA348" s="78"/>
      <c r="AB348" s="78"/>
      <c r="AC348" s="78"/>
      <c r="AD348" s="78"/>
      <c r="AE348" s="78"/>
      <c r="AF348" s="78"/>
      <c r="AG348" s="78"/>
      <c r="AH348" s="78"/>
      <c r="AI348" s="78"/>
    </row>
    <row r="349" spans="1:35" ht="12.75" customHeight="1">
      <c r="A349" s="89"/>
      <c r="B349" s="32"/>
      <c r="C349" s="31"/>
      <c r="D349" s="31"/>
      <c r="E349" s="31"/>
      <c r="F349" s="90"/>
      <c r="G349" s="32"/>
      <c r="H349" s="91"/>
      <c r="I349" s="78"/>
      <c r="J349" s="78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  <c r="V349" s="78"/>
      <c r="W349" s="78"/>
      <c r="X349" s="78"/>
      <c r="Y349" s="78"/>
      <c r="Z349" s="78"/>
      <c r="AA349" s="78"/>
      <c r="AB349" s="78"/>
      <c r="AC349" s="78"/>
      <c r="AD349" s="78"/>
      <c r="AE349" s="78"/>
      <c r="AF349" s="78"/>
      <c r="AG349" s="78"/>
      <c r="AH349" s="78"/>
      <c r="AI349" s="78"/>
    </row>
    <row r="350" spans="1:35" ht="12.75" customHeight="1">
      <c r="A350" s="89"/>
      <c r="B350" s="32"/>
      <c r="C350" s="31"/>
      <c r="D350" s="31"/>
      <c r="E350" s="31"/>
      <c r="F350" s="90"/>
      <c r="G350" s="32"/>
      <c r="H350" s="91"/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/>
      <c r="W350" s="78"/>
      <c r="X350" s="78"/>
      <c r="Y350" s="78"/>
      <c r="Z350" s="78"/>
      <c r="AA350" s="78"/>
      <c r="AB350" s="78"/>
      <c r="AC350" s="78"/>
      <c r="AD350" s="78"/>
      <c r="AE350" s="78"/>
      <c r="AF350" s="78"/>
      <c r="AG350" s="78"/>
      <c r="AH350" s="78"/>
      <c r="AI350" s="78"/>
    </row>
    <row r="351" spans="1:35" ht="12.75" customHeight="1">
      <c r="A351" s="89"/>
      <c r="B351" s="32"/>
      <c r="C351" s="31"/>
      <c r="D351" s="31"/>
      <c r="E351" s="31"/>
      <c r="F351" s="90"/>
      <c r="G351" s="32"/>
      <c r="H351" s="91"/>
      <c r="I351" s="78"/>
      <c r="J351" s="78"/>
      <c r="K351" s="78"/>
      <c r="L351" s="78"/>
      <c r="M351" s="78"/>
      <c r="N351" s="78"/>
      <c r="O351" s="78"/>
      <c r="P351" s="78"/>
      <c r="Q351" s="78"/>
      <c r="R351" s="78"/>
      <c r="S351" s="78"/>
      <c r="T351" s="78"/>
      <c r="U351" s="78"/>
      <c r="V351" s="78"/>
      <c r="W351" s="78"/>
      <c r="X351" s="78"/>
      <c r="Y351" s="78"/>
      <c r="Z351" s="78"/>
      <c r="AA351" s="78"/>
      <c r="AB351" s="78"/>
      <c r="AC351" s="78"/>
      <c r="AD351" s="78"/>
      <c r="AE351" s="78"/>
      <c r="AF351" s="78"/>
      <c r="AG351" s="78"/>
      <c r="AH351" s="78"/>
      <c r="AI351" s="78"/>
    </row>
    <row r="352" spans="1:35" ht="12.75" customHeight="1">
      <c r="A352" s="89"/>
      <c r="B352" s="32"/>
      <c r="C352" s="31"/>
      <c r="D352" s="31"/>
      <c r="E352" s="31"/>
      <c r="F352" s="90"/>
      <c r="G352" s="32"/>
      <c r="H352" s="91"/>
      <c r="I352" s="78"/>
      <c r="J352" s="78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  <c r="V352" s="78"/>
      <c r="W352" s="78"/>
      <c r="X352" s="78"/>
      <c r="Y352" s="78"/>
      <c r="Z352" s="78"/>
      <c r="AA352" s="78"/>
      <c r="AB352" s="78"/>
      <c r="AC352" s="78"/>
      <c r="AD352" s="78"/>
      <c r="AE352" s="78"/>
      <c r="AF352" s="78"/>
      <c r="AG352" s="78"/>
      <c r="AH352" s="78"/>
      <c r="AI352" s="78"/>
    </row>
    <row r="353" spans="1:35" ht="12.75" customHeight="1">
      <c r="A353" s="89"/>
      <c r="B353" s="32"/>
      <c r="C353" s="31"/>
      <c r="D353" s="31"/>
      <c r="E353" s="31"/>
      <c r="F353" s="90"/>
      <c r="G353" s="32"/>
      <c r="H353" s="91"/>
      <c r="I353" s="78"/>
      <c r="J353" s="78"/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  <c r="W353" s="78"/>
      <c r="X353" s="78"/>
      <c r="Y353" s="78"/>
      <c r="Z353" s="78"/>
      <c r="AA353" s="78"/>
      <c r="AB353" s="78"/>
      <c r="AC353" s="78"/>
      <c r="AD353" s="78"/>
      <c r="AE353" s="78"/>
      <c r="AF353" s="78"/>
      <c r="AG353" s="78"/>
      <c r="AH353" s="78"/>
      <c r="AI353" s="78"/>
    </row>
    <row r="354" spans="1:35" ht="12.75" customHeight="1">
      <c r="A354" s="89"/>
      <c r="B354" s="32"/>
      <c r="C354" s="31"/>
      <c r="D354" s="31"/>
      <c r="E354" s="31"/>
      <c r="F354" s="90"/>
      <c r="G354" s="32"/>
      <c r="H354" s="91"/>
      <c r="I354" s="78"/>
      <c r="J354" s="78"/>
      <c r="K354" s="78"/>
      <c r="L354" s="78"/>
      <c r="M354" s="78"/>
      <c r="N354" s="78"/>
      <c r="O354" s="78"/>
      <c r="P354" s="78"/>
      <c r="Q354" s="78"/>
      <c r="R354" s="78"/>
      <c r="S354" s="78"/>
      <c r="T354" s="78"/>
      <c r="U354" s="78"/>
      <c r="V354" s="78"/>
      <c r="W354" s="78"/>
      <c r="X354" s="78"/>
      <c r="Y354" s="78"/>
      <c r="Z354" s="78"/>
      <c r="AA354" s="78"/>
      <c r="AB354" s="78"/>
      <c r="AC354" s="78"/>
      <c r="AD354" s="78"/>
      <c r="AE354" s="78"/>
      <c r="AF354" s="78"/>
      <c r="AG354" s="78"/>
      <c r="AH354" s="78"/>
      <c r="AI354" s="78"/>
    </row>
    <row r="355" spans="1:35" ht="12.75" customHeight="1">
      <c r="A355" s="89"/>
      <c r="B355" s="32"/>
      <c r="C355" s="31"/>
      <c r="D355" s="31"/>
      <c r="E355" s="31"/>
      <c r="F355" s="90"/>
      <c r="G355" s="32"/>
      <c r="H355" s="91"/>
      <c r="I355" s="78"/>
      <c r="J355" s="78"/>
      <c r="K355" s="78"/>
      <c r="L355" s="78"/>
      <c r="M355" s="78"/>
      <c r="N355" s="78"/>
      <c r="O355" s="78"/>
      <c r="P355" s="78"/>
      <c r="Q355" s="78"/>
      <c r="R355" s="78"/>
      <c r="S355" s="78"/>
      <c r="T355" s="78"/>
      <c r="U355" s="78"/>
      <c r="V355" s="78"/>
      <c r="W355" s="78"/>
      <c r="X355" s="78"/>
      <c r="Y355" s="78"/>
      <c r="Z355" s="78"/>
      <c r="AA355" s="78"/>
      <c r="AB355" s="78"/>
      <c r="AC355" s="78"/>
      <c r="AD355" s="78"/>
      <c r="AE355" s="78"/>
      <c r="AF355" s="78"/>
      <c r="AG355" s="78"/>
      <c r="AH355" s="78"/>
      <c r="AI355" s="78"/>
    </row>
    <row r="356" spans="1:35" ht="12.75" customHeight="1">
      <c r="A356" s="89"/>
      <c r="B356" s="32"/>
      <c r="C356" s="31"/>
      <c r="D356" s="31"/>
      <c r="E356" s="31"/>
      <c r="F356" s="90"/>
      <c r="G356" s="32"/>
      <c r="H356" s="91"/>
      <c r="I356" s="78"/>
      <c r="J356" s="78"/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  <c r="V356" s="78"/>
      <c r="W356" s="78"/>
      <c r="X356" s="78"/>
      <c r="Y356" s="78"/>
      <c r="Z356" s="78"/>
      <c r="AA356" s="78"/>
      <c r="AB356" s="78"/>
      <c r="AC356" s="78"/>
      <c r="AD356" s="78"/>
      <c r="AE356" s="78"/>
      <c r="AF356" s="78"/>
      <c r="AG356" s="78"/>
      <c r="AH356" s="78"/>
      <c r="AI356" s="78"/>
    </row>
    <row r="357" spans="1:35" ht="12.75" customHeight="1">
      <c r="A357" s="89"/>
      <c r="B357" s="32"/>
      <c r="C357" s="31"/>
      <c r="D357" s="31"/>
      <c r="E357" s="31"/>
      <c r="F357" s="90"/>
      <c r="G357" s="32"/>
      <c r="H357" s="91"/>
      <c r="I357" s="78"/>
      <c r="J357" s="78"/>
      <c r="K357" s="78"/>
      <c r="L357" s="78"/>
      <c r="M357" s="78"/>
      <c r="N357" s="78"/>
      <c r="O357" s="78"/>
      <c r="P357" s="78"/>
      <c r="Q357" s="78"/>
      <c r="R357" s="78"/>
      <c r="S357" s="78"/>
      <c r="T357" s="78"/>
      <c r="U357" s="78"/>
      <c r="V357" s="78"/>
      <c r="W357" s="78"/>
      <c r="X357" s="78"/>
      <c r="Y357" s="78"/>
      <c r="Z357" s="78"/>
      <c r="AA357" s="78"/>
      <c r="AB357" s="78"/>
      <c r="AC357" s="78"/>
      <c r="AD357" s="78"/>
      <c r="AE357" s="78"/>
      <c r="AF357" s="78"/>
      <c r="AG357" s="78"/>
      <c r="AH357" s="78"/>
      <c r="AI357" s="78"/>
    </row>
    <row r="358" spans="1:35" ht="12.75" customHeight="1">
      <c r="A358" s="89"/>
      <c r="B358" s="32"/>
      <c r="C358" s="31"/>
      <c r="D358" s="31"/>
      <c r="E358" s="31"/>
      <c r="F358" s="90"/>
      <c r="G358" s="32"/>
      <c r="H358" s="91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78"/>
      <c r="Z358" s="78"/>
      <c r="AA358" s="78"/>
      <c r="AB358" s="78"/>
      <c r="AC358" s="78"/>
      <c r="AD358" s="78"/>
      <c r="AE358" s="78"/>
      <c r="AF358" s="78"/>
      <c r="AG358" s="78"/>
      <c r="AH358" s="78"/>
      <c r="AI358" s="78"/>
    </row>
    <row r="359" spans="1:35" ht="12.75" customHeight="1">
      <c r="A359" s="89"/>
      <c r="B359" s="32"/>
      <c r="C359" s="31"/>
      <c r="D359" s="31"/>
      <c r="E359" s="31"/>
      <c r="F359" s="90"/>
      <c r="G359" s="32"/>
      <c r="H359" s="91"/>
      <c r="I359" s="78"/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78"/>
      <c r="Z359" s="78"/>
      <c r="AA359" s="78"/>
      <c r="AB359" s="78"/>
      <c r="AC359" s="78"/>
      <c r="AD359" s="78"/>
      <c r="AE359" s="78"/>
      <c r="AF359" s="78"/>
      <c r="AG359" s="78"/>
      <c r="AH359" s="78"/>
      <c r="AI359" s="78"/>
    </row>
    <row r="360" spans="1:35" ht="12.75" customHeight="1">
      <c r="A360" s="89"/>
      <c r="B360" s="32"/>
      <c r="C360" s="31"/>
      <c r="D360" s="31"/>
      <c r="E360" s="31"/>
      <c r="F360" s="90"/>
      <c r="G360" s="32"/>
      <c r="H360" s="91"/>
      <c r="I360" s="78"/>
      <c r="J360" s="78"/>
      <c r="K360" s="78"/>
      <c r="L360" s="78"/>
      <c r="M360" s="78"/>
      <c r="N360" s="78"/>
      <c r="O360" s="78"/>
      <c r="P360" s="78"/>
      <c r="Q360" s="78"/>
      <c r="R360" s="78"/>
      <c r="S360" s="78"/>
      <c r="T360" s="78"/>
      <c r="U360" s="78"/>
      <c r="V360" s="78"/>
      <c r="W360" s="78"/>
      <c r="X360" s="78"/>
      <c r="Y360" s="78"/>
      <c r="Z360" s="78"/>
      <c r="AA360" s="78"/>
      <c r="AB360" s="78"/>
      <c r="AC360" s="78"/>
      <c r="AD360" s="78"/>
      <c r="AE360" s="78"/>
      <c r="AF360" s="78"/>
      <c r="AG360" s="78"/>
      <c r="AH360" s="78"/>
      <c r="AI360" s="78"/>
    </row>
    <row r="361" spans="1:35" ht="12.75" customHeight="1">
      <c r="A361" s="89"/>
      <c r="B361" s="32"/>
      <c r="C361" s="31"/>
      <c r="D361" s="31"/>
      <c r="E361" s="31"/>
      <c r="F361" s="90"/>
      <c r="G361" s="32"/>
      <c r="H361" s="91"/>
      <c r="I361" s="78"/>
      <c r="J361" s="78"/>
      <c r="K361" s="78"/>
      <c r="L361" s="78"/>
      <c r="M361" s="78"/>
      <c r="N361" s="78"/>
      <c r="O361" s="78"/>
      <c r="P361" s="78"/>
      <c r="Q361" s="78"/>
      <c r="R361" s="78"/>
      <c r="S361" s="78"/>
      <c r="T361" s="78"/>
      <c r="U361" s="78"/>
      <c r="V361" s="78"/>
      <c r="W361" s="78"/>
      <c r="X361" s="78"/>
      <c r="Y361" s="78"/>
      <c r="Z361" s="78"/>
      <c r="AA361" s="78"/>
      <c r="AB361" s="78"/>
      <c r="AC361" s="78"/>
      <c r="AD361" s="78"/>
      <c r="AE361" s="78"/>
      <c r="AF361" s="78"/>
      <c r="AG361" s="78"/>
      <c r="AH361" s="78"/>
      <c r="AI361" s="78"/>
    </row>
    <row r="362" spans="1:35" ht="12.75" customHeight="1">
      <c r="A362" s="89"/>
      <c r="B362" s="32"/>
      <c r="C362" s="31"/>
      <c r="D362" s="31"/>
      <c r="E362" s="31"/>
      <c r="F362" s="90"/>
      <c r="G362" s="32"/>
      <c r="H362" s="91"/>
      <c r="I362" s="78"/>
      <c r="J362" s="78"/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  <c r="V362" s="78"/>
      <c r="W362" s="78"/>
      <c r="X362" s="78"/>
      <c r="Y362" s="78"/>
      <c r="Z362" s="78"/>
      <c r="AA362" s="78"/>
      <c r="AB362" s="78"/>
      <c r="AC362" s="78"/>
      <c r="AD362" s="78"/>
      <c r="AE362" s="78"/>
      <c r="AF362" s="78"/>
      <c r="AG362" s="78"/>
      <c r="AH362" s="78"/>
      <c r="AI362" s="78"/>
    </row>
    <row r="363" spans="1:35" ht="12.75" customHeight="1">
      <c r="A363" s="89"/>
      <c r="B363" s="32"/>
      <c r="C363" s="31"/>
      <c r="D363" s="31"/>
      <c r="E363" s="31"/>
      <c r="F363" s="90"/>
      <c r="G363" s="32"/>
      <c r="H363" s="91"/>
      <c r="I363" s="78"/>
      <c r="J363" s="78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  <c r="V363" s="78"/>
      <c r="W363" s="78"/>
      <c r="X363" s="78"/>
      <c r="Y363" s="78"/>
      <c r="Z363" s="78"/>
      <c r="AA363" s="78"/>
      <c r="AB363" s="78"/>
      <c r="AC363" s="78"/>
      <c r="AD363" s="78"/>
      <c r="AE363" s="78"/>
      <c r="AF363" s="78"/>
      <c r="AG363" s="78"/>
      <c r="AH363" s="78"/>
      <c r="AI363" s="78"/>
    </row>
    <row r="364" spans="1:35" ht="12.75" customHeight="1">
      <c r="A364" s="89"/>
      <c r="B364" s="18"/>
      <c r="C364" s="20"/>
      <c r="D364" s="20"/>
      <c r="E364" s="18"/>
      <c r="F364" s="18"/>
      <c r="G364" s="18"/>
      <c r="H364" s="91"/>
      <c r="I364" s="78"/>
      <c r="J364" s="78"/>
      <c r="K364" s="78"/>
      <c r="L364" s="78"/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78"/>
      <c r="X364" s="78"/>
      <c r="Y364" s="78"/>
      <c r="Z364" s="78"/>
      <c r="AA364" s="78"/>
      <c r="AB364" s="78"/>
      <c r="AC364" s="78"/>
      <c r="AD364" s="78"/>
      <c r="AE364" s="78"/>
      <c r="AF364" s="78"/>
      <c r="AG364" s="78"/>
      <c r="AH364" s="78"/>
      <c r="AI364" s="78"/>
    </row>
    <row r="365" spans="1:35" ht="12.75" customHeight="1">
      <c r="A365" s="89"/>
      <c r="B365" s="18"/>
      <c r="C365" s="20"/>
      <c r="D365" s="20"/>
      <c r="E365" s="18"/>
      <c r="F365" s="18"/>
      <c r="G365" s="18"/>
      <c r="H365" s="91"/>
      <c r="I365" s="78"/>
      <c r="J365" s="78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  <c r="W365" s="78"/>
      <c r="X365" s="78"/>
      <c r="Y365" s="78"/>
      <c r="Z365" s="78"/>
      <c r="AA365" s="78"/>
      <c r="AB365" s="78"/>
      <c r="AC365" s="78"/>
      <c r="AD365" s="78"/>
      <c r="AE365" s="78"/>
      <c r="AF365" s="78"/>
      <c r="AG365" s="78"/>
      <c r="AH365" s="78"/>
      <c r="AI365" s="78"/>
    </row>
    <row r="366" spans="1:35" ht="12.75" customHeight="1">
      <c r="A366" s="89"/>
      <c r="B366" s="18"/>
      <c r="C366" s="20"/>
      <c r="D366" s="20"/>
      <c r="E366" s="18"/>
      <c r="F366" s="18"/>
      <c r="G366" s="18"/>
      <c r="H366" s="91"/>
      <c r="I366" s="78"/>
      <c r="J366" s="78"/>
      <c r="K366" s="78"/>
      <c r="L366" s="78"/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78"/>
      <c r="X366" s="78"/>
      <c r="Y366" s="78"/>
      <c r="Z366" s="78"/>
      <c r="AA366" s="78"/>
      <c r="AB366" s="78"/>
      <c r="AC366" s="78"/>
      <c r="AD366" s="78"/>
      <c r="AE366" s="78"/>
      <c r="AF366" s="78"/>
      <c r="AG366" s="78"/>
      <c r="AH366" s="78"/>
      <c r="AI366" s="78"/>
    </row>
    <row r="367" spans="1:35" ht="12.75" customHeight="1">
      <c r="A367" s="89"/>
      <c r="B367" s="18"/>
      <c r="C367" s="20"/>
      <c r="D367" s="20"/>
      <c r="E367" s="18"/>
      <c r="F367" s="18"/>
      <c r="G367" s="18"/>
      <c r="H367" s="91"/>
      <c r="I367" s="78"/>
      <c r="J367" s="78"/>
      <c r="K367" s="78"/>
      <c r="L367" s="78"/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78"/>
      <c r="X367" s="78"/>
      <c r="Y367" s="78"/>
      <c r="Z367" s="78"/>
      <c r="AA367" s="78"/>
      <c r="AB367" s="78"/>
      <c r="AC367" s="78"/>
      <c r="AD367" s="78"/>
      <c r="AE367" s="78"/>
      <c r="AF367" s="78"/>
      <c r="AG367" s="78"/>
      <c r="AH367" s="78"/>
      <c r="AI367" s="78"/>
    </row>
    <row r="368" spans="1:35" ht="12.75" customHeight="1">
      <c r="A368" s="89"/>
      <c r="B368" s="18"/>
      <c r="C368" s="20"/>
      <c r="D368" s="20"/>
      <c r="E368" s="18"/>
      <c r="F368" s="18"/>
      <c r="G368" s="18"/>
      <c r="H368" s="91"/>
      <c r="I368" s="78"/>
      <c r="J368" s="78"/>
      <c r="K368" s="78"/>
      <c r="L368" s="78"/>
      <c r="M368" s="78"/>
      <c r="N368" s="78"/>
      <c r="O368" s="78"/>
      <c r="P368" s="78"/>
      <c r="Q368" s="78"/>
      <c r="R368" s="78"/>
      <c r="S368" s="78"/>
      <c r="T368" s="78"/>
      <c r="U368" s="78"/>
      <c r="V368" s="78"/>
      <c r="W368" s="78"/>
      <c r="X368" s="78"/>
      <c r="Y368" s="78"/>
      <c r="Z368" s="78"/>
      <c r="AA368" s="78"/>
      <c r="AB368" s="78"/>
      <c r="AC368" s="78"/>
      <c r="AD368" s="78"/>
      <c r="AE368" s="78"/>
      <c r="AF368" s="78"/>
      <c r="AG368" s="78"/>
      <c r="AH368" s="78"/>
      <c r="AI368" s="78"/>
    </row>
    <row r="369" spans="1:35" ht="12.75" customHeight="1">
      <c r="A369" s="89"/>
      <c r="B369" s="18"/>
      <c r="C369" s="20"/>
      <c r="D369" s="20"/>
      <c r="E369" s="18"/>
      <c r="F369" s="18"/>
      <c r="G369" s="18"/>
      <c r="H369" s="91"/>
      <c r="I369" s="78"/>
      <c r="J369" s="78"/>
      <c r="K369" s="78"/>
      <c r="L369" s="78"/>
      <c r="M369" s="78"/>
      <c r="N369" s="78"/>
      <c r="O369" s="78"/>
      <c r="P369" s="78"/>
      <c r="Q369" s="78"/>
      <c r="R369" s="78"/>
      <c r="S369" s="78"/>
      <c r="T369" s="78"/>
      <c r="U369" s="78"/>
      <c r="V369" s="78"/>
      <c r="W369" s="78"/>
      <c r="X369" s="78"/>
      <c r="Y369" s="78"/>
      <c r="Z369" s="78"/>
      <c r="AA369" s="78"/>
      <c r="AB369" s="78"/>
      <c r="AC369" s="78"/>
      <c r="AD369" s="78"/>
      <c r="AE369" s="78"/>
      <c r="AF369" s="78"/>
      <c r="AG369" s="78"/>
      <c r="AH369" s="78"/>
      <c r="AI369" s="78"/>
    </row>
    <row r="370" spans="1:35" ht="12.75" customHeight="1">
      <c r="A370" s="89"/>
      <c r="B370" s="18"/>
      <c r="C370" s="20"/>
      <c r="D370" s="20"/>
      <c r="E370" s="18"/>
      <c r="F370" s="18"/>
      <c r="G370" s="18"/>
      <c r="H370" s="91"/>
      <c r="I370" s="78"/>
      <c r="J370" s="78"/>
      <c r="K370" s="78"/>
      <c r="L370" s="78"/>
      <c r="M370" s="78"/>
      <c r="N370" s="78"/>
      <c r="O370" s="78"/>
      <c r="P370" s="78"/>
      <c r="Q370" s="78"/>
      <c r="R370" s="78"/>
      <c r="S370" s="78"/>
      <c r="T370" s="78"/>
      <c r="U370" s="78"/>
      <c r="V370" s="78"/>
      <c r="W370" s="78"/>
      <c r="X370" s="78"/>
      <c r="Y370" s="78"/>
      <c r="Z370" s="78"/>
      <c r="AA370" s="78"/>
      <c r="AB370" s="78"/>
      <c r="AC370" s="78"/>
      <c r="AD370" s="78"/>
      <c r="AE370" s="78"/>
      <c r="AF370" s="78"/>
      <c r="AG370" s="78"/>
      <c r="AH370" s="78"/>
      <c r="AI370" s="78"/>
    </row>
    <row r="371" spans="1:35" ht="12.75" customHeight="1">
      <c r="A371" s="89"/>
      <c r="B371" s="18"/>
      <c r="C371" s="20"/>
      <c r="D371" s="20"/>
      <c r="E371" s="18"/>
      <c r="F371" s="18"/>
      <c r="G371" s="18"/>
      <c r="H371" s="91"/>
      <c r="I371" s="78"/>
      <c r="J371" s="78"/>
      <c r="K371" s="78"/>
      <c r="L371" s="78"/>
      <c r="M371" s="78"/>
      <c r="N371" s="78"/>
      <c r="O371" s="78"/>
      <c r="P371" s="78"/>
      <c r="Q371" s="78"/>
      <c r="R371" s="78"/>
      <c r="S371" s="78"/>
      <c r="T371" s="78"/>
      <c r="U371" s="78"/>
      <c r="V371" s="78"/>
      <c r="W371" s="78"/>
      <c r="X371" s="78"/>
      <c r="Y371" s="78"/>
      <c r="Z371" s="78"/>
      <c r="AA371" s="78"/>
      <c r="AB371" s="78"/>
      <c r="AC371" s="78"/>
      <c r="AD371" s="78"/>
      <c r="AE371" s="78"/>
      <c r="AF371" s="78"/>
      <c r="AG371" s="78"/>
      <c r="AH371" s="78"/>
      <c r="AI371" s="78"/>
    </row>
    <row r="372" spans="1:35" ht="12.75" customHeight="1">
      <c r="A372" s="89"/>
      <c r="B372" s="18"/>
      <c r="C372" s="20"/>
      <c r="D372" s="20"/>
      <c r="E372" s="18"/>
      <c r="F372" s="18"/>
      <c r="G372" s="18"/>
      <c r="H372" s="91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78"/>
      <c r="X372" s="78"/>
      <c r="Y372" s="78"/>
      <c r="Z372" s="78"/>
      <c r="AA372" s="78"/>
      <c r="AB372" s="78"/>
      <c r="AC372" s="78"/>
      <c r="AD372" s="78"/>
      <c r="AE372" s="78"/>
      <c r="AF372" s="78"/>
      <c r="AG372" s="78"/>
      <c r="AH372" s="78"/>
      <c r="AI372" s="78"/>
    </row>
    <row r="373" spans="1:35" ht="12.75" customHeight="1">
      <c r="A373" s="89"/>
      <c r="B373" s="18"/>
      <c r="C373" s="20"/>
      <c r="D373" s="20"/>
      <c r="E373" s="18"/>
      <c r="F373" s="18"/>
      <c r="G373" s="18"/>
      <c r="H373" s="91"/>
      <c r="I373" s="78"/>
      <c r="J373" s="78"/>
      <c r="K373" s="78"/>
      <c r="L373" s="78"/>
      <c r="M373" s="78"/>
      <c r="N373" s="78"/>
      <c r="O373" s="78"/>
      <c r="P373" s="78"/>
      <c r="Q373" s="78"/>
      <c r="R373" s="78"/>
      <c r="S373" s="78"/>
      <c r="T373" s="78"/>
      <c r="U373" s="78"/>
      <c r="V373" s="78"/>
      <c r="W373" s="78"/>
      <c r="X373" s="78"/>
      <c r="Y373" s="78"/>
      <c r="Z373" s="78"/>
      <c r="AA373" s="78"/>
      <c r="AB373" s="78"/>
      <c r="AC373" s="78"/>
      <c r="AD373" s="78"/>
      <c r="AE373" s="78"/>
      <c r="AF373" s="78"/>
      <c r="AG373" s="78"/>
      <c r="AH373" s="78"/>
      <c r="AI373" s="78"/>
    </row>
    <row r="374" spans="1:35" ht="12.75" customHeight="1">
      <c r="A374" s="89"/>
      <c r="B374" s="18"/>
      <c r="C374" s="20"/>
      <c r="D374" s="20"/>
      <c r="E374" s="18"/>
      <c r="F374" s="18"/>
      <c r="G374" s="18"/>
      <c r="H374" s="91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78"/>
      <c r="X374" s="78"/>
      <c r="Y374" s="78"/>
      <c r="Z374" s="78"/>
      <c r="AA374" s="78"/>
      <c r="AB374" s="78"/>
      <c r="AC374" s="78"/>
      <c r="AD374" s="78"/>
      <c r="AE374" s="78"/>
      <c r="AF374" s="78"/>
      <c r="AG374" s="78"/>
      <c r="AH374" s="78"/>
      <c r="AI374" s="78"/>
    </row>
    <row r="375" spans="1:35" ht="12.75" customHeight="1">
      <c r="A375" s="89"/>
      <c r="B375" s="18"/>
      <c r="C375" s="20"/>
      <c r="D375" s="20"/>
      <c r="E375" s="18"/>
      <c r="F375" s="18"/>
      <c r="G375" s="18"/>
      <c r="H375" s="91"/>
      <c r="I375" s="78"/>
      <c r="J375" s="78"/>
      <c r="K375" s="78"/>
      <c r="L375" s="78"/>
      <c r="M375" s="78"/>
      <c r="N375" s="78"/>
      <c r="O375" s="78"/>
      <c r="P375" s="78"/>
      <c r="Q375" s="78"/>
      <c r="R375" s="78"/>
      <c r="S375" s="78"/>
      <c r="T375" s="78"/>
      <c r="U375" s="78"/>
      <c r="V375" s="78"/>
      <c r="W375" s="78"/>
      <c r="X375" s="78"/>
      <c r="Y375" s="78"/>
      <c r="Z375" s="78"/>
      <c r="AA375" s="78"/>
      <c r="AB375" s="78"/>
      <c r="AC375" s="78"/>
      <c r="AD375" s="78"/>
      <c r="AE375" s="78"/>
      <c r="AF375" s="78"/>
      <c r="AG375" s="78"/>
      <c r="AH375" s="78"/>
      <c r="AI375" s="78"/>
    </row>
    <row r="376" spans="1:35" ht="12.75" customHeight="1">
      <c r="A376" s="89"/>
      <c r="B376" s="18"/>
      <c r="C376" s="20"/>
      <c r="D376" s="20"/>
      <c r="E376" s="18"/>
      <c r="F376" s="18"/>
      <c r="G376" s="18"/>
      <c r="H376" s="91"/>
      <c r="I376" s="78"/>
      <c r="J376" s="78"/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  <c r="V376" s="78"/>
      <c r="W376" s="78"/>
      <c r="X376" s="78"/>
      <c r="Y376" s="78"/>
      <c r="Z376" s="78"/>
      <c r="AA376" s="78"/>
      <c r="AB376" s="78"/>
      <c r="AC376" s="78"/>
      <c r="AD376" s="78"/>
      <c r="AE376" s="78"/>
      <c r="AF376" s="78"/>
      <c r="AG376" s="78"/>
      <c r="AH376" s="78"/>
      <c r="AI376" s="78"/>
    </row>
    <row r="377" spans="1:35" ht="12.75" customHeight="1">
      <c r="A377" s="89"/>
      <c r="B377" s="18"/>
      <c r="C377" s="20"/>
      <c r="D377" s="20"/>
      <c r="E377" s="18"/>
      <c r="F377" s="18"/>
      <c r="G377" s="18"/>
      <c r="H377" s="91"/>
      <c r="I377" s="78"/>
      <c r="J377" s="78"/>
      <c r="K377" s="78"/>
      <c r="L377" s="78"/>
      <c r="M377" s="78"/>
      <c r="N377" s="78"/>
      <c r="O377" s="78"/>
      <c r="P377" s="78"/>
      <c r="Q377" s="78"/>
      <c r="R377" s="78"/>
      <c r="S377" s="78"/>
      <c r="T377" s="78"/>
      <c r="U377" s="78"/>
      <c r="V377" s="78"/>
      <c r="W377" s="78"/>
      <c r="X377" s="78"/>
      <c r="Y377" s="78"/>
      <c r="Z377" s="78"/>
      <c r="AA377" s="78"/>
      <c r="AB377" s="78"/>
      <c r="AC377" s="78"/>
      <c r="AD377" s="78"/>
      <c r="AE377" s="78"/>
      <c r="AF377" s="78"/>
      <c r="AG377" s="78"/>
      <c r="AH377" s="78"/>
      <c r="AI377" s="78"/>
    </row>
    <row r="378" spans="1:35" ht="12.75" customHeight="1">
      <c r="A378" s="89"/>
      <c r="B378" s="18"/>
      <c r="C378" s="20"/>
      <c r="D378" s="20"/>
      <c r="E378" s="18"/>
      <c r="F378" s="18"/>
      <c r="G378" s="18"/>
      <c r="H378" s="91"/>
      <c r="I378" s="78"/>
      <c r="J378" s="78"/>
      <c r="K378" s="78"/>
      <c r="L378" s="78"/>
      <c r="M378" s="78"/>
      <c r="N378" s="78"/>
      <c r="O378" s="78"/>
      <c r="P378" s="78"/>
      <c r="Q378" s="78"/>
      <c r="R378" s="78"/>
      <c r="S378" s="78"/>
      <c r="T378" s="78"/>
      <c r="U378" s="78"/>
      <c r="V378" s="78"/>
      <c r="W378" s="78"/>
      <c r="X378" s="78"/>
      <c r="Y378" s="78"/>
      <c r="Z378" s="78"/>
      <c r="AA378" s="78"/>
      <c r="AB378" s="78"/>
      <c r="AC378" s="78"/>
      <c r="AD378" s="78"/>
      <c r="AE378" s="78"/>
      <c r="AF378" s="78"/>
      <c r="AG378" s="78"/>
      <c r="AH378" s="78"/>
      <c r="AI378" s="78"/>
    </row>
    <row r="379" spans="1:35" ht="12.75" customHeight="1">
      <c r="A379" s="89"/>
      <c r="B379" s="18"/>
      <c r="C379" s="20"/>
      <c r="D379" s="20"/>
      <c r="E379" s="18"/>
      <c r="F379" s="18"/>
      <c r="G379" s="18"/>
      <c r="H379" s="91"/>
      <c r="I379" s="78"/>
      <c r="J379" s="78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  <c r="V379" s="78"/>
      <c r="W379" s="78"/>
      <c r="X379" s="78"/>
      <c r="Y379" s="78"/>
      <c r="Z379" s="78"/>
      <c r="AA379" s="78"/>
      <c r="AB379" s="78"/>
      <c r="AC379" s="78"/>
      <c r="AD379" s="78"/>
      <c r="AE379" s="78"/>
      <c r="AF379" s="78"/>
      <c r="AG379" s="78"/>
      <c r="AH379" s="78"/>
      <c r="AI379" s="78"/>
    </row>
    <row r="380" spans="1:35" ht="12.75" customHeight="1">
      <c r="A380" s="89"/>
      <c r="B380" s="18"/>
      <c r="C380" s="20"/>
      <c r="D380" s="20"/>
      <c r="E380" s="18"/>
      <c r="F380" s="18"/>
      <c r="G380" s="18"/>
      <c r="H380" s="91"/>
      <c r="I380" s="78"/>
      <c r="J380" s="78"/>
      <c r="K380" s="78"/>
      <c r="L380" s="78"/>
      <c r="M380" s="78"/>
      <c r="N380" s="78"/>
      <c r="O380" s="78"/>
      <c r="P380" s="78"/>
      <c r="Q380" s="78"/>
      <c r="R380" s="78"/>
      <c r="S380" s="78"/>
      <c r="T380" s="78"/>
      <c r="U380" s="78"/>
      <c r="V380" s="78"/>
      <c r="W380" s="78"/>
      <c r="X380" s="78"/>
      <c r="Y380" s="78"/>
      <c r="Z380" s="78"/>
      <c r="AA380" s="78"/>
      <c r="AB380" s="78"/>
      <c r="AC380" s="78"/>
      <c r="AD380" s="78"/>
      <c r="AE380" s="78"/>
      <c r="AF380" s="78"/>
      <c r="AG380" s="78"/>
      <c r="AH380" s="78"/>
      <c r="AI380" s="78"/>
    </row>
    <row r="381" spans="1:35" ht="12.75" customHeight="1">
      <c r="A381" s="89"/>
      <c r="B381" s="18"/>
      <c r="C381" s="20"/>
      <c r="D381" s="20"/>
      <c r="E381" s="18"/>
      <c r="F381" s="18"/>
      <c r="G381" s="18"/>
      <c r="H381" s="91"/>
      <c r="I381" s="78"/>
      <c r="J381" s="78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/>
      <c r="Z381" s="78"/>
      <c r="AA381" s="78"/>
      <c r="AB381" s="78"/>
      <c r="AC381" s="78"/>
      <c r="AD381" s="78"/>
      <c r="AE381" s="78"/>
      <c r="AF381" s="78"/>
      <c r="AG381" s="78"/>
      <c r="AH381" s="78"/>
      <c r="AI381" s="78"/>
    </row>
    <row r="382" spans="1:35" ht="12.75" customHeight="1">
      <c r="A382" s="89"/>
      <c r="B382" s="18"/>
      <c r="C382" s="20"/>
      <c r="D382" s="20"/>
      <c r="E382" s="18"/>
      <c r="F382" s="18"/>
      <c r="G382" s="18"/>
      <c r="H382" s="91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/>
      <c r="Z382" s="78"/>
      <c r="AA382" s="78"/>
      <c r="AB382" s="78"/>
      <c r="AC382" s="78"/>
      <c r="AD382" s="78"/>
      <c r="AE382" s="78"/>
      <c r="AF382" s="78"/>
      <c r="AG382" s="78"/>
      <c r="AH382" s="78"/>
      <c r="AI382" s="78"/>
    </row>
    <row r="383" spans="1:35" ht="12.75" customHeight="1">
      <c r="A383" s="89"/>
      <c r="B383" s="18"/>
      <c r="C383" s="20"/>
      <c r="D383" s="20"/>
      <c r="E383" s="18"/>
      <c r="F383" s="18"/>
      <c r="G383" s="18"/>
      <c r="H383" s="91"/>
      <c r="I383" s="78"/>
      <c r="J383" s="78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/>
      <c r="Z383" s="78"/>
      <c r="AA383" s="78"/>
      <c r="AB383" s="78"/>
      <c r="AC383" s="78"/>
      <c r="AD383" s="78"/>
      <c r="AE383" s="78"/>
      <c r="AF383" s="78"/>
      <c r="AG383" s="78"/>
      <c r="AH383" s="78"/>
      <c r="AI383" s="78"/>
    </row>
    <row r="384" spans="1:35" ht="12.75" customHeight="1">
      <c r="A384" s="89"/>
      <c r="B384" s="18"/>
      <c r="C384" s="20"/>
      <c r="D384" s="20"/>
      <c r="E384" s="18"/>
      <c r="F384" s="18"/>
      <c r="G384" s="18"/>
      <c r="H384" s="91"/>
      <c r="I384" s="78"/>
      <c r="J384" s="78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78"/>
      <c r="X384" s="78"/>
      <c r="Y384" s="78"/>
      <c r="Z384" s="78"/>
      <c r="AA384" s="78"/>
      <c r="AB384" s="78"/>
      <c r="AC384" s="78"/>
      <c r="AD384" s="78"/>
      <c r="AE384" s="78"/>
      <c r="AF384" s="78"/>
      <c r="AG384" s="78"/>
      <c r="AH384" s="78"/>
      <c r="AI384" s="78"/>
    </row>
    <row r="385" spans="1:35" ht="12.75" customHeight="1">
      <c r="A385" s="89"/>
      <c r="B385" s="18"/>
      <c r="C385" s="20"/>
      <c r="D385" s="20"/>
      <c r="E385" s="18"/>
      <c r="F385" s="18"/>
      <c r="G385" s="18"/>
      <c r="H385" s="91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/>
      <c r="Z385" s="78"/>
      <c r="AA385" s="78"/>
      <c r="AB385" s="78"/>
      <c r="AC385" s="78"/>
      <c r="AD385" s="78"/>
      <c r="AE385" s="78"/>
      <c r="AF385" s="78"/>
      <c r="AG385" s="78"/>
      <c r="AH385" s="78"/>
      <c r="AI385" s="78"/>
    </row>
    <row r="386" spans="1:35" ht="12.75" customHeight="1">
      <c r="A386" s="89"/>
      <c r="B386" s="18"/>
      <c r="C386" s="20"/>
      <c r="D386" s="20"/>
      <c r="E386" s="18"/>
      <c r="F386" s="18"/>
      <c r="G386" s="18"/>
      <c r="H386" s="91"/>
      <c r="I386" s="78"/>
      <c r="J386" s="78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  <c r="W386" s="78"/>
      <c r="X386" s="78"/>
      <c r="Y386" s="78"/>
      <c r="Z386" s="78"/>
      <c r="AA386" s="78"/>
      <c r="AB386" s="78"/>
      <c r="AC386" s="78"/>
      <c r="AD386" s="78"/>
      <c r="AE386" s="78"/>
      <c r="AF386" s="78"/>
      <c r="AG386" s="78"/>
      <c r="AH386" s="78"/>
      <c r="AI386" s="78"/>
    </row>
    <row r="387" spans="1:35" ht="12.75" customHeight="1">
      <c r="A387" s="89"/>
      <c r="B387" s="18"/>
      <c r="C387" s="20"/>
      <c r="D387" s="20"/>
      <c r="E387" s="18"/>
      <c r="F387" s="18"/>
      <c r="G387" s="18"/>
      <c r="H387" s="91"/>
      <c r="I387" s="78"/>
      <c r="J387" s="78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  <c r="W387" s="78"/>
      <c r="X387" s="78"/>
      <c r="Y387" s="78"/>
      <c r="Z387" s="78"/>
      <c r="AA387" s="78"/>
      <c r="AB387" s="78"/>
      <c r="AC387" s="78"/>
      <c r="AD387" s="78"/>
      <c r="AE387" s="78"/>
      <c r="AF387" s="78"/>
      <c r="AG387" s="78"/>
      <c r="AH387" s="78"/>
      <c r="AI387" s="78"/>
    </row>
    <row r="388" spans="1:35" ht="12.75" customHeight="1">
      <c r="A388" s="89"/>
      <c r="B388" s="18"/>
      <c r="C388" s="20"/>
      <c r="D388" s="20"/>
      <c r="E388" s="18"/>
      <c r="F388" s="18"/>
      <c r="G388" s="18"/>
      <c r="H388" s="91"/>
      <c r="I388" s="78"/>
      <c r="J388" s="78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  <c r="W388" s="78"/>
      <c r="X388" s="78"/>
      <c r="Y388" s="78"/>
      <c r="Z388" s="78"/>
      <c r="AA388" s="78"/>
      <c r="AB388" s="78"/>
      <c r="AC388" s="78"/>
      <c r="AD388" s="78"/>
      <c r="AE388" s="78"/>
      <c r="AF388" s="78"/>
      <c r="AG388" s="78"/>
      <c r="AH388" s="78"/>
      <c r="AI388" s="78"/>
    </row>
    <row r="389" spans="1:35" ht="12.75" customHeight="1">
      <c r="A389" s="89"/>
      <c r="B389" s="18"/>
      <c r="C389" s="20"/>
      <c r="D389" s="20"/>
      <c r="E389" s="18"/>
      <c r="F389" s="18"/>
      <c r="G389" s="18"/>
      <c r="H389" s="91"/>
      <c r="I389" s="78"/>
      <c r="J389" s="78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78"/>
      <c r="X389" s="78"/>
      <c r="Y389" s="78"/>
      <c r="Z389" s="78"/>
      <c r="AA389" s="78"/>
      <c r="AB389" s="78"/>
      <c r="AC389" s="78"/>
      <c r="AD389" s="78"/>
      <c r="AE389" s="78"/>
      <c r="AF389" s="78"/>
      <c r="AG389" s="78"/>
      <c r="AH389" s="78"/>
      <c r="AI389" s="78"/>
    </row>
    <row r="390" spans="1:35" ht="12.75" customHeight="1">
      <c r="A390" s="89"/>
      <c r="B390" s="18"/>
      <c r="C390" s="20"/>
      <c r="D390" s="20"/>
      <c r="E390" s="18"/>
      <c r="F390" s="18"/>
      <c r="G390" s="18"/>
      <c r="H390" s="91"/>
      <c r="I390" s="78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78"/>
      <c r="X390" s="78"/>
      <c r="Y390" s="78"/>
      <c r="Z390" s="78"/>
      <c r="AA390" s="78"/>
      <c r="AB390" s="78"/>
      <c r="AC390" s="78"/>
      <c r="AD390" s="78"/>
      <c r="AE390" s="78"/>
      <c r="AF390" s="78"/>
      <c r="AG390" s="78"/>
      <c r="AH390" s="78"/>
      <c r="AI390" s="78"/>
    </row>
    <row r="391" spans="1:35" ht="12.75" customHeight="1">
      <c r="A391" s="89"/>
      <c r="B391" s="18"/>
      <c r="C391" s="20"/>
      <c r="D391" s="20"/>
      <c r="E391" s="18"/>
      <c r="F391" s="18"/>
      <c r="G391" s="18"/>
      <c r="H391" s="91"/>
      <c r="I391" s="78"/>
      <c r="J391" s="78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/>
      <c r="V391" s="78"/>
      <c r="W391" s="78"/>
      <c r="X391" s="78"/>
      <c r="Y391" s="78"/>
      <c r="Z391" s="78"/>
      <c r="AA391" s="78"/>
      <c r="AB391" s="78"/>
      <c r="AC391" s="78"/>
      <c r="AD391" s="78"/>
      <c r="AE391" s="78"/>
      <c r="AF391" s="78"/>
      <c r="AG391" s="78"/>
      <c r="AH391" s="78"/>
      <c r="AI391" s="78"/>
    </row>
    <row r="392" spans="1:35" ht="12.75" customHeight="1">
      <c r="A392" s="89"/>
      <c r="B392" s="18"/>
      <c r="C392" s="20"/>
      <c r="D392" s="20"/>
      <c r="E392" s="18"/>
      <c r="F392" s="18"/>
      <c r="G392" s="18"/>
      <c r="H392" s="91"/>
      <c r="I392" s="78"/>
      <c r="J392" s="78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/>
      <c r="Z392" s="78"/>
      <c r="AA392" s="78"/>
      <c r="AB392" s="78"/>
      <c r="AC392" s="78"/>
      <c r="AD392" s="78"/>
      <c r="AE392" s="78"/>
      <c r="AF392" s="78"/>
      <c r="AG392" s="78"/>
      <c r="AH392" s="78"/>
      <c r="AI392" s="78"/>
    </row>
    <row r="393" spans="1:35" ht="12.75" customHeight="1">
      <c r="A393" s="89"/>
      <c r="B393" s="18"/>
      <c r="C393" s="20"/>
      <c r="D393" s="20"/>
      <c r="E393" s="18"/>
      <c r="F393" s="18"/>
      <c r="G393" s="18"/>
      <c r="H393" s="91"/>
      <c r="I393" s="78"/>
      <c r="J393" s="78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/>
      <c r="V393" s="78"/>
      <c r="W393" s="78"/>
      <c r="X393" s="78"/>
      <c r="Y393" s="78"/>
      <c r="Z393" s="78"/>
      <c r="AA393" s="78"/>
      <c r="AB393" s="78"/>
      <c r="AC393" s="78"/>
      <c r="AD393" s="78"/>
      <c r="AE393" s="78"/>
      <c r="AF393" s="78"/>
      <c r="AG393" s="78"/>
      <c r="AH393" s="78"/>
      <c r="AI393" s="78"/>
    </row>
    <row r="394" spans="1:35" ht="12.75" customHeight="1">
      <c r="A394" s="89"/>
      <c r="B394" s="18"/>
      <c r="C394" s="20"/>
      <c r="D394" s="20"/>
      <c r="E394" s="18"/>
      <c r="F394" s="18"/>
      <c r="G394" s="18"/>
      <c r="H394" s="91"/>
      <c r="I394" s="78"/>
      <c r="J394" s="78"/>
      <c r="K394" s="78"/>
      <c r="L394" s="78"/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  <c r="X394" s="78"/>
      <c r="Y394" s="78"/>
      <c r="Z394" s="78"/>
      <c r="AA394" s="78"/>
      <c r="AB394" s="78"/>
      <c r="AC394" s="78"/>
      <c r="AD394" s="78"/>
      <c r="AE394" s="78"/>
      <c r="AF394" s="78"/>
      <c r="AG394" s="78"/>
      <c r="AH394" s="78"/>
      <c r="AI394" s="78"/>
    </row>
    <row r="395" spans="1:35" ht="12.75" customHeight="1">
      <c r="A395" s="89"/>
      <c r="B395" s="18"/>
      <c r="C395" s="20"/>
      <c r="D395" s="20"/>
      <c r="E395" s="18"/>
      <c r="F395" s="18"/>
      <c r="G395" s="18"/>
      <c r="H395" s="91"/>
      <c r="I395" s="78"/>
      <c r="J395" s="78"/>
      <c r="K395" s="78"/>
      <c r="L395" s="78"/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  <c r="X395" s="78"/>
      <c r="Y395" s="78"/>
      <c r="Z395" s="78"/>
      <c r="AA395" s="78"/>
      <c r="AB395" s="78"/>
      <c r="AC395" s="78"/>
      <c r="AD395" s="78"/>
      <c r="AE395" s="78"/>
      <c r="AF395" s="78"/>
      <c r="AG395" s="78"/>
      <c r="AH395" s="78"/>
      <c r="AI395" s="78"/>
    </row>
    <row r="396" spans="1:35" ht="12.75" customHeight="1">
      <c r="A396" s="89"/>
      <c r="B396" s="18"/>
      <c r="C396" s="20"/>
      <c r="D396" s="20"/>
      <c r="E396" s="18"/>
      <c r="F396" s="18"/>
      <c r="G396" s="18"/>
      <c r="H396" s="91"/>
      <c r="I396" s="78"/>
      <c r="J396" s="78"/>
      <c r="K396" s="78"/>
      <c r="L396" s="78"/>
      <c r="M396" s="78"/>
      <c r="N396" s="78"/>
      <c r="O396" s="78"/>
      <c r="P396" s="78"/>
      <c r="Q396" s="78"/>
      <c r="R396" s="78"/>
      <c r="S396" s="78"/>
      <c r="T396" s="78"/>
      <c r="U396" s="78"/>
      <c r="V396" s="78"/>
      <c r="W396" s="78"/>
      <c r="X396" s="78"/>
      <c r="Y396" s="78"/>
      <c r="Z396" s="78"/>
      <c r="AA396" s="78"/>
      <c r="AB396" s="78"/>
      <c r="AC396" s="78"/>
      <c r="AD396" s="78"/>
      <c r="AE396" s="78"/>
      <c r="AF396" s="78"/>
      <c r="AG396" s="78"/>
      <c r="AH396" s="78"/>
      <c r="AI396" s="78"/>
    </row>
    <row r="397" spans="1:35" ht="12.75" customHeight="1">
      <c r="A397" s="89"/>
      <c r="B397" s="18"/>
      <c r="C397" s="20"/>
      <c r="D397" s="20"/>
      <c r="E397" s="18"/>
      <c r="F397" s="18"/>
      <c r="G397" s="18"/>
      <c r="H397" s="91"/>
      <c r="I397" s="78"/>
      <c r="J397" s="78"/>
      <c r="K397" s="78"/>
      <c r="L397" s="78"/>
      <c r="M397" s="78"/>
      <c r="N397" s="78"/>
      <c r="O397" s="78"/>
      <c r="P397" s="78"/>
      <c r="Q397" s="78"/>
      <c r="R397" s="78"/>
      <c r="S397" s="78"/>
      <c r="T397" s="78"/>
      <c r="U397" s="78"/>
      <c r="V397" s="78"/>
      <c r="W397" s="78"/>
      <c r="X397" s="78"/>
      <c r="Y397" s="78"/>
      <c r="Z397" s="78"/>
      <c r="AA397" s="78"/>
      <c r="AB397" s="78"/>
      <c r="AC397" s="78"/>
      <c r="AD397" s="78"/>
      <c r="AE397" s="78"/>
      <c r="AF397" s="78"/>
      <c r="AG397" s="78"/>
      <c r="AH397" s="78"/>
      <c r="AI397" s="78"/>
    </row>
    <row r="398" spans="1:35" ht="12.75" customHeight="1">
      <c r="A398" s="89"/>
      <c r="B398" s="18"/>
      <c r="C398" s="20"/>
      <c r="D398" s="20"/>
      <c r="E398" s="18"/>
      <c r="F398" s="18"/>
      <c r="G398" s="18"/>
      <c r="H398" s="91"/>
      <c r="I398" s="78"/>
      <c r="J398" s="78"/>
      <c r="K398" s="78"/>
      <c r="L398" s="78"/>
      <c r="M398" s="78"/>
      <c r="N398" s="78"/>
      <c r="O398" s="78"/>
      <c r="P398" s="78"/>
      <c r="Q398" s="78"/>
      <c r="R398" s="78"/>
      <c r="S398" s="78"/>
      <c r="T398" s="78"/>
      <c r="U398" s="78"/>
      <c r="V398" s="78"/>
      <c r="W398" s="78"/>
      <c r="X398" s="78"/>
      <c r="Y398" s="78"/>
      <c r="Z398" s="78"/>
      <c r="AA398" s="78"/>
      <c r="AB398" s="78"/>
      <c r="AC398" s="78"/>
      <c r="AD398" s="78"/>
      <c r="AE398" s="78"/>
      <c r="AF398" s="78"/>
      <c r="AG398" s="78"/>
      <c r="AH398" s="78"/>
      <c r="AI398" s="78"/>
    </row>
    <row r="399" spans="1:35" ht="12.75" customHeight="1">
      <c r="A399" s="89"/>
      <c r="B399" s="18"/>
      <c r="C399" s="20"/>
      <c r="D399" s="20"/>
      <c r="E399" s="18"/>
      <c r="F399" s="18"/>
      <c r="G399" s="18"/>
      <c r="H399" s="91"/>
      <c r="I399" s="78"/>
      <c r="J399" s="78"/>
      <c r="K399" s="78"/>
      <c r="L399" s="78"/>
      <c r="M399" s="78"/>
      <c r="N399" s="78"/>
      <c r="O399" s="78"/>
      <c r="P399" s="78"/>
      <c r="Q399" s="78"/>
      <c r="R399" s="78"/>
      <c r="S399" s="78"/>
      <c r="T399" s="78"/>
      <c r="U399" s="78"/>
      <c r="V399" s="78"/>
      <c r="W399" s="78"/>
      <c r="X399" s="78"/>
      <c r="Y399" s="78"/>
      <c r="Z399" s="78"/>
      <c r="AA399" s="78"/>
      <c r="AB399" s="78"/>
      <c r="AC399" s="78"/>
      <c r="AD399" s="78"/>
      <c r="AE399" s="78"/>
      <c r="AF399" s="78"/>
      <c r="AG399" s="78"/>
      <c r="AH399" s="78"/>
      <c r="AI399" s="78"/>
    </row>
    <row r="400" spans="1:35" ht="12.75" customHeight="1">
      <c r="A400" s="89"/>
      <c r="B400" s="18"/>
      <c r="C400" s="20"/>
      <c r="D400" s="20"/>
      <c r="E400" s="18"/>
      <c r="F400" s="18"/>
      <c r="G400" s="18"/>
      <c r="H400" s="91"/>
      <c r="I400" s="78"/>
      <c r="J400" s="78"/>
      <c r="K400" s="78"/>
      <c r="L400" s="78"/>
      <c r="M400" s="78"/>
      <c r="N400" s="78"/>
      <c r="O400" s="78"/>
      <c r="P400" s="78"/>
      <c r="Q400" s="78"/>
      <c r="R400" s="78"/>
      <c r="S400" s="78"/>
      <c r="T400" s="78"/>
      <c r="U400" s="78"/>
      <c r="V400" s="78"/>
      <c r="W400" s="78"/>
      <c r="X400" s="78"/>
      <c r="Y400" s="78"/>
      <c r="Z400" s="78"/>
      <c r="AA400" s="78"/>
      <c r="AB400" s="78"/>
      <c r="AC400" s="78"/>
      <c r="AD400" s="78"/>
      <c r="AE400" s="78"/>
      <c r="AF400" s="78"/>
      <c r="AG400" s="78"/>
      <c r="AH400" s="78"/>
      <c r="AI400" s="78"/>
    </row>
    <row r="401" spans="1:35" ht="12.75" customHeight="1">
      <c r="A401" s="89"/>
      <c r="B401" s="18"/>
      <c r="C401" s="20"/>
      <c r="D401" s="20"/>
      <c r="E401" s="18"/>
      <c r="F401" s="18"/>
      <c r="G401" s="18"/>
      <c r="H401" s="91"/>
      <c r="I401" s="78"/>
      <c r="J401" s="78"/>
      <c r="K401" s="78"/>
      <c r="L401" s="78"/>
      <c r="M401" s="78"/>
      <c r="N401" s="78"/>
      <c r="O401" s="78"/>
      <c r="P401" s="78"/>
      <c r="Q401" s="78"/>
      <c r="R401" s="78"/>
      <c r="S401" s="78"/>
      <c r="T401" s="78"/>
      <c r="U401" s="78"/>
      <c r="V401" s="78"/>
      <c r="W401" s="78"/>
      <c r="X401" s="78"/>
      <c r="Y401" s="78"/>
      <c r="Z401" s="78"/>
      <c r="AA401" s="78"/>
      <c r="AB401" s="78"/>
      <c r="AC401" s="78"/>
      <c r="AD401" s="78"/>
      <c r="AE401" s="78"/>
      <c r="AF401" s="78"/>
      <c r="AG401" s="78"/>
      <c r="AH401" s="78"/>
      <c r="AI401" s="78"/>
    </row>
    <row r="402" spans="1:35" ht="12.75" customHeight="1">
      <c r="A402" s="89"/>
      <c r="B402" s="18"/>
      <c r="C402" s="20"/>
      <c r="D402" s="20"/>
      <c r="E402" s="18"/>
      <c r="F402" s="18"/>
      <c r="G402" s="18"/>
      <c r="H402" s="91"/>
      <c r="I402" s="78"/>
      <c r="J402" s="78"/>
      <c r="K402" s="78"/>
      <c r="L402" s="78"/>
      <c r="M402" s="78"/>
      <c r="N402" s="78"/>
      <c r="O402" s="78"/>
      <c r="P402" s="78"/>
      <c r="Q402" s="78"/>
      <c r="R402" s="78"/>
      <c r="S402" s="78"/>
      <c r="T402" s="78"/>
      <c r="U402" s="78"/>
      <c r="V402" s="78"/>
      <c r="W402" s="78"/>
      <c r="X402" s="78"/>
      <c r="Y402" s="78"/>
      <c r="Z402" s="78"/>
      <c r="AA402" s="78"/>
      <c r="AB402" s="78"/>
      <c r="AC402" s="78"/>
      <c r="AD402" s="78"/>
      <c r="AE402" s="78"/>
      <c r="AF402" s="78"/>
      <c r="AG402" s="78"/>
      <c r="AH402" s="78"/>
      <c r="AI402" s="78"/>
    </row>
    <row r="403" spans="1:35" ht="12.75" customHeight="1">
      <c r="A403" s="89"/>
      <c r="B403" s="18"/>
      <c r="C403" s="20"/>
      <c r="D403" s="20"/>
      <c r="E403" s="18"/>
      <c r="F403" s="18"/>
      <c r="G403" s="18"/>
      <c r="H403" s="91"/>
      <c r="I403" s="78"/>
      <c r="J403" s="78"/>
      <c r="K403" s="78"/>
      <c r="L403" s="78"/>
      <c r="M403" s="78"/>
      <c r="N403" s="78"/>
      <c r="O403" s="78"/>
      <c r="P403" s="78"/>
      <c r="Q403" s="78"/>
      <c r="R403" s="78"/>
      <c r="S403" s="78"/>
      <c r="T403" s="78"/>
      <c r="U403" s="78"/>
      <c r="V403" s="78"/>
      <c r="W403" s="78"/>
      <c r="X403" s="78"/>
      <c r="Y403" s="78"/>
      <c r="Z403" s="78"/>
      <c r="AA403" s="78"/>
      <c r="AB403" s="78"/>
      <c r="AC403" s="78"/>
      <c r="AD403" s="78"/>
      <c r="AE403" s="78"/>
      <c r="AF403" s="78"/>
      <c r="AG403" s="78"/>
      <c r="AH403" s="78"/>
      <c r="AI403" s="78"/>
    </row>
    <row r="404" spans="1:35" ht="12.75" customHeight="1">
      <c r="A404" s="89"/>
      <c r="B404" s="18"/>
      <c r="C404" s="20"/>
      <c r="D404" s="20"/>
      <c r="E404" s="18"/>
      <c r="F404" s="18"/>
      <c r="G404" s="18"/>
      <c r="H404" s="91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</row>
    <row r="405" spans="1:35" ht="12.75" customHeight="1">
      <c r="A405" s="89"/>
      <c r="B405" s="18"/>
      <c r="C405" s="20"/>
      <c r="D405" s="20"/>
      <c r="E405" s="18"/>
      <c r="F405" s="18"/>
      <c r="G405" s="18"/>
      <c r="H405" s="91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</row>
    <row r="406" spans="1:35" ht="12.75" customHeight="1">
      <c r="A406" s="89"/>
      <c r="B406" s="18"/>
      <c r="C406" s="20"/>
      <c r="D406" s="20"/>
      <c r="E406" s="18"/>
      <c r="F406" s="18"/>
      <c r="G406" s="18"/>
      <c r="H406" s="91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</row>
    <row r="407" spans="1:35" ht="12.75" customHeight="1">
      <c r="A407" s="89"/>
      <c r="B407" s="18"/>
      <c r="C407" s="20"/>
      <c r="D407" s="20"/>
      <c r="E407" s="18"/>
      <c r="F407" s="18"/>
      <c r="G407" s="18"/>
      <c r="H407" s="91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</row>
    <row r="408" spans="1:35" ht="12.75" customHeight="1">
      <c r="A408" s="89"/>
      <c r="B408" s="18"/>
      <c r="C408" s="20"/>
      <c r="D408" s="20"/>
      <c r="E408" s="18"/>
      <c r="F408" s="18"/>
      <c r="G408" s="18"/>
      <c r="H408" s="91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</row>
    <row r="409" spans="1:35" ht="12.75" customHeight="1">
      <c r="A409" s="89"/>
      <c r="B409" s="18"/>
      <c r="C409" s="20"/>
      <c r="D409" s="20"/>
      <c r="E409" s="18"/>
      <c r="F409" s="18"/>
      <c r="G409" s="18"/>
      <c r="H409" s="91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</row>
    <row r="410" spans="1:35" ht="12.75" customHeight="1">
      <c r="A410" s="89"/>
      <c r="B410" s="18"/>
      <c r="C410" s="20"/>
      <c r="D410" s="20"/>
      <c r="E410" s="18"/>
      <c r="F410" s="18"/>
      <c r="G410" s="18"/>
      <c r="H410" s="91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</row>
    <row r="411" spans="1:35" ht="12.75" customHeight="1">
      <c r="A411" s="89"/>
      <c r="B411" s="18"/>
      <c r="C411" s="20"/>
      <c r="D411" s="20"/>
      <c r="E411" s="18"/>
      <c r="F411" s="18"/>
      <c r="G411" s="18"/>
      <c r="H411" s="91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</row>
    <row r="412" spans="1:35" ht="12.75" customHeight="1">
      <c r="A412" s="89"/>
      <c r="B412" s="18"/>
      <c r="C412" s="20"/>
      <c r="D412" s="20"/>
      <c r="E412" s="18"/>
      <c r="F412" s="18"/>
      <c r="G412" s="18"/>
      <c r="H412" s="91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</row>
    <row r="413" spans="1:35" ht="12.75" customHeight="1">
      <c r="A413" s="89"/>
      <c r="B413" s="18"/>
      <c r="C413" s="20"/>
      <c r="D413" s="20"/>
      <c r="E413" s="18"/>
      <c r="F413" s="18"/>
      <c r="G413" s="18"/>
      <c r="H413" s="91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</row>
    <row r="414" spans="1:35" ht="12.75" customHeight="1">
      <c r="A414" s="89"/>
      <c r="B414" s="18"/>
      <c r="C414" s="20"/>
      <c r="D414" s="20"/>
      <c r="E414" s="18"/>
      <c r="F414" s="18"/>
      <c r="G414" s="18"/>
      <c r="H414" s="91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</row>
    <row r="415" spans="1:35" ht="12.75" customHeight="1">
      <c r="A415" s="89"/>
      <c r="B415" s="18"/>
      <c r="C415" s="20"/>
      <c r="D415" s="20"/>
      <c r="E415" s="18"/>
      <c r="F415" s="18"/>
      <c r="G415" s="18"/>
      <c r="H415" s="91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</row>
    <row r="416" spans="1:35" ht="12.75" customHeight="1">
      <c r="A416" s="89"/>
      <c r="B416" s="18"/>
      <c r="C416" s="20"/>
      <c r="D416" s="20"/>
      <c r="E416" s="18"/>
      <c r="F416" s="18"/>
      <c r="G416" s="18"/>
      <c r="H416" s="91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</row>
    <row r="417" spans="1:35" ht="12.75" customHeight="1">
      <c r="A417" s="89"/>
      <c r="B417" s="18"/>
      <c r="C417" s="20"/>
      <c r="D417" s="20"/>
      <c r="E417" s="18"/>
      <c r="F417" s="18"/>
      <c r="G417" s="18"/>
      <c r="H417" s="91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</row>
    <row r="418" spans="1:35" ht="12.75" customHeight="1">
      <c r="A418" s="89"/>
      <c r="B418" s="18"/>
      <c r="C418" s="20"/>
      <c r="D418" s="20"/>
      <c r="E418" s="18"/>
      <c r="F418" s="18"/>
      <c r="G418" s="18"/>
      <c r="H418" s="91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</row>
    <row r="419" spans="1:35" ht="12.75" customHeight="1">
      <c r="A419" s="89"/>
      <c r="B419" s="18"/>
      <c r="C419" s="20"/>
      <c r="D419" s="20"/>
      <c r="E419" s="18"/>
      <c r="F419" s="18"/>
      <c r="G419" s="18"/>
      <c r="H419" s="91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</row>
    <row r="420" spans="1:35" ht="12.75" customHeight="1">
      <c r="A420" s="89"/>
      <c r="B420" s="18"/>
      <c r="C420" s="20"/>
      <c r="D420" s="20"/>
      <c r="E420" s="18"/>
      <c r="F420" s="18"/>
      <c r="G420" s="18"/>
      <c r="H420" s="91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</row>
    <row r="421" spans="1:35" ht="12.75" customHeight="1">
      <c r="A421" s="89"/>
      <c r="B421" s="18"/>
      <c r="C421" s="20"/>
      <c r="D421" s="20"/>
      <c r="E421" s="18"/>
      <c r="F421" s="18"/>
      <c r="G421" s="18"/>
      <c r="H421" s="91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</row>
    <row r="422" spans="1:35" ht="12.75" customHeight="1">
      <c r="A422" s="89"/>
      <c r="B422" s="18"/>
      <c r="C422" s="20"/>
      <c r="D422" s="20"/>
      <c r="E422" s="18"/>
      <c r="F422" s="18"/>
      <c r="G422" s="18"/>
      <c r="H422" s="91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</row>
    <row r="423" spans="1:35" ht="12.75" customHeight="1">
      <c r="A423" s="89"/>
      <c r="B423" s="18"/>
      <c r="C423" s="20"/>
      <c r="D423" s="20"/>
      <c r="E423" s="18"/>
      <c r="F423" s="18"/>
      <c r="G423" s="18"/>
      <c r="H423" s="91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</row>
    <row r="424" spans="1:35" ht="12.75" customHeight="1">
      <c r="A424" s="89"/>
      <c r="B424" s="18"/>
      <c r="C424" s="20"/>
      <c r="D424" s="20"/>
      <c r="E424" s="18"/>
      <c r="F424" s="18"/>
      <c r="G424" s="18"/>
      <c r="H424" s="91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</row>
    <row r="425" spans="1:35" ht="12.75" customHeight="1">
      <c r="A425" s="89"/>
      <c r="B425" s="18"/>
      <c r="C425" s="20"/>
      <c r="D425" s="20"/>
      <c r="E425" s="18"/>
      <c r="F425" s="18"/>
      <c r="G425" s="18"/>
      <c r="H425" s="91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</row>
    <row r="426" spans="1:35" ht="12.75" customHeight="1">
      <c r="A426" s="89"/>
      <c r="B426" s="18"/>
      <c r="C426" s="20"/>
      <c r="D426" s="20"/>
      <c r="E426" s="18"/>
      <c r="F426" s="18"/>
      <c r="G426" s="18"/>
      <c r="H426" s="91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</row>
    <row r="427" spans="1:35" ht="12.75" customHeight="1">
      <c r="A427" s="89"/>
      <c r="B427" s="18"/>
      <c r="C427" s="20"/>
      <c r="D427" s="20"/>
      <c r="E427" s="18"/>
      <c r="F427" s="18"/>
      <c r="G427" s="18"/>
      <c r="H427" s="91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</row>
    <row r="428" spans="1:35" ht="12.75" customHeight="1">
      <c r="A428" s="89"/>
      <c r="B428" s="18"/>
      <c r="C428" s="20"/>
      <c r="D428" s="20"/>
      <c r="E428" s="18"/>
      <c r="F428" s="18"/>
      <c r="G428" s="18"/>
      <c r="H428" s="91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</row>
    <row r="429" spans="1:35" ht="12.75" customHeight="1">
      <c r="A429" s="89"/>
      <c r="B429" s="18"/>
      <c r="C429" s="20"/>
      <c r="D429" s="20"/>
      <c r="E429" s="18"/>
      <c r="F429" s="18"/>
      <c r="G429" s="18"/>
      <c r="H429" s="91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</row>
    <row r="430" spans="1:35" ht="12.75" customHeight="1">
      <c r="A430" s="89"/>
      <c r="B430" s="18"/>
      <c r="C430" s="20"/>
      <c r="D430" s="20"/>
      <c r="E430" s="18"/>
      <c r="F430" s="18"/>
      <c r="G430" s="18"/>
      <c r="H430" s="91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</row>
    <row r="431" spans="1:35" ht="12.75" customHeight="1">
      <c r="A431" s="89"/>
      <c r="B431" s="18"/>
      <c r="C431" s="20"/>
      <c r="D431" s="20"/>
      <c r="E431" s="18"/>
      <c r="F431" s="18"/>
      <c r="G431" s="18"/>
      <c r="H431" s="91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</row>
    <row r="432" spans="1:35" ht="12.75" customHeight="1">
      <c r="A432" s="89"/>
      <c r="B432" s="18"/>
      <c r="C432" s="20"/>
      <c r="D432" s="20"/>
      <c r="E432" s="18"/>
      <c r="F432" s="18"/>
      <c r="G432" s="18"/>
      <c r="H432" s="91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</row>
    <row r="433" spans="1:35" ht="12.75" customHeight="1">
      <c r="A433" s="89"/>
      <c r="B433" s="18"/>
      <c r="C433" s="20"/>
      <c r="D433" s="20"/>
      <c r="E433" s="18"/>
      <c r="F433" s="18"/>
      <c r="G433" s="18"/>
      <c r="H433" s="91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</row>
    <row r="434" spans="1:35" ht="12.75" customHeight="1">
      <c r="A434" s="89"/>
      <c r="B434" s="18"/>
      <c r="C434" s="20"/>
      <c r="D434" s="20"/>
      <c r="E434" s="18"/>
      <c r="F434" s="18"/>
      <c r="G434" s="18"/>
      <c r="H434" s="91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</row>
    <row r="435" spans="1:35" ht="12.75" customHeight="1">
      <c r="A435" s="89"/>
      <c r="B435" s="18"/>
      <c r="C435" s="20"/>
      <c r="D435" s="20"/>
      <c r="E435" s="18"/>
      <c r="F435" s="18"/>
      <c r="G435" s="18"/>
      <c r="H435" s="91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</row>
    <row r="436" spans="1:35" ht="12.75" customHeight="1">
      <c r="A436" s="89"/>
      <c r="B436" s="18"/>
      <c r="C436" s="20"/>
      <c r="D436" s="20"/>
      <c r="E436" s="18"/>
      <c r="F436" s="18"/>
      <c r="G436" s="18"/>
      <c r="H436" s="91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</row>
    <row r="437" spans="1:35" ht="12.75" customHeight="1">
      <c r="A437" s="89"/>
      <c r="B437" s="18"/>
      <c r="C437" s="20"/>
      <c r="D437" s="20"/>
      <c r="E437" s="18"/>
      <c r="F437" s="18"/>
      <c r="G437" s="18"/>
      <c r="H437" s="91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</row>
    <row r="438" spans="1:35" ht="12.75" customHeight="1">
      <c r="A438" s="89"/>
      <c r="B438" s="18"/>
      <c r="C438" s="20"/>
      <c r="D438" s="20"/>
      <c r="E438" s="18"/>
      <c r="F438" s="18"/>
      <c r="G438" s="18"/>
      <c r="H438" s="91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</row>
    <row r="439" spans="1:35" ht="12.75" customHeight="1">
      <c r="A439" s="89"/>
      <c r="B439" s="18"/>
      <c r="C439" s="20"/>
      <c r="D439" s="20"/>
      <c r="E439" s="18"/>
      <c r="F439" s="18"/>
      <c r="G439" s="18"/>
      <c r="H439" s="91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</row>
    <row r="440" spans="1:35" ht="12.75" customHeight="1">
      <c r="A440" s="89"/>
      <c r="B440" s="18"/>
      <c r="C440" s="20"/>
      <c r="D440" s="20"/>
      <c r="E440" s="18"/>
      <c r="F440" s="18"/>
      <c r="G440" s="18"/>
      <c r="H440" s="91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</row>
    <row r="441" spans="1:35" ht="12.75" customHeight="1">
      <c r="A441" s="89"/>
      <c r="B441" s="18"/>
      <c r="C441" s="20"/>
      <c r="D441" s="20"/>
      <c r="E441" s="18"/>
      <c r="F441" s="18"/>
      <c r="G441" s="18"/>
      <c r="H441" s="91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</row>
    <row r="442" spans="1:35" ht="12.75" customHeight="1">
      <c r="A442" s="89"/>
      <c r="B442" s="18"/>
      <c r="C442" s="20"/>
      <c r="D442" s="20"/>
      <c r="E442" s="18"/>
      <c r="F442" s="18"/>
      <c r="G442" s="18"/>
      <c r="H442" s="91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</row>
    <row r="443" spans="1:35" ht="12.75" customHeight="1">
      <c r="A443" s="89"/>
      <c r="B443" s="18"/>
      <c r="C443" s="20"/>
      <c r="D443" s="20"/>
      <c r="E443" s="18"/>
      <c r="F443" s="18"/>
      <c r="G443" s="18"/>
      <c r="H443" s="91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</row>
    <row r="444" spans="1:35" ht="12.75" customHeight="1">
      <c r="A444" s="89"/>
      <c r="B444" s="18"/>
      <c r="C444" s="20"/>
      <c r="D444" s="20"/>
      <c r="E444" s="18"/>
      <c r="F444" s="18"/>
      <c r="G444" s="18"/>
      <c r="H444" s="91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</row>
    <row r="445" spans="1:35" ht="12.75" customHeight="1">
      <c r="A445" s="89"/>
      <c r="B445" s="18"/>
      <c r="C445" s="20"/>
      <c r="D445" s="20"/>
      <c r="E445" s="18"/>
      <c r="F445" s="18"/>
      <c r="G445" s="18"/>
      <c r="H445" s="91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</row>
    <row r="446" spans="1:35" ht="12.75" customHeight="1">
      <c r="A446" s="89"/>
      <c r="B446" s="18"/>
      <c r="C446" s="20"/>
      <c r="D446" s="20"/>
      <c r="E446" s="18"/>
      <c r="F446" s="18"/>
      <c r="G446" s="18"/>
      <c r="H446" s="91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</row>
    <row r="447" spans="1:35" ht="12.75" customHeight="1">
      <c r="A447" s="89"/>
      <c r="B447" s="18"/>
      <c r="C447" s="20"/>
      <c r="D447" s="20"/>
      <c r="E447" s="18"/>
      <c r="F447" s="18"/>
      <c r="G447" s="18"/>
      <c r="H447" s="91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</row>
    <row r="448" spans="1:35" ht="12.75" customHeight="1">
      <c r="A448" s="89"/>
      <c r="B448" s="18"/>
      <c r="C448" s="20"/>
      <c r="D448" s="20"/>
      <c r="E448" s="18"/>
      <c r="F448" s="18"/>
      <c r="G448" s="18"/>
      <c r="H448" s="91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</row>
    <row r="449" spans="1:35" ht="12.75" customHeight="1">
      <c r="A449" s="89"/>
      <c r="B449" s="18"/>
      <c r="C449" s="20"/>
      <c r="D449" s="20"/>
      <c r="E449" s="18"/>
      <c r="F449" s="18"/>
      <c r="G449" s="18"/>
      <c r="H449" s="91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</row>
    <row r="450" spans="1:35" ht="12.75" customHeight="1">
      <c r="A450" s="89"/>
      <c r="B450" s="18"/>
      <c r="C450" s="20"/>
      <c r="D450" s="20"/>
      <c r="E450" s="18"/>
      <c r="F450" s="18"/>
      <c r="G450" s="18"/>
      <c r="H450" s="91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</row>
    <row r="451" spans="1:35" ht="12.75" customHeight="1">
      <c r="A451" s="89"/>
      <c r="B451" s="18"/>
      <c r="C451" s="20"/>
      <c r="D451" s="20"/>
      <c r="E451" s="18"/>
      <c r="F451" s="18"/>
      <c r="G451" s="18"/>
      <c r="H451" s="91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</row>
    <row r="452" spans="1:35" ht="12.75" customHeight="1">
      <c r="A452" s="89"/>
      <c r="B452" s="18"/>
      <c r="C452" s="20"/>
      <c r="D452" s="20"/>
      <c r="E452" s="18"/>
      <c r="F452" s="18"/>
      <c r="G452" s="18"/>
      <c r="H452" s="91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</row>
    <row r="453" spans="1:35" ht="12.75" customHeight="1">
      <c r="A453" s="89"/>
      <c r="B453" s="18"/>
      <c r="C453" s="20"/>
      <c r="D453" s="20"/>
      <c r="E453" s="18"/>
      <c r="F453" s="18"/>
      <c r="G453" s="18"/>
      <c r="H453" s="91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</row>
    <row r="454" spans="1:35" ht="12.75" customHeight="1">
      <c r="A454" s="89"/>
      <c r="B454" s="18"/>
      <c r="C454" s="20"/>
      <c r="D454" s="20"/>
      <c r="E454" s="18"/>
      <c r="F454" s="18"/>
      <c r="G454" s="18"/>
      <c r="H454" s="91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</row>
    <row r="455" spans="1:35" ht="12.75" customHeight="1">
      <c r="A455" s="89"/>
      <c r="B455" s="18"/>
      <c r="C455" s="20"/>
      <c r="D455" s="20"/>
      <c r="E455" s="18"/>
      <c r="F455" s="18"/>
      <c r="G455" s="18"/>
      <c r="H455" s="91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</row>
    <row r="456" spans="1:35" ht="12.75" customHeight="1">
      <c r="A456" s="89"/>
      <c r="B456" s="18"/>
      <c r="C456" s="20"/>
      <c r="D456" s="20"/>
      <c r="E456" s="18"/>
      <c r="F456" s="18"/>
      <c r="G456" s="18"/>
      <c r="H456" s="91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</row>
    <row r="457" spans="1:35" ht="12.75" customHeight="1">
      <c r="A457" s="89"/>
      <c r="B457" s="18"/>
      <c r="C457" s="20"/>
      <c r="D457" s="20"/>
      <c r="E457" s="18"/>
      <c r="F457" s="18"/>
      <c r="G457" s="18"/>
      <c r="H457" s="91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</row>
    <row r="458" spans="1:35" ht="12.75" customHeight="1">
      <c r="A458" s="89"/>
      <c r="B458" s="18"/>
      <c r="C458" s="20"/>
      <c r="D458" s="20"/>
      <c r="E458" s="18"/>
      <c r="F458" s="18"/>
      <c r="G458" s="18"/>
      <c r="H458" s="91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</row>
    <row r="459" spans="1:35" ht="12.75" customHeight="1">
      <c r="A459" s="89"/>
      <c r="B459" s="18"/>
      <c r="C459" s="20"/>
      <c r="D459" s="20"/>
      <c r="E459" s="18"/>
      <c r="F459" s="18"/>
      <c r="G459" s="18"/>
      <c r="H459" s="91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</row>
    <row r="460" spans="1:35" ht="12.75" customHeight="1">
      <c r="A460" s="89"/>
      <c r="B460" s="18"/>
      <c r="C460" s="20"/>
      <c r="D460" s="20"/>
      <c r="E460" s="18"/>
      <c r="F460" s="18"/>
      <c r="G460" s="18"/>
      <c r="H460" s="91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</row>
    <row r="461" spans="1:35" ht="12.75" customHeight="1">
      <c r="A461" s="89"/>
      <c r="B461" s="18"/>
      <c r="C461" s="20"/>
      <c r="D461" s="20"/>
      <c r="E461" s="18"/>
      <c r="F461" s="18"/>
      <c r="G461" s="18"/>
      <c r="H461" s="91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</row>
    <row r="462" spans="1:35" ht="12.75" customHeight="1">
      <c r="A462" s="89"/>
      <c r="B462" s="18"/>
      <c r="C462" s="20"/>
      <c r="D462" s="20"/>
      <c r="E462" s="18"/>
      <c r="F462" s="18"/>
      <c r="G462" s="18"/>
      <c r="H462" s="91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</row>
    <row r="463" spans="1:35" ht="12.75" customHeight="1">
      <c r="A463" s="89"/>
      <c r="B463" s="18"/>
      <c r="C463" s="20"/>
      <c r="D463" s="20"/>
      <c r="E463" s="18"/>
      <c r="F463" s="18"/>
      <c r="G463" s="18"/>
      <c r="H463" s="91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</row>
    <row r="464" spans="1:35" ht="12.75" customHeight="1">
      <c r="A464" s="89"/>
      <c r="B464" s="18"/>
      <c r="C464" s="20"/>
      <c r="D464" s="20"/>
      <c r="E464" s="18"/>
      <c r="F464" s="18"/>
      <c r="G464" s="18"/>
      <c r="H464" s="91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</row>
    <row r="465" spans="1:35" ht="12.75" customHeight="1">
      <c r="A465" s="89"/>
      <c r="B465" s="18"/>
      <c r="C465" s="20"/>
      <c r="D465" s="20"/>
      <c r="E465" s="18"/>
      <c r="F465" s="18"/>
      <c r="G465" s="18"/>
      <c r="H465" s="91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</row>
    <row r="466" spans="1:35" ht="12.75" customHeight="1">
      <c r="A466" s="89"/>
      <c r="B466" s="18"/>
      <c r="C466" s="20"/>
      <c r="D466" s="20"/>
      <c r="E466" s="18"/>
      <c r="F466" s="18"/>
      <c r="G466" s="18"/>
      <c r="H466" s="91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</row>
    <row r="467" spans="1:35" ht="12.75" customHeight="1">
      <c r="A467" s="89"/>
      <c r="B467" s="18"/>
      <c r="C467" s="20"/>
      <c r="D467" s="20"/>
      <c r="E467" s="18"/>
      <c r="F467" s="18"/>
      <c r="G467" s="18"/>
      <c r="H467" s="91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</row>
    <row r="468" spans="1:35" ht="12.75" customHeight="1">
      <c r="A468" s="89"/>
      <c r="B468" s="18"/>
      <c r="C468" s="20"/>
      <c r="D468" s="20"/>
      <c r="E468" s="18"/>
      <c r="F468" s="18"/>
      <c r="G468" s="18"/>
      <c r="H468" s="91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</row>
    <row r="469" spans="1:35" ht="12.75" customHeight="1">
      <c r="A469" s="89"/>
      <c r="B469" s="18"/>
      <c r="C469" s="20"/>
      <c r="D469" s="20"/>
      <c r="E469" s="18"/>
      <c r="F469" s="18"/>
      <c r="G469" s="18"/>
      <c r="H469" s="91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</row>
    <row r="470" spans="1:35" ht="12.75" customHeight="1">
      <c r="A470" s="89"/>
      <c r="B470" s="18"/>
      <c r="C470" s="20"/>
      <c r="D470" s="20"/>
      <c r="E470" s="18"/>
      <c r="F470" s="18"/>
      <c r="G470" s="18"/>
      <c r="H470" s="91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</row>
    <row r="471" spans="1:35" ht="12.75" customHeight="1">
      <c r="A471" s="89"/>
      <c r="B471" s="18"/>
      <c r="C471" s="20"/>
      <c r="D471" s="20"/>
      <c r="E471" s="18"/>
      <c r="F471" s="18"/>
      <c r="G471" s="18"/>
      <c r="H471" s="91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</row>
    <row r="472" spans="1:35" ht="12.75" customHeight="1">
      <c r="A472" s="89"/>
      <c r="B472" s="18"/>
      <c r="C472" s="20"/>
      <c r="D472" s="20"/>
      <c r="E472" s="18"/>
      <c r="F472" s="18"/>
      <c r="G472" s="18"/>
      <c r="H472" s="91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</row>
    <row r="473" spans="1:35" ht="12.75" customHeight="1">
      <c r="A473" s="89"/>
      <c r="B473" s="18"/>
      <c r="C473" s="20"/>
      <c r="D473" s="20"/>
      <c r="E473" s="18"/>
      <c r="F473" s="18"/>
      <c r="G473" s="18"/>
      <c r="H473" s="91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</row>
    <row r="474" spans="1:35" ht="12.75" customHeight="1">
      <c r="A474" s="89"/>
      <c r="B474" s="18"/>
      <c r="C474" s="20"/>
      <c r="D474" s="20"/>
      <c r="E474" s="18"/>
      <c r="F474" s="18"/>
      <c r="G474" s="18"/>
      <c r="H474" s="91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</row>
    <row r="475" spans="1:35" ht="12.75" customHeight="1">
      <c r="A475" s="89"/>
      <c r="B475" s="18"/>
      <c r="C475" s="20"/>
      <c r="D475" s="20"/>
      <c r="E475" s="18"/>
      <c r="F475" s="18"/>
      <c r="G475" s="18"/>
      <c r="H475" s="91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</row>
    <row r="476" spans="1:35" ht="12.75" customHeight="1">
      <c r="A476" s="89"/>
      <c r="B476" s="18"/>
      <c r="C476" s="20"/>
      <c r="D476" s="20"/>
      <c r="E476" s="18"/>
      <c r="F476" s="18"/>
      <c r="G476" s="18"/>
      <c r="H476" s="91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</row>
    <row r="477" spans="1:35" ht="12.75" customHeight="1">
      <c r="A477" s="89"/>
      <c r="B477" s="18"/>
      <c r="C477" s="20"/>
      <c r="D477" s="20"/>
      <c r="E477" s="18"/>
      <c r="F477" s="18"/>
      <c r="G477" s="18"/>
      <c r="H477" s="91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</row>
    <row r="478" spans="1:35" ht="12.75" customHeight="1">
      <c r="A478" s="89"/>
      <c r="B478" s="18"/>
      <c r="C478" s="20"/>
      <c r="D478" s="20"/>
      <c r="E478" s="18"/>
      <c r="F478" s="18"/>
      <c r="G478" s="18"/>
      <c r="H478" s="91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</row>
    <row r="479" spans="1:35" ht="12.75" customHeight="1">
      <c r="A479" s="89"/>
      <c r="B479" s="18"/>
      <c r="C479" s="20"/>
      <c r="D479" s="20"/>
      <c r="E479" s="18"/>
      <c r="F479" s="18"/>
      <c r="G479" s="18"/>
      <c r="H479" s="91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</row>
    <row r="480" spans="1:35" ht="12.75" customHeight="1">
      <c r="A480" s="89"/>
      <c r="B480" s="18"/>
      <c r="C480" s="20"/>
      <c r="D480" s="20"/>
      <c r="E480" s="18"/>
      <c r="F480" s="18"/>
      <c r="G480" s="18"/>
      <c r="H480" s="91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</row>
    <row r="481" spans="1:35" ht="12.75" customHeight="1">
      <c r="A481" s="89"/>
      <c r="B481" s="18"/>
      <c r="C481" s="20"/>
      <c r="D481" s="20"/>
      <c r="E481" s="18"/>
      <c r="F481" s="18"/>
      <c r="G481" s="18"/>
      <c r="H481" s="91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</row>
    <row r="482" spans="1:35" ht="12.75" customHeight="1">
      <c r="A482" s="89"/>
      <c r="B482" s="18"/>
      <c r="C482" s="20"/>
      <c r="D482" s="20"/>
      <c r="E482" s="18"/>
      <c r="F482" s="18"/>
      <c r="G482" s="18"/>
      <c r="H482" s="91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</row>
    <row r="483" spans="1:35" ht="12.75" customHeight="1">
      <c r="A483" s="89"/>
      <c r="B483" s="18"/>
      <c r="C483" s="20"/>
      <c r="D483" s="20"/>
      <c r="E483" s="18"/>
      <c r="F483" s="18"/>
      <c r="G483" s="18"/>
      <c r="H483" s="91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</row>
    <row r="484" spans="1:35" ht="12.75" customHeight="1">
      <c r="A484" s="89"/>
      <c r="B484" s="18"/>
      <c r="C484" s="20"/>
      <c r="D484" s="20"/>
      <c r="E484" s="18"/>
      <c r="F484" s="18"/>
      <c r="G484" s="18"/>
      <c r="H484" s="91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</row>
    <row r="485" spans="1:35" ht="12.75" customHeight="1">
      <c r="A485" s="89"/>
      <c r="B485" s="18"/>
      <c r="C485" s="20"/>
      <c r="D485" s="20"/>
      <c r="E485" s="18"/>
      <c r="F485" s="18"/>
      <c r="G485" s="18"/>
      <c r="H485" s="91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</row>
    <row r="486" spans="1:35" ht="12.75" customHeight="1">
      <c r="A486" s="89"/>
      <c r="B486" s="18"/>
      <c r="C486" s="20"/>
      <c r="D486" s="20"/>
      <c r="E486" s="18"/>
      <c r="F486" s="18"/>
      <c r="G486" s="18"/>
      <c r="H486" s="91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</row>
    <row r="487" spans="1:35" ht="12.75" customHeight="1">
      <c r="A487" s="89"/>
      <c r="B487" s="18"/>
      <c r="C487" s="20"/>
      <c r="D487" s="20"/>
      <c r="E487" s="18"/>
      <c r="F487" s="18"/>
      <c r="G487" s="18"/>
      <c r="H487" s="91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</row>
    <row r="488" spans="1:35" ht="12.75" customHeight="1">
      <c r="A488" s="89"/>
      <c r="B488" s="18"/>
      <c r="C488" s="20"/>
      <c r="D488" s="20"/>
      <c r="E488" s="18"/>
      <c r="F488" s="18"/>
      <c r="G488" s="18"/>
      <c r="H488" s="91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</row>
    <row r="489" spans="1:35" ht="12.75" customHeight="1">
      <c r="A489" s="89"/>
      <c r="B489" s="18"/>
      <c r="C489" s="20"/>
      <c r="D489" s="20"/>
      <c r="E489" s="18"/>
      <c r="F489" s="18"/>
      <c r="G489" s="18"/>
      <c r="H489" s="91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</row>
    <row r="490" spans="1:35" ht="12.75" customHeight="1">
      <c r="A490" s="89"/>
      <c r="B490" s="18"/>
      <c r="C490" s="20"/>
      <c r="D490" s="20"/>
      <c r="E490" s="18"/>
      <c r="F490" s="18"/>
      <c r="G490" s="18"/>
      <c r="H490" s="91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</row>
    <row r="491" spans="1:35" ht="12.75" customHeight="1">
      <c r="A491" s="89"/>
      <c r="B491" s="18"/>
      <c r="C491" s="20"/>
      <c r="D491" s="20"/>
      <c r="E491" s="18"/>
      <c r="F491" s="18"/>
      <c r="G491" s="18"/>
      <c r="H491" s="91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</row>
    <row r="492" spans="1:35" ht="12.75" customHeight="1">
      <c r="A492" s="89"/>
      <c r="B492" s="18"/>
      <c r="C492" s="20"/>
      <c r="D492" s="20"/>
      <c r="E492" s="18"/>
      <c r="F492" s="18"/>
      <c r="G492" s="18"/>
      <c r="H492" s="91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</row>
    <row r="493" spans="1:35" ht="12.75" customHeight="1">
      <c r="A493" s="89"/>
      <c r="B493" s="18"/>
      <c r="C493" s="20"/>
      <c r="D493" s="20"/>
      <c r="E493" s="18"/>
      <c r="F493" s="18"/>
      <c r="G493" s="18"/>
      <c r="H493" s="91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</row>
    <row r="494" spans="1:35" ht="12.75" customHeight="1">
      <c r="A494" s="89"/>
      <c r="B494" s="18"/>
      <c r="C494" s="20"/>
      <c r="D494" s="20"/>
      <c r="E494" s="18"/>
      <c r="F494" s="18"/>
      <c r="G494" s="18"/>
      <c r="H494" s="91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</row>
    <row r="495" spans="1:35" ht="12.75" customHeight="1">
      <c r="A495" s="89"/>
      <c r="B495" s="18"/>
      <c r="C495" s="20"/>
      <c r="D495" s="20"/>
      <c r="E495" s="18"/>
      <c r="F495" s="18"/>
      <c r="G495" s="18"/>
      <c r="H495" s="91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</row>
    <row r="496" spans="1:35" ht="12.75" customHeight="1">
      <c r="A496" s="89"/>
      <c r="B496" s="18"/>
      <c r="C496" s="20"/>
      <c r="D496" s="20"/>
      <c r="E496" s="18"/>
      <c r="F496" s="18"/>
      <c r="G496" s="18"/>
      <c r="H496" s="91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</row>
    <row r="497" spans="1:35" ht="12.75" customHeight="1">
      <c r="A497" s="89"/>
      <c r="B497" s="18"/>
      <c r="C497" s="20"/>
      <c r="D497" s="20"/>
      <c r="E497" s="18"/>
      <c r="F497" s="18"/>
      <c r="G497" s="18"/>
      <c r="H497" s="91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</row>
    <row r="498" spans="1:35" ht="12.75" customHeight="1">
      <c r="A498" s="89"/>
      <c r="B498" s="18"/>
      <c r="C498" s="20"/>
      <c r="D498" s="20"/>
      <c r="E498" s="18"/>
      <c r="F498" s="18"/>
      <c r="G498" s="18"/>
      <c r="H498" s="91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</row>
    <row r="499" spans="1:35" ht="12.75" customHeight="1">
      <c r="A499" s="89"/>
      <c r="B499" s="18"/>
      <c r="C499" s="20"/>
      <c r="D499" s="20"/>
      <c r="E499" s="18"/>
      <c r="F499" s="18"/>
      <c r="G499" s="18"/>
      <c r="H499" s="91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</row>
    <row r="500" spans="1:35" ht="12.75" customHeight="1">
      <c r="A500" s="89"/>
      <c r="B500" s="18"/>
      <c r="C500" s="20"/>
      <c r="D500" s="20"/>
      <c r="E500" s="18"/>
      <c r="F500" s="18"/>
      <c r="G500" s="18"/>
      <c r="H500" s="91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</row>
  </sheetData>
  <mergeCells count="3">
    <mergeCell ref="A5:B5"/>
    <mergeCell ref="C5:D5"/>
    <mergeCell ref="B7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70"/>
  <sheetViews>
    <sheetView zoomScale="85" zoomScaleNormal="85" workbookViewId="0">
      <selection activeCell="K24" sqref="K24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4" width="14" customWidth="1"/>
    <col min="15" max="15" width="15.8554687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2"/>
      <c r="G2" s="92"/>
      <c r="H2" s="92"/>
      <c r="I2" s="92"/>
      <c r="J2" s="22"/>
      <c r="K2" s="92"/>
      <c r="L2" s="92"/>
      <c r="M2" s="92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3"/>
      <c r="L3" s="92"/>
      <c r="M3" s="92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4"/>
      <c r="J4" s="3"/>
      <c r="K4" s="93"/>
      <c r="L4" s="92"/>
      <c r="M4" s="92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9"/>
      <c r="M5" s="95" t="s">
        <v>287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6" t="s">
        <v>889</v>
      </c>
      <c r="D6" s="1"/>
      <c r="E6" s="1"/>
      <c r="F6" s="6"/>
      <c r="G6" s="6"/>
      <c r="H6" s="6"/>
      <c r="I6" s="6"/>
      <c r="J6" s="1"/>
      <c r="K6" s="6"/>
      <c r="L6" s="6"/>
      <c r="M6" s="97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7">
        <f>Main!B10</f>
        <v>44575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8" t="s">
        <v>578</v>
      </c>
      <c r="C8" s="98"/>
      <c r="D8" s="98"/>
      <c r="E8" s="98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9" t="s">
        <v>16</v>
      </c>
      <c r="B9" s="100" t="s">
        <v>568</v>
      </c>
      <c r="C9" s="100"/>
      <c r="D9" s="101" t="s">
        <v>579</v>
      </c>
      <c r="E9" s="100" t="s">
        <v>580</v>
      </c>
      <c r="F9" s="100" t="s">
        <v>581</v>
      </c>
      <c r="G9" s="100" t="s">
        <v>582</v>
      </c>
      <c r="H9" s="100" t="s">
        <v>583</v>
      </c>
      <c r="I9" s="100" t="s">
        <v>584</v>
      </c>
      <c r="J9" s="99" t="s">
        <v>585</v>
      </c>
      <c r="K9" s="100" t="s">
        <v>586</v>
      </c>
      <c r="L9" s="102" t="s">
        <v>587</v>
      </c>
      <c r="M9" s="102" t="s">
        <v>588</v>
      </c>
      <c r="N9" s="100" t="s">
        <v>589</v>
      </c>
      <c r="O9" s="101" t="s">
        <v>590</v>
      </c>
      <c r="P9" s="100" t="s">
        <v>826</v>
      </c>
      <c r="Q9" s="1"/>
      <c r="R9" s="6"/>
      <c r="S9" s="1"/>
      <c r="T9" s="1"/>
      <c r="U9" s="1"/>
      <c r="V9" s="1"/>
      <c r="W9" s="1"/>
      <c r="X9" s="1"/>
    </row>
    <row r="10" spans="1:38" s="262" customFormat="1" ht="12.75" customHeight="1">
      <c r="A10" s="321">
        <v>1</v>
      </c>
      <c r="B10" s="263">
        <v>44532</v>
      </c>
      <c r="C10" s="323"/>
      <c r="D10" s="324" t="s">
        <v>251</v>
      </c>
      <c r="E10" s="325" t="s">
        <v>593</v>
      </c>
      <c r="F10" s="326" t="s">
        <v>863</v>
      </c>
      <c r="G10" s="326">
        <v>414</v>
      </c>
      <c r="H10" s="325"/>
      <c r="I10" s="327" t="s">
        <v>864</v>
      </c>
      <c r="J10" s="299" t="s">
        <v>594</v>
      </c>
      <c r="K10" s="299"/>
      <c r="L10" s="300"/>
      <c r="M10" s="301"/>
      <c r="N10" s="299"/>
      <c r="O10" s="302"/>
      <c r="P10" s="107">
        <f>VLOOKUP(D10,'MidCap Intra'!B42:C535,2,0)</f>
        <v>448.65</v>
      </c>
      <c r="Q10" s="261"/>
      <c r="R10" s="261" t="s">
        <v>592</v>
      </c>
      <c r="S10" s="261"/>
      <c r="T10" s="261"/>
      <c r="U10" s="261"/>
      <c r="V10" s="261"/>
      <c r="W10" s="261"/>
      <c r="X10" s="261"/>
      <c r="Y10" s="261"/>
      <c r="Z10" s="261"/>
      <c r="AA10" s="261"/>
      <c r="AB10" s="261"/>
      <c r="AC10" s="261"/>
      <c r="AD10" s="261"/>
      <c r="AE10" s="261"/>
      <c r="AF10" s="261"/>
      <c r="AG10" s="261"/>
      <c r="AH10" s="261"/>
      <c r="AI10" s="261"/>
      <c r="AJ10" s="261"/>
      <c r="AK10" s="261"/>
      <c r="AL10" s="261"/>
    </row>
    <row r="11" spans="1:38" s="262" customFormat="1" ht="12.75" customHeight="1">
      <c r="A11" s="321">
        <v>2</v>
      </c>
      <c r="B11" s="263">
        <v>44532</v>
      </c>
      <c r="C11" s="323"/>
      <c r="D11" s="324" t="s">
        <v>136</v>
      </c>
      <c r="E11" s="325" t="s">
        <v>593</v>
      </c>
      <c r="F11" s="326" t="s">
        <v>865</v>
      </c>
      <c r="G11" s="326">
        <v>109</v>
      </c>
      <c r="H11" s="325"/>
      <c r="I11" s="327" t="s">
        <v>866</v>
      </c>
      <c r="J11" s="299" t="s">
        <v>594</v>
      </c>
      <c r="K11" s="299"/>
      <c r="L11" s="300"/>
      <c r="M11" s="301"/>
      <c r="N11" s="299"/>
      <c r="O11" s="302"/>
      <c r="P11" s="107">
        <f>VLOOKUP(D11,'MidCap Intra'!B43:C536,2,0)</f>
        <v>121.15</v>
      </c>
      <c r="Q11" s="261"/>
      <c r="R11" s="261" t="s">
        <v>592</v>
      </c>
      <c r="S11" s="261"/>
      <c r="T11" s="261"/>
      <c r="U11" s="261"/>
      <c r="V11" s="261"/>
      <c r="W11" s="261"/>
      <c r="X11" s="261"/>
      <c r="Y11" s="261"/>
      <c r="Z11" s="261"/>
      <c r="AA11" s="261"/>
      <c r="AB11" s="261"/>
      <c r="AC11" s="261"/>
      <c r="AD11" s="261"/>
      <c r="AE11" s="261"/>
      <c r="AF11" s="261"/>
      <c r="AG11" s="261"/>
      <c r="AH11" s="261"/>
      <c r="AI11" s="261"/>
      <c r="AJ11" s="261"/>
      <c r="AK11" s="261"/>
      <c r="AL11" s="261"/>
    </row>
    <row r="12" spans="1:38" s="262" customFormat="1" ht="12.75" customHeight="1">
      <c r="A12" s="321">
        <v>3</v>
      </c>
      <c r="B12" s="322">
        <v>44544</v>
      </c>
      <c r="C12" s="323"/>
      <c r="D12" s="324" t="s">
        <v>118</v>
      </c>
      <c r="E12" s="325" t="s">
        <v>593</v>
      </c>
      <c r="F12" s="326" t="s">
        <v>867</v>
      </c>
      <c r="G12" s="326">
        <v>635</v>
      </c>
      <c r="H12" s="325"/>
      <c r="I12" s="327" t="s">
        <v>868</v>
      </c>
      <c r="J12" s="299" t="s">
        <v>594</v>
      </c>
      <c r="K12" s="299"/>
      <c r="L12" s="300"/>
      <c r="M12" s="301"/>
      <c r="N12" s="299"/>
      <c r="O12" s="302"/>
      <c r="P12" s="107">
        <f>VLOOKUP(D12,'MidCap Intra'!B45:C538,2,0)</f>
        <v>670.35</v>
      </c>
      <c r="Q12" s="261"/>
      <c r="R12" s="261" t="s">
        <v>592</v>
      </c>
      <c r="S12" s="261"/>
      <c r="T12" s="261"/>
      <c r="U12" s="261"/>
      <c r="V12" s="261"/>
      <c r="W12" s="261"/>
      <c r="X12" s="261"/>
      <c r="Y12" s="261"/>
      <c r="Z12" s="261"/>
      <c r="AA12" s="261"/>
      <c r="AB12" s="261"/>
      <c r="AC12" s="261"/>
      <c r="AD12" s="261"/>
      <c r="AE12" s="261"/>
      <c r="AF12" s="261"/>
      <c r="AG12" s="261"/>
      <c r="AH12" s="261"/>
      <c r="AI12" s="261"/>
      <c r="AJ12" s="261"/>
      <c r="AK12" s="261"/>
      <c r="AL12" s="261"/>
    </row>
    <row r="13" spans="1:38" s="262" customFormat="1" ht="12.75" customHeight="1">
      <c r="A13" s="391">
        <v>4</v>
      </c>
      <c r="B13" s="392">
        <v>44547</v>
      </c>
      <c r="C13" s="393"/>
      <c r="D13" s="394" t="s">
        <v>71</v>
      </c>
      <c r="E13" s="395" t="s">
        <v>593</v>
      </c>
      <c r="F13" s="396">
        <v>201.5</v>
      </c>
      <c r="G13" s="396">
        <v>188</v>
      </c>
      <c r="H13" s="395">
        <v>214.5</v>
      </c>
      <c r="I13" s="397" t="s">
        <v>869</v>
      </c>
      <c r="J13" s="103" t="s">
        <v>892</v>
      </c>
      <c r="K13" s="103">
        <f t="shared" ref="K13:K14" si="0">H13-F13</f>
        <v>13</v>
      </c>
      <c r="L13" s="104">
        <f t="shared" ref="L13:L14" si="1">(F13*-0.7)/100</f>
        <v>-1.4104999999999999</v>
      </c>
      <c r="M13" s="105">
        <f t="shared" ref="M13:M14" si="2">(K13+L13)/F13</f>
        <v>5.751612903225807E-2</v>
      </c>
      <c r="N13" s="103" t="s">
        <v>591</v>
      </c>
      <c r="O13" s="106">
        <v>44200</v>
      </c>
      <c r="P13" s="398">
        <f>VLOOKUP(D13,'MidCap Intra'!B46:C539,2,0)</f>
        <v>209.55</v>
      </c>
      <c r="Q13" s="261"/>
      <c r="R13" s="261" t="s">
        <v>592</v>
      </c>
      <c r="S13" s="261"/>
      <c r="T13" s="261"/>
      <c r="U13" s="261"/>
      <c r="V13" s="261"/>
      <c r="W13" s="261"/>
      <c r="X13" s="261"/>
      <c r="Y13" s="261"/>
      <c r="Z13" s="261"/>
      <c r="AA13" s="261"/>
      <c r="AB13" s="261"/>
      <c r="AC13" s="261"/>
      <c r="AD13" s="261"/>
      <c r="AE13" s="261"/>
      <c r="AF13" s="261"/>
      <c r="AG13" s="261"/>
      <c r="AH13" s="261"/>
      <c r="AI13" s="261"/>
      <c r="AJ13" s="261"/>
      <c r="AK13" s="261"/>
      <c r="AL13" s="261"/>
    </row>
    <row r="14" spans="1:38" s="262" customFormat="1" ht="12.75" customHeight="1">
      <c r="A14" s="391">
        <v>5</v>
      </c>
      <c r="B14" s="392">
        <v>44547</v>
      </c>
      <c r="C14" s="393"/>
      <c r="D14" s="394" t="s">
        <v>125</v>
      </c>
      <c r="E14" s="395" t="s">
        <v>593</v>
      </c>
      <c r="F14" s="396">
        <v>730</v>
      </c>
      <c r="G14" s="396">
        <v>687</v>
      </c>
      <c r="H14" s="395">
        <v>774</v>
      </c>
      <c r="I14" s="397" t="s">
        <v>870</v>
      </c>
      <c r="J14" s="103" t="s">
        <v>895</v>
      </c>
      <c r="K14" s="103">
        <f t="shared" si="0"/>
        <v>44</v>
      </c>
      <c r="L14" s="104">
        <f t="shared" si="1"/>
        <v>-5.1099999999999994</v>
      </c>
      <c r="M14" s="105">
        <f t="shared" si="2"/>
        <v>5.3273972602739729E-2</v>
      </c>
      <c r="N14" s="103" t="s">
        <v>591</v>
      </c>
      <c r="O14" s="106">
        <v>44200</v>
      </c>
      <c r="P14" s="398">
        <f>VLOOKUP(D14,'MidCap Intra'!B47:C540,2,0)</f>
        <v>824.7</v>
      </c>
      <c r="Q14" s="261"/>
      <c r="R14" s="261" t="s">
        <v>592</v>
      </c>
      <c r="S14" s="261"/>
      <c r="T14" s="261"/>
      <c r="U14" s="261"/>
      <c r="V14" s="261"/>
      <c r="W14" s="261"/>
      <c r="X14" s="261"/>
      <c r="Y14" s="261"/>
      <c r="Z14" s="261"/>
      <c r="AA14" s="261"/>
      <c r="AB14" s="261"/>
      <c r="AC14" s="261"/>
      <c r="AD14" s="261"/>
      <c r="AE14" s="261"/>
      <c r="AF14" s="261"/>
      <c r="AG14" s="261"/>
      <c r="AH14" s="261"/>
      <c r="AI14" s="261"/>
      <c r="AJ14" s="261"/>
      <c r="AK14" s="261"/>
      <c r="AL14" s="261"/>
    </row>
    <row r="15" spans="1:38" s="262" customFormat="1" ht="12.75" customHeight="1">
      <c r="A15" s="391">
        <v>6</v>
      </c>
      <c r="B15" s="392">
        <v>44552</v>
      </c>
      <c r="C15" s="393"/>
      <c r="D15" s="394" t="s">
        <v>43</v>
      </c>
      <c r="E15" s="395" t="s">
        <v>593</v>
      </c>
      <c r="F15" s="396">
        <v>2140</v>
      </c>
      <c r="G15" s="396">
        <v>1995</v>
      </c>
      <c r="H15" s="395">
        <v>2280</v>
      </c>
      <c r="I15" s="397" t="s">
        <v>873</v>
      </c>
      <c r="J15" s="103" t="s">
        <v>743</v>
      </c>
      <c r="K15" s="103">
        <f t="shared" ref="K15" si="3">H15-F15</f>
        <v>140</v>
      </c>
      <c r="L15" s="104">
        <f t="shared" ref="L15" si="4">(F15*-0.7)/100</f>
        <v>-14.98</v>
      </c>
      <c r="M15" s="105">
        <f t="shared" ref="M15" si="5">(K15+L15)/F15</f>
        <v>5.8420560747663552E-2</v>
      </c>
      <c r="N15" s="103" t="s">
        <v>591</v>
      </c>
      <c r="O15" s="106">
        <v>44203</v>
      </c>
      <c r="P15" s="398">
        <f>VLOOKUP(D15,'MidCap Intra'!B2:C541,2,0)</f>
        <v>2314.15</v>
      </c>
      <c r="Q15" s="261"/>
      <c r="R15" s="261" t="s">
        <v>592</v>
      </c>
      <c r="S15" s="261"/>
      <c r="T15" s="261"/>
      <c r="U15" s="261"/>
      <c r="V15" s="261"/>
      <c r="W15" s="261"/>
      <c r="X15" s="261"/>
      <c r="Y15" s="261"/>
      <c r="Z15" s="261"/>
      <c r="AA15" s="261"/>
      <c r="AB15" s="261"/>
      <c r="AC15" s="261"/>
      <c r="AD15" s="261"/>
      <c r="AE15" s="261"/>
      <c r="AF15" s="261"/>
      <c r="AG15" s="261"/>
      <c r="AH15" s="261"/>
      <c r="AI15" s="261"/>
      <c r="AJ15" s="261"/>
      <c r="AK15" s="261"/>
      <c r="AL15" s="261"/>
    </row>
    <row r="16" spans="1:38" s="262" customFormat="1" ht="12.75" customHeight="1">
      <c r="A16" s="321">
        <v>7</v>
      </c>
      <c r="B16" s="322">
        <v>44557</v>
      </c>
      <c r="C16" s="323"/>
      <c r="D16" s="324" t="s">
        <v>522</v>
      </c>
      <c r="E16" s="325" t="s">
        <v>593</v>
      </c>
      <c r="F16" s="326" t="s">
        <v>874</v>
      </c>
      <c r="G16" s="326">
        <v>2035</v>
      </c>
      <c r="H16" s="325"/>
      <c r="I16" s="327" t="s">
        <v>824</v>
      </c>
      <c r="J16" s="299" t="s">
        <v>594</v>
      </c>
      <c r="K16" s="299"/>
      <c r="L16" s="300"/>
      <c r="M16" s="301"/>
      <c r="N16" s="299"/>
      <c r="O16" s="302"/>
      <c r="P16" s="107">
        <f>VLOOKUP(D16,'MidCap Intra'!B12:M512,2,0)</f>
        <v>2248.1999999999998</v>
      </c>
      <c r="Q16" s="261"/>
      <c r="R16" s="261" t="s">
        <v>592</v>
      </c>
      <c r="S16" s="261"/>
      <c r="T16" s="261"/>
      <c r="U16" s="261"/>
      <c r="V16" s="261"/>
      <c r="W16" s="261"/>
      <c r="X16" s="261"/>
      <c r="Y16" s="261"/>
      <c r="Z16" s="261"/>
      <c r="AA16" s="261"/>
      <c r="AB16" s="261"/>
      <c r="AC16" s="261"/>
      <c r="AD16" s="261"/>
      <c r="AE16" s="261"/>
      <c r="AF16" s="261"/>
      <c r="AG16" s="261"/>
      <c r="AH16" s="261"/>
      <c r="AI16" s="261"/>
      <c r="AJ16" s="261"/>
      <c r="AK16" s="261"/>
      <c r="AL16" s="261"/>
    </row>
    <row r="17" spans="1:38" s="262" customFormat="1" ht="12.75" customHeight="1">
      <c r="A17" s="391">
        <v>8</v>
      </c>
      <c r="B17" s="392">
        <v>44559</v>
      </c>
      <c r="C17" s="393"/>
      <c r="D17" s="394" t="s">
        <v>493</v>
      </c>
      <c r="E17" s="395" t="s">
        <v>593</v>
      </c>
      <c r="F17" s="396">
        <v>1730</v>
      </c>
      <c r="G17" s="396">
        <v>1640</v>
      </c>
      <c r="H17" s="395">
        <v>1870</v>
      </c>
      <c r="I17" s="397" t="s">
        <v>877</v>
      </c>
      <c r="J17" s="103" t="s">
        <v>743</v>
      </c>
      <c r="K17" s="103">
        <f t="shared" ref="K17" si="6">H17-F17</f>
        <v>140</v>
      </c>
      <c r="L17" s="104">
        <f t="shared" ref="L17" si="7">(F17*-0.7)/100</f>
        <v>-12.11</v>
      </c>
      <c r="M17" s="105">
        <f t="shared" ref="M17" si="8">(K17+L17)/F17</f>
        <v>7.3924855491329475E-2</v>
      </c>
      <c r="N17" s="103" t="s">
        <v>591</v>
      </c>
      <c r="O17" s="106">
        <v>44572</v>
      </c>
      <c r="P17" s="398">
        <f>VLOOKUP(D17,'MidCap Intra'!B50:C543,2,0)</f>
        <v>1910.55</v>
      </c>
      <c r="Q17" s="261"/>
      <c r="R17" s="261" t="s">
        <v>592</v>
      </c>
      <c r="S17" s="261"/>
      <c r="T17" s="261"/>
      <c r="U17" s="261"/>
      <c r="V17" s="261"/>
      <c r="W17" s="261"/>
      <c r="X17" s="261"/>
      <c r="Y17" s="261"/>
      <c r="Z17" s="261"/>
      <c r="AA17" s="261"/>
      <c r="AB17" s="261"/>
      <c r="AC17" s="261"/>
      <c r="AD17" s="261"/>
      <c r="AE17" s="261"/>
      <c r="AF17" s="261"/>
      <c r="AG17" s="261"/>
      <c r="AH17" s="261"/>
      <c r="AI17" s="261"/>
      <c r="AJ17" s="261"/>
      <c r="AK17" s="261"/>
      <c r="AL17" s="261"/>
    </row>
    <row r="18" spans="1:38" s="262" customFormat="1" ht="12.75" customHeight="1">
      <c r="A18" s="341">
        <v>9</v>
      </c>
      <c r="B18" s="342">
        <v>44561</v>
      </c>
      <c r="C18" s="343"/>
      <c r="D18" s="344" t="s">
        <v>179</v>
      </c>
      <c r="E18" s="345" t="s">
        <v>593</v>
      </c>
      <c r="F18" s="346">
        <v>2980</v>
      </c>
      <c r="G18" s="346">
        <v>2790</v>
      </c>
      <c r="H18" s="345">
        <v>3105</v>
      </c>
      <c r="I18" s="347" t="s">
        <v>879</v>
      </c>
      <c r="J18" s="269" t="s">
        <v>888</v>
      </c>
      <c r="K18" s="269">
        <f t="shared" ref="K18" si="9">H18-F18</f>
        <v>125</v>
      </c>
      <c r="L18" s="270">
        <f t="shared" ref="L18" si="10">(F18*-0.7)/100</f>
        <v>-20.86</v>
      </c>
      <c r="M18" s="271">
        <f t="shared" ref="M18" si="11">(K18+L18)/F18</f>
        <v>3.4946308724832217E-2</v>
      </c>
      <c r="N18" s="269" t="s">
        <v>591</v>
      </c>
      <c r="O18" s="272">
        <v>44564</v>
      </c>
      <c r="P18" s="268">
        <f>VLOOKUP(D18,'MidCap Intra'!B51:C544,2,0)</f>
        <v>2832.3</v>
      </c>
      <c r="Q18" s="261"/>
      <c r="R18" s="261" t="s">
        <v>592</v>
      </c>
      <c r="S18" s="261"/>
      <c r="T18" s="261"/>
      <c r="U18" s="261"/>
      <c r="V18" s="261"/>
      <c r="W18" s="261"/>
      <c r="X18" s="261"/>
      <c r="Y18" s="261"/>
      <c r="Z18" s="261"/>
      <c r="AA18" s="261"/>
      <c r="AB18" s="261"/>
      <c r="AC18" s="261"/>
      <c r="AD18" s="261"/>
      <c r="AE18" s="261"/>
      <c r="AF18" s="261"/>
      <c r="AG18" s="261"/>
      <c r="AH18" s="261"/>
      <c r="AI18" s="261"/>
      <c r="AJ18" s="261"/>
      <c r="AK18" s="261"/>
      <c r="AL18" s="261"/>
    </row>
    <row r="19" spans="1:38" s="262" customFormat="1" ht="12.75" customHeight="1">
      <c r="A19" s="341">
        <v>10</v>
      </c>
      <c r="B19" s="342">
        <v>44571</v>
      </c>
      <c r="C19" s="343"/>
      <c r="D19" s="344" t="s">
        <v>405</v>
      </c>
      <c r="E19" s="345" t="s">
        <v>593</v>
      </c>
      <c r="F19" s="346">
        <v>170</v>
      </c>
      <c r="G19" s="346">
        <v>160</v>
      </c>
      <c r="H19" s="345">
        <v>177.5</v>
      </c>
      <c r="I19" s="347" t="s">
        <v>937</v>
      </c>
      <c r="J19" s="269" t="s">
        <v>968</v>
      </c>
      <c r="K19" s="269">
        <f t="shared" ref="K19" si="12">H19-F19</f>
        <v>7.5</v>
      </c>
      <c r="L19" s="270">
        <f t="shared" ref="L19" si="13">(F19*-0.7)/100</f>
        <v>-1.19</v>
      </c>
      <c r="M19" s="271">
        <f t="shared" ref="M19" si="14">(K19+L19)/F19</f>
        <v>3.7117647058823533E-2</v>
      </c>
      <c r="N19" s="269" t="s">
        <v>591</v>
      </c>
      <c r="O19" s="272">
        <v>44573</v>
      </c>
      <c r="P19" s="268">
        <f>VLOOKUP(D19,'MidCap Intra'!B12:C545,2,0)</f>
        <v>169.1</v>
      </c>
      <c r="Q19" s="261"/>
      <c r="R19" s="261" t="s">
        <v>595</v>
      </c>
      <c r="S19" s="261"/>
      <c r="T19" s="261"/>
      <c r="U19" s="261"/>
      <c r="V19" s="261"/>
      <c r="W19" s="261"/>
      <c r="X19" s="261"/>
      <c r="Y19" s="261"/>
      <c r="Z19" s="261"/>
      <c r="AA19" s="261"/>
      <c r="AB19" s="261"/>
      <c r="AC19" s="261"/>
      <c r="AD19" s="261"/>
      <c r="AE19" s="261"/>
      <c r="AF19" s="261"/>
      <c r="AG19" s="261"/>
      <c r="AH19" s="261"/>
      <c r="AI19" s="261"/>
      <c r="AJ19" s="261"/>
      <c r="AK19" s="261"/>
      <c r="AL19" s="261"/>
    </row>
    <row r="20" spans="1:38" s="262" customFormat="1" ht="12.75" customHeight="1">
      <c r="A20" s="321">
        <v>11</v>
      </c>
      <c r="B20" s="322">
        <v>44572</v>
      </c>
      <c r="C20" s="323"/>
      <c r="D20" s="324" t="s">
        <v>363</v>
      </c>
      <c r="E20" s="325" t="s">
        <v>593</v>
      </c>
      <c r="F20" s="326" t="s">
        <v>716</v>
      </c>
      <c r="G20" s="326">
        <v>187</v>
      </c>
      <c r="H20" s="325"/>
      <c r="I20" s="327" t="s">
        <v>943</v>
      </c>
      <c r="J20" s="299" t="s">
        <v>594</v>
      </c>
      <c r="K20" s="299"/>
      <c r="L20" s="300"/>
      <c r="M20" s="301"/>
      <c r="N20" s="299"/>
      <c r="O20" s="302"/>
      <c r="P20" s="297"/>
      <c r="Q20" s="261"/>
      <c r="R20" s="261" t="s">
        <v>592</v>
      </c>
      <c r="S20" s="261"/>
      <c r="T20" s="261"/>
      <c r="U20" s="261"/>
      <c r="V20" s="261"/>
      <c r="W20" s="261"/>
      <c r="X20" s="261"/>
      <c r="Y20" s="261"/>
      <c r="Z20" s="261"/>
      <c r="AA20" s="261"/>
      <c r="AB20" s="261"/>
      <c r="AC20" s="261"/>
      <c r="AD20" s="261"/>
      <c r="AE20" s="261"/>
      <c r="AF20" s="261"/>
      <c r="AG20" s="261"/>
      <c r="AH20" s="261"/>
      <c r="AI20" s="261"/>
      <c r="AJ20" s="261"/>
      <c r="AK20" s="261"/>
      <c r="AL20" s="261"/>
    </row>
    <row r="21" spans="1:38" s="262" customFormat="1" ht="12.75" customHeight="1">
      <c r="A21" s="321"/>
      <c r="B21" s="322"/>
      <c r="C21" s="323"/>
      <c r="D21" s="324"/>
      <c r="E21" s="325"/>
      <c r="F21" s="326"/>
      <c r="G21" s="326"/>
      <c r="H21" s="325"/>
      <c r="I21" s="327"/>
      <c r="J21" s="299"/>
      <c r="K21" s="299"/>
      <c r="L21" s="300"/>
      <c r="M21" s="301"/>
      <c r="N21" s="299"/>
      <c r="O21" s="302"/>
      <c r="P21" s="297"/>
      <c r="Q21" s="261"/>
      <c r="R21" s="261"/>
      <c r="S21" s="261"/>
      <c r="T21" s="261"/>
      <c r="U21" s="261"/>
      <c r="V21" s="261"/>
      <c r="W21" s="261"/>
      <c r="X21" s="261"/>
      <c r="Y21" s="261"/>
      <c r="Z21" s="261"/>
      <c r="AA21" s="261"/>
      <c r="AB21" s="261"/>
      <c r="AC21" s="261"/>
      <c r="AD21" s="261"/>
      <c r="AE21" s="261"/>
      <c r="AF21" s="261"/>
      <c r="AG21" s="261"/>
      <c r="AH21" s="261"/>
      <c r="AI21" s="261"/>
      <c r="AJ21" s="261"/>
      <c r="AK21" s="261"/>
      <c r="AL21" s="261"/>
    </row>
    <row r="22" spans="1:38" ht="13.9" customHeight="1">
      <c r="A22" s="113"/>
      <c r="B22" s="108"/>
      <c r="C22" s="114"/>
      <c r="D22" s="109"/>
      <c r="E22" s="110"/>
      <c r="F22" s="107"/>
      <c r="G22" s="107"/>
      <c r="H22" s="110"/>
      <c r="I22" s="111"/>
      <c r="J22" s="112"/>
      <c r="K22" s="113"/>
      <c r="L22" s="108"/>
      <c r="M22" s="114"/>
      <c r="N22" s="109"/>
      <c r="O22" s="110"/>
      <c r="P22" s="110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 ht="14.25" customHeight="1">
      <c r="A23" s="120"/>
      <c r="B23" s="121"/>
      <c r="C23" s="122"/>
      <c r="D23" s="123"/>
      <c r="E23" s="124"/>
      <c r="F23" s="124"/>
      <c r="H23" s="124"/>
      <c r="I23" s="125"/>
      <c r="J23" s="126"/>
      <c r="K23" s="126"/>
      <c r="L23" s="127"/>
      <c r="M23" s="128"/>
      <c r="N23" s="129"/>
      <c r="O23" s="130"/>
      <c r="P23" s="131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</row>
    <row r="24" spans="1:38" ht="14.25" customHeight="1">
      <c r="A24" s="120"/>
      <c r="B24" s="121"/>
      <c r="C24" s="122"/>
      <c r="D24" s="123"/>
      <c r="E24" s="124"/>
      <c r="F24" s="124"/>
      <c r="G24" s="120"/>
      <c r="H24" s="124"/>
      <c r="I24" s="125"/>
      <c r="J24" s="126"/>
      <c r="K24" s="126"/>
      <c r="L24" s="127"/>
      <c r="M24" s="128"/>
      <c r="N24" s="129"/>
      <c r="O24" s="130"/>
      <c r="P24" s="131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</row>
    <row r="25" spans="1:38" ht="12" customHeight="1">
      <c r="A25" s="132" t="s">
        <v>596</v>
      </c>
      <c r="B25" s="133"/>
      <c r="C25" s="134"/>
      <c r="D25" s="135"/>
      <c r="E25" s="136"/>
      <c r="F25" s="136"/>
      <c r="G25" s="136"/>
      <c r="H25" s="136"/>
      <c r="I25" s="136"/>
      <c r="J25" s="137"/>
      <c r="K25" s="136"/>
      <c r="L25" s="138"/>
      <c r="M25" s="59"/>
      <c r="N25" s="137"/>
      <c r="O25" s="13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</row>
    <row r="26" spans="1:38" ht="12" customHeight="1">
      <c r="A26" s="139" t="s">
        <v>597</v>
      </c>
      <c r="B26" s="132"/>
      <c r="C26" s="132"/>
      <c r="D26" s="132"/>
      <c r="E26" s="44"/>
      <c r="F26" s="140" t="s">
        <v>598</v>
      </c>
      <c r="G26" s="6"/>
      <c r="H26" s="6"/>
      <c r="I26" s="6"/>
      <c r="J26" s="141"/>
      <c r="K26" s="142"/>
      <c r="L26" s="142"/>
      <c r="M26" s="143"/>
      <c r="N26" s="1"/>
      <c r="O26" s="1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</row>
    <row r="27" spans="1:38" ht="12" customHeight="1">
      <c r="A27" s="132" t="s">
        <v>599</v>
      </c>
      <c r="B27" s="132"/>
      <c r="C27" s="132"/>
      <c r="D27" s="132" t="s">
        <v>928</v>
      </c>
      <c r="E27" s="6"/>
      <c r="F27" s="140" t="s">
        <v>600</v>
      </c>
      <c r="G27" s="6"/>
      <c r="H27" s="6"/>
      <c r="I27" s="6"/>
      <c r="J27" s="141"/>
      <c r="K27" s="142"/>
      <c r="L27" s="142"/>
      <c r="M27" s="143"/>
      <c r="N27" s="1"/>
      <c r="O27" s="1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</row>
    <row r="28" spans="1:38" ht="12" customHeight="1">
      <c r="A28" s="132"/>
      <c r="B28" s="132"/>
      <c r="C28" s="132"/>
      <c r="D28" s="132"/>
      <c r="E28" s="6"/>
      <c r="F28" s="6"/>
      <c r="G28" s="6"/>
      <c r="H28" s="6"/>
      <c r="I28" s="6"/>
      <c r="J28" s="145"/>
      <c r="K28" s="142"/>
      <c r="L28" s="142"/>
      <c r="M28" s="6"/>
      <c r="N28" s="146"/>
      <c r="O28" s="1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</row>
    <row r="29" spans="1:38" ht="12.75" customHeight="1">
      <c r="A29" s="1"/>
      <c r="B29" s="147" t="s">
        <v>601</v>
      </c>
      <c r="C29" s="147"/>
      <c r="D29" s="147"/>
      <c r="E29" s="147"/>
      <c r="F29" s="148"/>
      <c r="G29" s="6"/>
      <c r="H29" s="6"/>
      <c r="I29" s="149"/>
      <c r="J29" s="150"/>
      <c r="K29" s="151"/>
      <c r="L29" s="150"/>
      <c r="M29" s="6"/>
      <c r="N29" s="1"/>
      <c r="O29" s="1"/>
      <c r="P29" s="1"/>
      <c r="R29" s="59"/>
      <c r="S29" s="1"/>
      <c r="T29" s="1"/>
      <c r="U29" s="1"/>
      <c r="V29" s="1"/>
      <c r="W29" s="1"/>
      <c r="X29" s="1"/>
      <c r="Y29" s="1"/>
      <c r="Z29" s="1"/>
    </row>
    <row r="30" spans="1:38" ht="38.25" customHeight="1">
      <c r="A30" s="99" t="s">
        <v>16</v>
      </c>
      <c r="B30" s="100" t="s">
        <v>568</v>
      </c>
      <c r="C30" s="102"/>
      <c r="D30" s="101" t="s">
        <v>579</v>
      </c>
      <c r="E30" s="100" t="s">
        <v>580</v>
      </c>
      <c r="F30" s="100" t="s">
        <v>581</v>
      </c>
      <c r="G30" s="100" t="s">
        <v>602</v>
      </c>
      <c r="H30" s="100" t="s">
        <v>583</v>
      </c>
      <c r="I30" s="100" t="s">
        <v>584</v>
      </c>
      <c r="J30" s="100" t="s">
        <v>585</v>
      </c>
      <c r="K30" s="100" t="s">
        <v>603</v>
      </c>
      <c r="L30" s="153" t="s">
        <v>587</v>
      </c>
      <c r="M30" s="102" t="s">
        <v>588</v>
      </c>
      <c r="N30" s="99" t="s">
        <v>589</v>
      </c>
      <c r="O30" s="358" t="s">
        <v>590</v>
      </c>
      <c r="P30" s="303"/>
      <c r="Q30" s="1"/>
      <c r="R30" s="355"/>
      <c r="S30" s="355"/>
      <c r="T30" s="355"/>
      <c r="U30" s="318"/>
      <c r="V30" s="318"/>
      <c r="W30" s="318"/>
      <c r="X30" s="318"/>
      <c r="Y30" s="318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</row>
    <row r="31" spans="1:38" s="278" customFormat="1" ht="15" customHeight="1">
      <c r="A31" s="359">
        <v>1</v>
      </c>
      <c r="B31" s="260">
        <v>44559</v>
      </c>
      <c r="C31" s="307"/>
      <c r="D31" s="360" t="s">
        <v>199</v>
      </c>
      <c r="E31" s="306" t="s">
        <v>593</v>
      </c>
      <c r="F31" s="306">
        <v>476</v>
      </c>
      <c r="G31" s="306">
        <v>463</v>
      </c>
      <c r="H31" s="306">
        <v>496</v>
      </c>
      <c r="I31" s="306" t="s">
        <v>811</v>
      </c>
      <c r="J31" s="103" t="s">
        <v>862</v>
      </c>
      <c r="K31" s="103">
        <f t="shared" ref="K31:K32" si="15">H31-F31</f>
        <v>20</v>
      </c>
      <c r="L31" s="104">
        <f t="shared" ref="L31:L32" si="16">(F31*-0.7)/100</f>
        <v>-3.3319999999999999</v>
      </c>
      <c r="M31" s="105">
        <f t="shared" ref="M31:M32" si="17">(K31+L31)/F31</f>
        <v>3.5016806722689073E-2</v>
      </c>
      <c r="N31" s="103" t="s">
        <v>591</v>
      </c>
      <c r="O31" s="106">
        <v>44564</v>
      </c>
      <c r="P31" s="356"/>
      <c r="Q31" s="356"/>
      <c r="R31" s="357" t="s">
        <v>592</v>
      </c>
      <c r="S31" s="261"/>
      <c r="T31" s="261"/>
      <c r="U31" s="261"/>
      <c r="V31" s="261"/>
      <c r="W31" s="261"/>
      <c r="X31" s="261"/>
      <c r="Y31" s="261"/>
      <c r="Z31" s="261"/>
      <c r="AA31" s="261"/>
      <c r="AB31" s="261"/>
      <c r="AC31" s="261"/>
      <c r="AD31" s="261"/>
      <c r="AE31" s="261"/>
      <c r="AF31" s="261"/>
      <c r="AG31" s="261"/>
      <c r="AH31" s="261"/>
      <c r="AI31" s="354"/>
      <c r="AJ31" s="317"/>
      <c r="AK31" s="317"/>
      <c r="AL31" s="317"/>
    </row>
    <row r="32" spans="1:38" s="278" customFormat="1" ht="15" customHeight="1">
      <c r="A32" s="359">
        <v>2</v>
      </c>
      <c r="B32" s="260">
        <v>44559</v>
      </c>
      <c r="C32" s="307"/>
      <c r="D32" s="360" t="s">
        <v>850</v>
      </c>
      <c r="E32" s="306" t="s">
        <v>593</v>
      </c>
      <c r="F32" s="306">
        <v>3010</v>
      </c>
      <c r="G32" s="306">
        <v>2930</v>
      </c>
      <c r="H32" s="306">
        <v>3170</v>
      </c>
      <c r="I32" s="306" t="s">
        <v>875</v>
      </c>
      <c r="J32" s="103" t="s">
        <v>974</v>
      </c>
      <c r="K32" s="103">
        <f t="shared" si="15"/>
        <v>160</v>
      </c>
      <c r="L32" s="104">
        <f t="shared" si="16"/>
        <v>-21.07</v>
      </c>
      <c r="M32" s="105">
        <f t="shared" si="17"/>
        <v>4.6156146179401995E-2</v>
      </c>
      <c r="N32" s="103" t="s">
        <v>591</v>
      </c>
      <c r="O32" s="106">
        <v>44573</v>
      </c>
      <c r="P32" s="356"/>
      <c r="Q32" s="356"/>
      <c r="R32" s="357" t="s">
        <v>592</v>
      </c>
      <c r="S32" s="261"/>
      <c r="T32" s="261"/>
      <c r="U32" s="261"/>
      <c r="V32" s="261"/>
      <c r="W32" s="261"/>
      <c r="X32" s="261"/>
      <c r="Y32" s="261"/>
      <c r="Z32" s="261"/>
      <c r="AA32" s="261"/>
      <c r="AB32" s="261"/>
      <c r="AC32" s="261"/>
      <c r="AD32" s="261"/>
      <c r="AE32" s="261"/>
      <c r="AF32" s="261"/>
      <c r="AG32" s="261"/>
      <c r="AH32" s="261"/>
      <c r="AI32" s="354"/>
      <c r="AJ32" s="317"/>
      <c r="AK32" s="317"/>
      <c r="AL32" s="317"/>
    </row>
    <row r="33" spans="1:38" s="278" customFormat="1" ht="15" customHeight="1">
      <c r="A33" s="359">
        <v>3</v>
      </c>
      <c r="B33" s="260">
        <v>44559</v>
      </c>
      <c r="C33" s="307"/>
      <c r="D33" s="360" t="s">
        <v>391</v>
      </c>
      <c r="E33" s="306" t="s">
        <v>593</v>
      </c>
      <c r="F33" s="306">
        <v>126</v>
      </c>
      <c r="G33" s="306">
        <v>122</v>
      </c>
      <c r="H33" s="306">
        <v>131.5</v>
      </c>
      <c r="I33" s="306" t="s">
        <v>876</v>
      </c>
      <c r="J33" s="103" t="s">
        <v>893</v>
      </c>
      <c r="K33" s="103">
        <f t="shared" ref="K33" si="18">H33-F33</f>
        <v>5.5</v>
      </c>
      <c r="L33" s="104">
        <f t="shared" ref="L33" si="19">(F33*-0.7)/100</f>
        <v>-0.8819999999999999</v>
      </c>
      <c r="M33" s="105">
        <f t="shared" ref="M33" si="20">(K33+L33)/F33</f>
        <v>3.6650793650793656E-2</v>
      </c>
      <c r="N33" s="103" t="s">
        <v>591</v>
      </c>
      <c r="O33" s="106">
        <v>44565</v>
      </c>
      <c r="P33" s="356"/>
      <c r="Q33" s="356"/>
      <c r="R33" s="357" t="s">
        <v>595</v>
      </c>
      <c r="S33" s="261"/>
      <c r="T33" s="261"/>
      <c r="U33" s="261"/>
      <c r="V33" s="261"/>
      <c r="W33" s="261"/>
      <c r="X33" s="261"/>
      <c r="Y33" s="261"/>
      <c r="Z33" s="261"/>
      <c r="AA33" s="261"/>
      <c r="AB33" s="261"/>
      <c r="AC33" s="261"/>
      <c r="AD33" s="261"/>
      <c r="AE33" s="261"/>
      <c r="AF33" s="261"/>
      <c r="AG33" s="261"/>
      <c r="AH33" s="261"/>
      <c r="AI33" s="354"/>
      <c r="AJ33" s="317"/>
      <c r="AK33" s="317"/>
      <c r="AL33" s="317"/>
    </row>
    <row r="34" spans="1:38" s="278" customFormat="1" ht="15" customHeight="1">
      <c r="A34" s="359">
        <v>4</v>
      </c>
      <c r="B34" s="260">
        <v>44561</v>
      </c>
      <c r="C34" s="307"/>
      <c r="D34" s="360" t="s">
        <v>381</v>
      </c>
      <c r="E34" s="306" t="s">
        <v>593</v>
      </c>
      <c r="F34" s="306">
        <v>443.5</v>
      </c>
      <c r="G34" s="306">
        <v>430</v>
      </c>
      <c r="H34" s="306">
        <v>459</v>
      </c>
      <c r="I34" s="306" t="s">
        <v>880</v>
      </c>
      <c r="J34" s="103" t="s">
        <v>894</v>
      </c>
      <c r="K34" s="103">
        <f t="shared" ref="K34" si="21">H34-F34</f>
        <v>15.5</v>
      </c>
      <c r="L34" s="104">
        <f t="shared" ref="L34" si="22">(F34*-0.7)/100</f>
        <v>-3.1044999999999998</v>
      </c>
      <c r="M34" s="105">
        <f t="shared" ref="M34" si="23">(K34+L34)/F34</f>
        <v>2.7949267192784667E-2</v>
      </c>
      <c r="N34" s="103" t="s">
        <v>591</v>
      </c>
      <c r="O34" s="106">
        <v>44565</v>
      </c>
      <c r="P34" s="356"/>
      <c r="Q34" s="356"/>
      <c r="R34" s="357" t="s">
        <v>595</v>
      </c>
      <c r="S34" s="261"/>
      <c r="T34" s="261"/>
      <c r="U34" s="261"/>
      <c r="V34" s="261"/>
      <c r="W34" s="261"/>
      <c r="X34" s="261"/>
      <c r="Y34" s="261"/>
      <c r="Z34" s="261"/>
      <c r="AA34" s="261"/>
      <c r="AB34" s="261"/>
      <c r="AC34" s="261"/>
      <c r="AD34" s="261"/>
      <c r="AE34" s="261"/>
      <c r="AF34" s="261"/>
      <c r="AG34" s="261"/>
      <c r="AH34" s="261"/>
      <c r="AI34" s="354"/>
      <c r="AJ34" s="317"/>
      <c r="AK34" s="317"/>
      <c r="AL34" s="317"/>
    </row>
    <row r="35" spans="1:38" s="278" customFormat="1" ht="15" customHeight="1">
      <c r="A35" s="412">
        <v>5</v>
      </c>
      <c r="B35" s="413">
        <v>44561</v>
      </c>
      <c r="C35" s="414"/>
      <c r="D35" s="415" t="s">
        <v>61</v>
      </c>
      <c r="E35" s="416" t="s">
        <v>593</v>
      </c>
      <c r="F35" s="416">
        <v>677.5</v>
      </c>
      <c r="G35" s="416">
        <v>659</v>
      </c>
      <c r="H35" s="416">
        <v>696</v>
      </c>
      <c r="I35" s="416" t="s">
        <v>885</v>
      </c>
      <c r="J35" s="417" t="s">
        <v>890</v>
      </c>
      <c r="K35" s="417">
        <f t="shared" ref="K35" si="24">H35-F35</f>
        <v>18.5</v>
      </c>
      <c r="L35" s="418">
        <f t="shared" ref="L35" si="25">(F35*-0.7)/100</f>
        <v>-4.7424999999999997</v>
      </c>
      <c r="M35" s="419">
        <f t="shared" ref="M35" si="26">(K35+L35)/F35</f>
        <v>2.0306273062730629E-2</v>
      </c>
      <c r="N35" s="417" t="s">
        <v>591</v>
      </c>
      <c r="O35" s="420">
        <v>44564</v>
      </c>
      <c r="P35" s="356"/>
      <c r="Q35" s="356"/>
      <c r="R35" s="357" t="s">
        <v>592</v>
      </c>
      <c r="S35" s="261"/>
      <c r="T35" s="261"/>
      <c r="U35" s="261"/>
      <c r="V35" s="261"/>
      <c r="W35" s="261"/>
      <c r="X35" s="261"/>
      <c r="Y35" s="261"/>
      <c r="Z35" s="261"/>
      <c r="AA35" s="261"/>
      <c r="AB35" s="261"/>
      <c r="AC35" s="261"/>
      <c r="AD35" s="261"/>
      <c r="AE35" s="261"/>
      <c r="AF35" s="261"/>
      <c r="AG35" s="261"/>
      <c r="AH35" s="261"/>
      <c r="AI35" s="354"/>
      <c r="AJ35" s="317"/>
      <c r="AK35" s="317"/>
      <c r="AL35" s="317"/>
    </row>
    <row r="36" spans="1:38" s="278" customFormat="1" ht="15" customHeight="1">
      <c r="A36" s="359">
        <v>6</v>
      </c>
      <c r="B36" s="260">
        <v>44567</v>
      </c>
      <c r="C36" s="307"/>
      <c r="D36" s="360" t="s">
        <v>77</v>
      </c>
      <c r="E36" s="306" t="s">
        <v>593</v>
      </c>
      <c r="F36" s="306">
        <v>362</v>
      </c>
      <c r="G36" s="306">
        <v>350</v>
      </c>
      <c r="H36" s="306">
        <v>373</v>
      </c>
      <c r="I36" s="306" t="s">
        <v>915</v>
      </c>
      <c r="J36" s="417" t="s">
        <v>1023</v>
      </c>
      <c r="K36" s="417">
        <f t="shared" ref="K36" si="27">H36-F36</f>
        <v>11</v>
      </c>
      <c r="L36" s="418">
        <f t="shared" ref="L36" si="28">(F36*-0.7)/100</f>
        <v>-2.5339999999999998</v>
      </c>
      <c r="M36" s="419">
        <f t="shared" ref="M36" si="29">(K36+L36)/F36</f>
        <v>2.3386740331491716E-2</v>
      </c>
      <c r="N36" s="417" t="s">
        <v>591</v>
      </c>
      <c r="O36" s="420">
        <v>44574</v>
      </c>
      <c r="P36" s="356"/>
      <c r="Q36" s="356"/>
      <c r="R36" s="357" t="s">
        <v>595</v>
      </c>
      <c r="S36" s="261"/>
      <c r="T36" s="261"/>
      <c r="U36" s="261"/>
      <c r="V36" s="261"/>
      <c r="W36" s="261"/>
      <c r="X36" s="261"/>
      <c r="Y36" s="261"/>
      <c r="Z36" s="261"/>
      <c r="AA36" s="261"/>
      <c r="AB36" s="261"/>
      <c r="AC36" s="261"/>
      <c r="AD36" s="261"/>
      <c r="AE36" s="261"/>
      <c r="AF36" s="261"/>
      <c r="AG36" s="261"/>
      <c r="AH36" s="261"/>
      <c r="AI36" s="354"/>
      <c r="AJ36" s="317"/>
      <c r="AK36" s="317"/>
      <c r="AL36" s="317"/>
    </row>
    <row r="37" spans="1:38" s="278" customFormat="1" ht="15" customHeight="1">
      <c r="A37" s="412">
        <v>7</v>
      </c>
      <c r="B37" s="413">
        <v>44568</v>
      </c>
      <c r="C37" s="414"/>
      <c r="D37" s="415" t="s">
        <v>415</v>
      </c>
      <c r="E37" s="416" t="s">
        <v>593</v>
      </c>
      <c r="F37" s="416">
        <v>1668</v>
      </c>
      <c r="G37" s="416">
        <v>1618</v>
      </c>
      <c r="H37" s="416">
        <v>1715</v>
      </c>
      <c r="I37" s="416" t="s">
        <v>924</v>
      </c>
      <c r="J37" s="417" t="s">
        <v>936</v>
      </c>
      <c r="K37" s="417">
        <f t="shared" ref="K37" si="30">H37-F37</f>
        <v>47</v>
      </c>
      <c r="L37" s="418">
        <f t="shared" ref="L37" si="31">(F37*-0.7)/100</f>
        <v>-11.675999999999998</v>
      </c>
      <c r="M37" s="419">
        <f t="shared" ref="M37" si="32">(K37+L37)/F37</f>
        <v>2.117745803357314E-2</v>
      </c>
      <c r="N37" s="417" t="s">
        <v>591</v>
      </c>
      <c r="O37" s="420">
        <v>44571</v>
      </c>
      <c r="P37" s="356"/>
      <c r="Q37" s="356"/>
      <c r="R37" s="357" t="s">
        <v>592</v>
      </c>
      <c r="S37" s="261"/>
      <c r="T37" s="261"/>
      <c r="U37" s="261"/>
      <c r="V37" s="261"/>
      <c r="W37" s="261"/>
      <c r="X37" s="261"/>
      <c r="Y37" s="261"/>
      <c r="Z37" s="261"/>
      <c r="AA37" s="261"/>
      <c r="AB37" s="261"/>
      <c r="AC37" s="261"/>
      <c r="AD37" s="261"/>
      <c r="AE37" s="261"/>
      <c r="AF37" s="261"/>
      <c r="AG37" s="261"/>
      <c r="AH37" s="261"/>
      <c r="AI37" s="354"/>
      <c r="AJ37" s="317"/>
      <c r="AK37" s="317"/>
      <c r="AL37" s="317"/>
    </row>
    <row r="38" spans="1:38" s="278" customFormat="1" ht="15" customHeight="1">
      <c r="A38" s="359">
        <v>8</v>
      </c>
      <c r="B38" s="260">
        <v>44572</v>
      </c>
      <c r="C38" s="307"/>
      <c r="D38" s="360" t="s">
        <v>207</v>
      </c>
      <c r="E38" s="306" t="s">
        <v>593</v>
      </c>
      <c r="F38" s="306">
        <v>1084</v>
      </c>
      <c r="G38" s="306">
        <v>1050</v>
      </c>
      <c r="H38" s="306">
        <v>1117</v>
      </c>
      <c r="I38" s="306" t="s">
        <v>940</v>
      </c>
      <c r="J38" s="417" t="s">
        <v>941</v>
      </c>
      <c r="K38" s="417">
        <f>H38-F38</f>
        <v>33</v>
      </c>
      <c r="L38" s="418">
        <f>(F38*-0.07)/100</f>
        <v>-0.75880000000000014</v>
      </c>
      <c r="M38" s="419">
        <f t="shared" ref="M38:M39" si="33">(K38+L38)/F38</f>
        <v>2.9742804428044278E-2</v>
      </c>
      <c r="N38" s="417" t="s">
        <v>591</v>
      </c>
      <c r="O38" s="441">
        <v>44572</v>
      </c>
      <c r="P38" s="356"/>
      <c r="Q38" s="356"/>
      <c r="R38" s="357" t="s">
        <v>592</v>
      </c>
      <c r="S38" s="261"/>
      <c r="T38" s="261"/>
      <c r="U38" s="261"/>
      <c r="V38" s="261"/>
      <c r="W38" s="261"/>
      <c r="X38" s="261"/>
      <c r="Y38" s="261"/>
      <c r="Z38" s="261"/>
      <c r="AA38" s="261"/>
      <c r="AB38" s="261"/>
      <c r="AC38" s="261"/>
      <c r="AD38" s="261"/>
      <c r="AE38" s="261"/>
      <c r="AF38" s="261"/>
      <c r="AG38" s="261"/>
      <c r="AH38" s="261"/>
      <c r="AI38" s="354"/>
      <c r="AJ38" s="317"/>
      <c r="AK38" s="317"/>
      <c r="AL38" s="317"/>
    </row>
    <row r="39" spans="1:38" s="278" customFormat="1" ht="15" customHeight="1">
      <c r="A39" s="359">
        <v>9</v>
      </c>
      <c r="B39" s="260">
        <v>44572</v>
      </c>
      <c r="C39" s="307"/>
      <c r="D39" s="360" t="s">
        <v>430</v>
      </c>
      <c r="E39" s="306" t="s">
        <v>593</v>
      </c>
      <c r="F39" s="306">
        <v>312</v>
      </c>
      <c r="G39" s="306">
        <v>302</v>
      </c>
      <c r="H39" s="306">
        <v>321</v>
      </c>
      <c r="I39" s="306" t="s">
        <v>942</v>
      </c>
      <c r="J39" s="103" t="s">
        <v>893</v>
      </c>
      <c r="K39" s="103">
        <f t="shared" ref="K39" si="34">H39-F39</f>
        <v>9</v>
      </c>
      <c r="L39" s="104">
        <f t="shared" ref="L39" si="35">(F39*-0.7)/100</f>
        <v>-2.1839999999999997</v>
      </c>
      <c r="M39" s="105">
        <f t="shared" si="33"/>
        <v>2.1846153846153848E-2</v>
      </c>
      <c r="N39" s="103" t="s">
        <v>591</v>
      </c>
      <c r="O39" s="106">
        <v>44573</v>
      </c>
      <c r="P39" s="356"/>
      <c r="Q39" s="356"/>
      <c r="R39" s="357" t="s">
        <v>595</v>
      </c>
      <c r="S39" s="261"/>
      <c r="T39" s="261"/>
      <c r="U39" s="261"/>
      <c r="V39" s="261"/>
      <c r="W39" s="261"/>
      <c r="X39" s="261"/>
      <c r="Y39" s="261"/>
      <c r="Z39" s="261"/>
      <c r="AA39" s="261"/>
      <c r="AB39" s="261"/>
      <c r="AC39" s="261"/>
      <c r="AD39" s="261"/>
      <c r="AE39" s="261"/>
      <c r="AF39" s="261"/>
      <c r="AG39" s="261"/>
      <c r="AH39" s="261"/>
      <c r="AI39" s="354"/>
      <c r="AJ39" s="317"/>
      <c r="AK39" s="317"/>
      <c r="AL39" s="317"/>
    </row>
    <row r="40" spans="1:38" s="278" customFormat="1" ht="15" customHeight="1">
      <c r="A40" s="359">
        <v>10</v>
      </c>
      <c r="B40" s="260">
        <v>44573</v>
      </c>
      <c r="C40" s="307"/>
      <c r="D40" s="360" t="s">
        <v>207</v>
      </c>
      <c r="E40" s="306" t="s">
        <v>593</v>
      </c>
      <c r="F40" s="306">
        <v>1117.5</v>
      </c>
      <c r="G40" s="306">
        <v>1080</v>
      </c>
      <c r="H40" s="306">
        <v>1144</v>
      </c>
      <c r="I40" s="306" t="s">
        <v>966</v>
      </c>
      <c r="J40" s="417" t="s">
        <v>967</v>
      </c>
      <c r="K40" s="417">
        <f>H40-F40</f>
        <v>26.5</v>
      </c>
      <c r="L40" s="418">
        <f>(F40*-0.07)/100</f>
        <v>-0.78225000000000011</v>
      </c>
      <c r="M40" s="419">
        <f t="shared" ref="M40" si="36">(K40+L40)/F40</f>
        <v>2.3013646532438477E-2</v>
      </c>
      <c r="N40" s="417" t="s">
        <v>591</v>
      </c>
      <c r="O40" s="441">
        <v>44573</v>
      </c>
      <c r="P40" s="356"/>
      <c r="Q40" s="356"/>
      <c r="R40" s="357" t="s">
        <v>592</v>
      </c>
      <c r="S40" s="261"/>
      <c r="T40" s="261"/>
      <c r="U40" s="261"/>
      <c r="V40" s="261"/>
      <c r="W40" s="261"/>
      <c r="X40" s="261"/>
      <c r="Y40" s="261"/>
      <c r="Z40" s="261"/>
      <c r="AA40" s="261"/>
      <c r="AB40" s="261"/>
      <c r="AC40" s="261"/>
      <c r="AD40" s="261"/>
      <c r="AE40" s="261"/>
      <c r="AF40" s="261"/>
      <c r="AG40" s="261"/>
      <c r="AH40" s="261"/>
      <c r="AI40" s="354"/>
      <c r="AJ40" s="317"/>
      <c r="AK40" s="317"/>
      <c r="AL40" s="317"/>
    </row>
    <row r="41" spans="1:38" s="278" customFormat="1" ht="15" customHeight="1">
      <c r="A41" s="348">
        <v>11</v>
      </c>
      <c r="B41" s="263">
        <v>44573</v>
      </c>
      <c r="C41" s="349"/>
      <c r="D41" s="350" t="s">
        <v>309</v>
      </c>
      <c r="E41" s="266" t="s">
        <v>593</v>
      </c>
      <c r="F41" s="266" t="s">
        <v>971</v>
      </c>
      <c r="G41" s="266">
        <v>595</v>
      </c>
      <c r="H41" s="266"/>
      <c r="I41" s="266" t="s">
        <v>972</v>
      </c>
      <c r="J41" s="351" t="s">
        <v>594</v>
      </c>
      <c r="K41" s="351"/>
      <c r="L41" s="352"/>
      <c r="M41" s="353"/>
      <c r="N41" s="351"/>
      <c r="O41" s="421"/>
      <c r="P41" s="356"/>
      <c r="Q41" s="356"/>
      <c r="R41" s="357" t="s">
        <v>592</v>
      </c>
      <c r="S41" s="261"/>
      <c r="T41" s="261"/>
      <c r="U41" s="261"/>
      <c r="V41" s="261"/>
      <c r="W41" s="261"/>
      <c r="X41" s="261"/>
      <c r="Y41" s="261"/>
      <c r="Z41" s="261"/>
      <c r="AA41" s="261"/>
      <c r="AB41" s="261"/>
      <c r="AC41" s="261"/>
      <c r="AD41" s="261"/>
      <c r="AE41" s="261"/>
      <c r="AF41" s="261"/>
      <c r="AG41" s="261"/>
      <c r="AH41" s="261"/>
      <c r="AI41" s="354"/>
      <c r="AJ41" s="317"/>
      <c r="AK41" s="317"/>
      <c r="AL41" s="317"/>
    </row>
    <row r="42" spans="1:38" s="278" customFormat="1" ht="15" customHeight="1">
      <c r="A42" s="348">
        <v>12</v>
      </c>
      <c r="B42" s="263">
        <v>44574</v>
      </c>
      <c r="C42" s="349"/>
      <c r="D42" s="350" t="s">
        <v>1024</v>
      </c>
      <c r="E42" s="266" t="s">
        <v>593</v>
      </c>
      <c r="F42" s="266" t="s">
        <v>1025</v>
      </c>
      <c r="G42" s="266">
        <v>130.5</v>
      </c>
      <c r="H42" s="266"/>
      <c r="I42" s="266" t="s">
        <v>1026</v>
      </c>
      <c r="J42" s="351" t="s">
        <v>594</v>
      </c>
      <c r="K42" s="351"/>
      <c r="L42" s="352"/>
      <c r="M42" s="353"/>
      <c r="N42" s="351"/>
      <c r="O42" s="421"/>
      <c r="P42" s="356"/>
      <c r="Q42" s="356"/>
      <c r="R42" s="357" t="s">
        <v>595</v>
      </c>
      <c r="S42" s="261"/>
      <c r="T42" s="261"/>
      <c r="U42" s="261"/>
      <c r="V42" s="261"/>
      <c r="W42" s="261"/>
      <c r="X42" s="261"/>
      <c r="Y42" s="261"/>
      <c r="Z42" s="261"/>
      <c r="AA42" s="261"/>
      <c r="AB42" s="261"/>
      <c r="AC42" s="261"/>
      <c r="AD42" s="261"/>
      <c r="AE42" s="261"/>
      <c r="AF42" s="261"/>
      <c r="AG42" s="261"/>
      <c r="AH42" s="261"/>
      <c r="AI42" s="354"/>
      <c r="AJ42" s="317"/>
      <c r="AK42" s="317"/>
      <c r="AL42" s="317"/>
    </row>
    <row r="43" spans="1:38" s="278" customFormat="1" ht="15" customHeight="1">
      <c r="A43" s="348">
        <v>13</v>
      </c>
      <c r="B43" s="263">
        <v>44574</v>
      </c>
      <c r="C43" s="349"/>
      <c r="D43" s="350" t="s">
        <v>1034</v>
      </c>
      <c r="E43" s="266" t="s">
        <v>593</v>
      </c>
      <c r="F43" s="266" t="s">
        <v>1035</v>
      </c>
      <c r="G43" s="266">
        <v>1495</v>
      </c>
      <c r="H43" s="266"/>
      <c r="I43" s="266" t="s">
        <v>1036</v>
      </c>
      <c r="J43" s="351" t="s">
        <v>594</v>
      </c>
      <c r="K43" s="351"/>
      <c r="L43" s="352"/>
      <c r="M43" s="353"/>
      <c r="N43" s="351"/>
      <c r="O43" s="421"/>
      <c r="P43" s="356"/>
      <c r="Q43" s="356"/>
      <c r="R43" s="357" t="s">
        <v>592</v>
      </c>
      <c r="S43" s="261"/>
      <c r="T43" s="261"/>
      <c r="U43" s="261"/>
      <c r="V43" s="261"/>
      <c r="W43" s="261"/>
      <c r="X43" s="261"/>
      <c r="Y43" s="261"/>
      <c r="Z43" s="261"/>
      <c r="AA43" s="261"/>
      <c r="AB43" s="261"/>
      <c r="AC43" s="261"/>
      <c r="AD43" s="261"/>
      <c r="AE43" s="261"/>
      <c r="AF43" s="261"/>
      <c r="AG43" s="261"/>
      <c r="AH43" s="261"/>
      <c r="AI43" s="354"/>
      <c r="AJ43" s="317"/>
      <c r="AK43" s="317"/>
      <c r="AL43" s="317"/>
    </row>
    <row r="44" spans="1:38" s="278" customFormat="1" ht="15" customHeight="1">
      <c r="A44" s="348"/>
      <c r="B44" s="263"/>
      <c r="C44" s="349"/>
      <c r="D44" s="350"/>
      <c r="E44" s="266"/>
      <c r="F44" s="266"/>
      <c r="G44" s="266"/>
      <c r="H44" s="266"/>
      <c r="I44" s="266"/>
      <c r="J44" s="351"/>
      <c r="K44" s="351"/>
      <c r="L44" s="352"/>
      <c r="M44" s="353"/>
      <c r="N44" s="351"/>
      <c r="O44" s="421"/>
      <c r="P44" s="356"/>
      <c r="Q44" s="356"/>
      <c r="R44" s="357"/>
      <c r="S44" s="261"/>
      <c r="T44" s="261"/>
      <c r="U44" s="261"/>
      <c r="V44" s="261"/>
      <c r="W44" s="261"/>
      <c r="X44" s="261"/>
      <c r="Y44" s="261"/>
      <c r="Z44" s="261"/>
      <c r="AA44" s="261"/>
      <c r="AB44" s="261"/>
      <c r="AC44" s="261"/>
      <c r="AD44" s="261"/>
      <c r="AE44" s="261"/>
      <c r="AF44" s="261"/>
      <c r="AG44" s="261"/>
      <c r="AH44" s="261"/>
      <c r="AI44" s="354"/>
      <c r="AJ44" s="317"/>
      <c r="AK44" s="317"/>
      <c r="AL44" s="317"/>
    </row>
    <row r="45" spans="1:38" s="278" customFormat="1" ht="15" customHeight="1">
      <c r="A45" s="348"/>
      <c r="B45" s="263"/>
      <c r="C45" s="349"/>
      <c r="D45" s="350"/>
      <c r="E45" s="266"/>
      <c r="F45" s="266"/>
      <c r="G45" s="266"/>
      <c r="H45" s="266"/>
      <c r="I45" s="266"/>
      <c r="J45" s="351"/>
      <c r="K45" s="351"/>
      <c r="L45" s="352"/>
      <c r="M45" s="353"/>
      <c r="N45" s="351"/>
      <c r="O45" s="421"/>
      <c r="P45" s="356"/>
      <c r="Q45" s="356"/>
      <c r="R45" s="357"/>
      <c r="S45" s="261"/>
      <c r="T45" s="261"/>
      <c r="U45" s="261"/>
      <c r="V45" s="261"/>
      <c r="W45" s="261"/>
      <c r="X45" s="261"/>
      <c r="Y45" s="261"/>
      <c r="Z45" s="261"/>
      <c r="AA45" s="261"/>
      <c r="AB45" s="261"/>
      <c r="AC45" s="261"/>
      <c r="AD45" s="261"/>
      <c r="AE45" s="261"/>
      <c r="AF45" s="261"/>
      <c r="AG45" s="261"/>
      <c r="AH45" s="261"/>
      <c r="AI45" s="354"/>
      <c r="AJ45" s="317"/>
      <c r="AK45" s="317"/>
      <c r="AL45" s="317"/>
    </row>
    <row r="46" spans="1:38" s="291" customFormat="1" ht="15" customHeight="1">
      <c r="K46" s="267"/>
      <c r="L46" s="304"/>
      <c r="M46" s="383"/>
      <c r="N46" s="267"/>
      <c r="O46" s="315"/>
      <c r="P46" s="1"/>
      <c r="Q46" s="1"/>
      <c r="R46" s="378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385"/>
      <c r="AJ46" s="384"/>
      <c r="AK46" s="384"/>
      <c r="AL46" s="384"/>
    </row>
    <row r="47" spans="1:38" ht="15" customHeight="1">
      <c r="A47" s="369"/>
      <c r="B47" s="370"/>
      <c r="C47" s="371"/>
      <c r="D47" s="372"/>
      <c r="E47" s="373"/>
      <c r="F47" s="373"/>
      <c r="G47" s="373"/>
      <c r="H47" s="373"/>
      <c r="I47" s="373"/>
      <c r="J47" s="374"/>
      <c r="K47" s="374"/>
      <c r="L47" s="375"/>
      <c r="M47" s="376"/>
      <c r="N47" s="374"/>
      <c r="O47" s="377"/>
      <c r="P47" s="1"/>
      <c r="Q47" s="1"/>
      <c r="R47" s="378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</row>
    <row r="48" spans="1:38" ht="44.25" customHeight="1">
      <c r="A48" s="132" t="s">
        <v>596</v>
      </c>
      <c r="B48" s="155"/>
      <c r="C48" s="155"/>
      <c r="D48" s="1"/>
      <c r="E48" s="6"/>
      <c r="F48" s="6"/>
      <c r="G48" s="6"/>
      <c r="H48" s="6" t="s">
        <v>608</v>
      </c>
      <c r="I48" s="6"/>
      <c r="J48" s="6"/>
      <c r="K48" s="128"/>
      <c r="L48" s="157"/>
      <c r="M48" s="128"/>
      <c r="N48" s="129"/>
      <c r="O48" s="128"/>
      <c r="P48" s="1"/>
      <c r="Q48" s="1"/>
      <c r="R48" s="6"/>
      <c r="S48" s="1"/>
      <c r="T48" s="1"/>
      <c r="U48" s="1"/>
      <c r="V48" s="1"/>
      <c r="W48" s="1"/>
      <c r="X48" s="1"/>
      <c r="Y48" s="1"/>
      <c r="Z48" s="1"/>
      <c r="AA48" s="1"/>
      <c r="AB48" s="1"/>
      <c r="AC48" s="320"/>
      <c r="AD48" s="320"/>
      <c r="AE48" s="320"/>
      <c r="AF48" s="320"/>
      <c r="AG48" s="320"/>
      <c r="AH48" s="320"/>
    </row>
    <row r="49" spans="1:38" ht="12.75" customHeight="1">
      <c r="A49" s="139" t="s">
        <v>597</v>
      </c>
      <c r="B49" s="132"/>
      <c r="C49" s="132"/>
      <c r="D49" s="132"/>
      <c r="E49" s="44"/>
      <c r="F49" s="140" t="s">
        <v>598</v>
      </c>
      <c r="G49" s="59"/>
      <c r="H49" s="44"/>
      <c r="I49" s="59"/>
      <c r="J49" s="6"/>
      <c r="K49" s="158"/>
      <c r="L49" s="159"/>
      <c r="M49" s="6"/>
      <c r="N49" s="122"/>
      <c r="O49" s="160"/>
      <c r="P49" s="44"/>
      <c r="Q49" s="44"/>
      <c r="R49" s="6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</row>
    <row r="50" spans="1:38" ht="14.25" customHeight="1">
      <c r="A50" s="139"/>
      <c r="B50" s="132"/>
      <c r="C50" s="132"/>
      <c r="D50" s="132"/>
      <c r="E50" s="6"/>
      <c r="F50" s="140" t="s">
        <v>600</v>
      </c>
      <c r="G50" s="59"/>
      <c r="H50" s="44"/>
      <c r="I50" s="59"/>
      <c r="J50" s="6"/>
      <c r="K50" s="158"/>
      <c r="L50" s="159"/>
      <c r="M50" s="6"/>
      <c r="N50" s="122"/>
      <c r="O50" s="160"/>
      <c r="P50" s="44"/>
      <c r="Q50" s="44"/>
      <c r="R50" s="6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</row>
    <row r="51" spans="1:38" ht="14.25" customHeight="1">
      <c r="A51" s="132"/>
      <c r="B51" s="132"/>
      <c r="C51" s="132"/>
      <c r="D51" s="132"/>
      <c r="E51" s="6"/>
      <c r="F51" s="6"/>
      <c r="G51" s="6"/>
      <c r="H51" s="6"/>
      <c r="I51" s="6"/>
      <c r="J51" s="145"/>
      <c r="K51" s="142"/>
      <c r="L51" s="143"/>
      <c r="M51" s="6"/>
      <c r="N51" s="146"/>
      <c r="O51" s="1"/>
      <c r="P51" s="44"/>
      <c r="Q51" s="44"/>
      <c r="R51" s="6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</row>
    <row r="52" spans="1:38" ht="12.75" customHeight="1">
      <c r="A52" s="161" t="s">
        <v>609</v>
      </c>
      <c r="B52" s="161"/>
      <c r="C52" s="161"/>
      <c r="D52" s="161"/>
      <c r="E52" s="6"/>
      <c r="F52" s="6"/>
      <c r="G52" s="6"/>
      <c r="H52" s="6"/>
      <c r="I52" s="6"/>
      <c r="J52" s="6"/>
      <c r="K52" s="6"/>
      <c r="L52" s="6"/>
      <c r="M52" s="6"/>
      <c r="N52" s="6"/>
      <c r="O52" s="24"/>
      <c r="Q52" s="44"/>
      <c r="R52" s="6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</row>
    <row r="53" spans="1:38" ht="38.25" customHeight="1">
      <c r="A53" s="100" t="s">
        <v>16</v>
      </c>
      <c r="B53" s="100" t="s">
        <v>568</v>
      </c>
      <c r="C53" s="100"/>
      <c r="D53" s="101" t="s">
        <v>579</v>
      </c>
      <c r="E53" s="100" t="s">
        <v>580</v>
      </c>
      <c r="F53" s="100" t="s">
        <v>581</v>
      </c>
      <c r="G53" s="100" t="s">
        <v>602</v>
      </c>
      <c r="H53" s="100" t="s">
        <v>583</v>
      </c>
      <c r="I53" s="100" t="s">
        <v>584</v>
      </c>
      <c r="J53" s="99" t="s">
        <v>585</v>
      </c>
      <c r="K53" s="162" t="s">
        <v>610</v>
      </c>
      <c r="L53" s="102" t="s">
        <v>587</v>
      </c>
      <c r="M53" s="162" t="s">
        <v>611</v>
      </c>
      <c r="N53" s="100" t="s">
        <v>612</v>
      </c>
      <c r="O53" s="99" t="s">
        <v>589</v>
      </c>
      <c r="P53" s="101" t="s">
        <v>590</v>
      </c>
      <c r="Q53" s="44"/>
      <c r="R53" s="6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</row>
    <row r="54" spans="1:38" s="262" customFormat="1" ht="13.5" customHeight="1">
      <c r="A54" s="361">
        <v>1</v>
      </c>
      <c r="B54" s="362">
        <v>44561</v>
      </c>
      <c r="C54" s="403"/>
      <c r="D54" s="403" t="s">
        <v>884</v>
      </c>
      <c r="E54" s="361" t="s">
        <v>593</v>
      </c>
      <c r="F54" s="361">
        <v>2432.5</v>
      </c>
      <c r="G54" s="361">
        <v>2398</v>
      </c>
      <c r="H54" s="365">
        <v>2398</v>
      </c>
      <c r="I54" s="365" t="s">
        <v>883</v>
      </c>
      <c r="J54" s="380" t="s">
        <v>899</v>
      </c>
      <c r="K54" s="365">
        <f t="shared" ref="K54" si="37">H54-F54</f>
        <v>-34.5</v>
      </c>
      <c r="L54" s="399">
        <f t="shared" ref="L54" si="38">(H54*N54)*0.07%</f>
        <v>629.47500000000014</v>
      </c>
      <c r="M54" s="400">
        <f t="shared" ref="M54" si="39">(K54*N54)-L54</f>
        <v>-13566.975</v>
      </c>
      <c r="N54" s="365">
        <v>375</v>
      </c>
      <c r="O54" s="401" t="s">
        <v>604</v>
      </c>
      <c r="P54" s="402">
        <v>44200</v>
      </c>
      <c r="Q54" s="264"/>
      <c r="R54" s="274" t="s">
        <v>595</v>
      </c>
      <c r="S54" s="261"/>
      <c r="T54" s="261"/>
      <c r="U54" s="261"/>
      <c r="V54" s="261"/>
      <c r="W54" s="261"/>
      <c r="X54" s="261"/>
      <c r="Y54" s="261"/>
      <c r="Z54" s="261"/>
      <c r="AA54" s="261"/>
      <c r="AB54" s="261"/>
      <c r="AC54" s="261"/>
      <c r="AD54" s="261"/>
      <c r="AE54" s="261"/>
      <c r="AF54" s="273"/>
      <c r="AG54" s="263"/>
      <c r="AH54" s="316"/>
      <c r="AI54" s="316"/>
      <c r="AJ54" s="297"/>
      <c r="AK54" s="297"/>
      <c r="AL54" s="297"/>
    </row>
    <row r="55" spans="1:38" s="262" customFormat="1" ht="13.5" customHeight="1">
      <c r="A55" s="361">
        <v>2</v>
      </c>
      <c r="B55" s="362">
        <v>44565</v>
      </c>
      <c r="C55" s="403"/>
      <c r="D55" s="403" t="s">
        <v>896</v>
      </c>
      <c r="E55" s="361" t="s">
        <v>897</v>
      </c>
      <c r="F55" s="361">
        <v>17770</v>
      </c>
      <c r="G55" s="361">
        <v>17875</v>
      </c>
      <c r="H55" s="365">
        <v>17875</v>
      </c>
      <c r="I55" s="365" t="s">
        <v>898</v>
      </c>
      <c r="J55" s="380" t="s">
        <v>906</v>
      </c>
      <c r="K55" s="365">
        <f>F55-H55</f>
        <v>-105</v>
      </c>
      <c r="L55" s="399">
        <f t="shared" ref="L55" si="40">(H55*N55)*0.07%</f>
        <v>625.62500000000011</v>
      </c>
      <c r="M55" s="400">
        <f t="shared" ref="M55" si="41">(K55*N55)-L55</f>
        <v>-5875.625</v>
      </c>
      <c r="N55" s="365">
        <v>50</v>
      </c>
      <c r="O55" s="401" t="s">
        <v>604</v>
      </c>
      <c r="P55" s="402">
        <v>44201</v>
      </c>
      <c r="Q55" s="264"/>
      <c r="R55" s="274" t="s">
        <v>592</v>
      </c>
      <c r="S55" s="261"/>
      <c r="T55" s="261"/>
      <c r="U55" s="261"/>
      <c r="V55" s="261"/>
      <c r="W55" s="261"/>
      <c r="X55" s="261"/>
      <c r="Y55" s="261"/>
      <c r="Z55" s="261"/>
      <c r="AA55" s="261"/>
      <c r="AB55" s="261"/>
      <c r="AC55" s="261"/>
      <c r="AD55" s="261"/>
      <c r="AE55" s="261"/>
      <c r="AF55" s="273"/>
      <c r="AG55" s="263"/>
      <c r="AH55" s="316"/>
      <c r="AI55" s="316"/>
      <c r="AJ55" s="297"/>
      <c r="AK55" s="297"/>
      <c r="AL55" s="297"/>
    </row>
    <row r="56" spans="1:38" s="262" customFormat="1" ht="13.5" customHeight="1">
      <c r="A56" s="266">
        <v>3</v>
      </c>
      <c r="B56" s="263">
        <v>44568</v>
      </c>
      <c r="C56" s="422"/>
      <c r="D56" s="422" t="s">
        <v>925</v>
      </c>
      <c r="E56" s="266" t="s">
        <v>593</v>
      </c>
      <c r="F56" s="266" t="s">
        <v>926</v>
      </c>
      <c r="G56" s="266">
        <v>1432</v>
      </c>
      <c r="H56" s="267"/>
      <c r="I56" s="267" t="s">
        <v>927</v>
      </c>
      <c r="J56" s="351" t="s">
        <v>594</v>
      </c>
      <c r="K56" s="267"/>
      <c r="L56" s="304"/>
      <c r="M56" s="305"/>
      <c r="N56" s="267"/>
      <c r="O56" s="314"/>
      <c r="P56" s="315"/>
      <c r="Q56" s="264"/>
      <c r="R56" s="274" t="s">
        <v>595</v>
      </c>
      <c r="S56" s="261"/>
      <c r="T56" s="261"/>
      <c r="U56" s="261"/>
      <c r="V56" s="261"/>
      <c r="W56" s="261"/>
      <c r="X56" s="261"/>
      <c r="Y56" s="261"/>
      <c r="Z56" s="261"/>
      <c r="AA56" s="261"/>
      <c r="AB56" s="261"/>
      <c r="AC56" s="261"/>
      <c r="AD56" s="261"/>
      <c r="AE56" s="261"/>
      <c r="AF56" s="273"/>
      <c r="AG56" s="263"/>
      <c r="AH56" s="316"/>
      <c r="AI56" s="316"/>
      <c r="AJ56" s="297"/>
      <c r="AK56" s="297"/>
      <c r="AL56" s="297"/>
    </row>
    <row r="57" spans="1:38" s="262" customFormat="1" ht="13.5" customHeight="1">
      <c r="A57" s="306">
        <v>4</v>
      </c>
      <c r="B57" s="260">
        <v>44573</v>
      </c>
      <c r="C57" s="442"/>
      <c r="D57" s="442" t="s">
        <v>969</v>
      </c>
      <c r="E57" s="306" t="s">
        <v>593</v>
      </c>
      <c r="F57" s="306">
        <v>131.15</v>
      </c>
      <c r="G57" s="306">
        <v>128</v>
      </c>
      <c r="H57" s="405">
        <v>133.15</v>
      </c>
      <c r="I57" s="405" t="s">
        <v>970</v>
      </c>
      <c r="J57" s="409" t="s">
        <v>980</v>
      </c>
      <c r="K57" s="405">
        <f t="shared" ref="K57:K58" si="42">H57-F57</f>
        <v>2</v>
      </c>
      <c r="L57" s="443">
        <f t="shared" ref="L57:L58" si="43">(H57*N57)*0.07%</f>
        <v>400.78150000000005</v>
      </c>
      <c r="M57" s="444">
        <f t="shared" ref="M57:M58" si="44">(K57*N57)-L57</f>
        <v>8199.218499999999</v>
      </c>
      <c r="N57" s="405">
        <v>4300</v>
      </c>
      <c r="O57" s="445" t="s">
        <v>591</v>
      </c>
      <c r="P57" s="447">
        <v>44208</v>
      </c>
      <c r="Q57" s="264"/>
      <c r="R57" s="274" t="s">
        <v>595</v>
      </c>
      <c r="S57" s="261"/>
      <c r="T57" s="261"/>
      <c r="U57" s="261"/>
      <c r="V57" s="261"/>
      <c r="W57" s="261"/>
      <c r="X57" s="261"/>
      <c r="Y57" s="261"/>
      <c r="Z57" s="261"/>
      <c r="AA57" s="261"/>
      <c r="AB57" s="261"/>
      <c r="AC57" s="261"/>
      <c r="AD57" s="261"/>
      <c r="AE57" s="261"/>
      <c r="AF57" s="273"/>
      <c r="AG57" s="263"/>
      <c r="AH57" s="316"/>
      <c r="AI57" s="316"/>
      <c r="AJ57" s="297"/>
      <c r="AK57" s="297"/>
      <c r="AL57" s="297"/>
    </row>
    <row r="58" spans="1:38" s="262" customFormat="1" ht="13.5" customHeight="1">
      <c r="A58" s="306">
        <v>5</v>
      </c>
      <c r="B58" s="260">
        <v>44573</v>
      </c>
      <c r="C58" s="442"/>
      <c r="D58" s="442" t="s">
        <v>981</v>
      </c>
      <c r="E58" s="306" t="s">
        <v>593</v>
      </c>
      <c r="F58" s="306">
        <v>1520</v>
      </c>
      <c r="G58" s="306">
        <v>1490</v>
      </c>
      <c r="H58" s="405">
        <v>1544.5</v>
      </c>
      <c r="I58" s="405" t="s">
        <v>973</v>
      </c>
      <c r="J58" s="409" t="s">
        <v>982</v>
      </c>
      <c r="K58" s="405">
        <f t="shared" si="42"/>
        <v>24.5</v>
      </c>
      <c r="L58" s="443">
        <f t="shared" si="43"/>
        <v>432.46000000000004</v>
      </c>
      <c r="M58" s="444">
        <f t="shared" si="44"/>
        <v>9367.5400000000009</v>
      </c>
      <c r="N58" s="405">
        <v>400</v>
      </c>
      <c r="O58" s="445" t="s">
        <v>591</v>
      </c>
      <c r="P58" s="447">
        <v>44208</v>
      </c>
      <c r="Q58" s="264"/>
      <c r="R58" s="274" t="s">
        <v>592</v>
      </c>
      <c r="S58" s="261"/>
      <c r="T58" s="261"/>
      <c r="U58" s="261"/>
      <c r="V58" s="261"/>
      <c r="W58" s="261"/>
      <c r="X58" s="261"/>
      <c r="Y58" s="261"/>
      <c r="Z58" s="261"/>
      <c r="AA58" s="261"/>
      <c r="AB58" s="261"/>
      <c r="AC58" s="261"/>
      <c r="AD58" s="261"/>
      <c r="AE58" s="261"/>
      <c r="AF58" s="273"/>
      <c r="AG58" s="263"/>
      <c r="AH58" s="316"/>
      <c r="AI58" s="316"/>
      <c r="AJ58" s="297"/>
      <c r="AK58" s="297"/>
      <c r="AL58" s="297"/>
    </row>
    <row r="59" spans="1:38" s="262" customFormat="1" ht="13.5" customHeight="1">
      <c r="A59" s="306">
        <v>6</v>
      </c>
      <c r="B59" s="260">
        <v>44573</v>
      </c>
      <c r="C59" s="442"/>
      <c r="D59" s="442" t="s">
        <v>978</v>
      </c>
      <c r="E59" s="306" t="s">
        <v>593</v>
      </c>
      <c r="F59" s="306">
        <v>443.5</v>
      </c>
      <c r="G59" s="306">
        <v>434</v>
      </c>
      <c r="H59" s="405">
        <v>451.5</v>
      </c>
      <c r="I59" s="405" t="s">
        <v>979</v>
      </c>
      <c r="J59" s="409" t="s">
        <v>1037</v>
      </c>
      <c r="K59" s="405">
        <f t="shared" ref="K59" si="45">H59-F59</f>
        <v>8</v>
      </c>
      <c r="L59" s="443">
        <f t="shared" ref="L59" si="46">(H59*N59)*0.07%</f>
        <v>347.65500000000003</v>
      </c>
      <c r="M59" s="444">
        <f t="shared" ref="M59" si="47">(K59*N59)-L59</f>
        <v>8452.3449999999993</v>
      </c>
      <c r="N59" s="405">
        <v>1100</v>
      </c>
      <c r="O59" s="445" t="s">
        <v>591</v>
      </c>
      <c r="P59" s="446">
        <v>44209</v>
      </c>
      <c r="Q59" s="264"/>
      <c r="R59" s="274" t="s">
        <v>592</v>
      </c>
      <c r="S59" s="261"/>
      <c r="T59" s="261"/>
      <c r="U59" s="261"/>
      <c r="V59" s="261"/>
      <c r="W59" s="261"/>
      <c r="X59" s="261"/>
      <c r="Y59" s="261"/>
      <c r="Z59" s="261"/>
      <c r="AA59" s="261"/>
      <c r="AB59" s="261"/>
      <c r="AC59" s="261"/>
      <c r="AD59" s="261"/>
      <c r="AE59" s="261"/>
      <c r="AF59" s="273"/>
      <c r="AG59" s="263"/>
      <c r="AH59" s="316"/>
      <c r="AI59" s="316"/>
      <c r="AJ59" s="297"/>
      <c r="AK59" s="297"/>
      <c r="AL59" s="297"/>
    </row>
    <row r="60" spans="1:38" s="262" customFormat="1" ht="13.5" customHeight="1">
      <c r="A60" s="448">
        <v>7</v>
      </c>
      <c r="B60" s="263">
        <v>44574</v>
      </c>
      <c r="C60" s="422"/>
      <c r="D60" s="422" t="s">
        <v>1038</v>
      </c>
      <c r="E60" s="266" t="s">
        <v>593</v>
      </c>
      <c r="F60" s="266" t="s">
        <v>1039</v>
      </c>
      <c r="G60" s="266">
        <v>934</v>
      </c>
      <c r="H60" s="267"/>
      <c r="I60" s="267" t="s">
        <v>1040</v>
      </c>
      <c r="J60" s="351" t="s">
        <v>594</v>
      </c>
      <c r="K60" s="267"/>
      <c r="L60" s="304"/>
      <c r="M60" s="305"/>
      <c r="N60" s="267"/>
      <c r="O60" s="314"/>
      <c r="P60" s="315"/>
      <c r="Q60" s="264"/>
      <c r="R60" s="274" t="s">
        <v>595</v>
      </c>
      <c r="S60" s="261"/>
      <c r="T60" s="261"/>
      <c r="U60" s="261"/>
      <c r="V60" s="261"/>
      <c r="W60" s="261"/>
      <c r="X60" s="261"/>
      <c r="Y60" s="261"/>
      <c r="Z60" s="261"/>
      <c r="AA60" s="261"/>
      <c r="AB60" s="261"/>
      <c r="AC60" s="261"/>
      <c r="AD60" s="261"/>
      <c r="AE60" s="261"/>
      <c r="AF60" s="273"/>
      <c r="AG60" s="263"/>
      <c r="AH60" s="316"/>
      <c r="AI60" s="316"/>
      <c r="AJ60" s="297"/>
      <c r="AK60" s="297"/>
      <c r="AL60" s="297"/>
    </row>
    <row r="61" spans="1:38" s="262" customFormat="1" ht="13.5" customHeight="1">
      <c r="A61" s="266"/>
      <c r="B61" s="278"/>
      <c r="C61" s="278"/>
      <c r="D61" s="278"/>
      <c r="E61" s="278"/>
      <c r="F61" s="278"/>
      <c r="G61" s="278"/>
      <c r="H61" s="278"/>
      <c r="I61" s="278"/>
      <c r="J61" s="278"/>
      <c r="K61" s="267"/>
      <c r="L61" s="304"/>
      <c r="M61" s="305"/>
      <c r="N61" s="267"/>
      <c r="O61" s="314"/>
      <c r="P61" s="315"/>
      <c r="Q61" s="264"/>
      <c r="R61" s="274"/>
      <c r="S61" s="261"/>
      <c r="T61" s="261"/>
      <c r="U61" s="261"/>
      <c r="V61" s="261"/>
      <c r="W61" s="261"/>
      <c r="X61" s="261"/>
      <c r="Y61" s="261"/>
      <c r="Z61" s="261"/>
      <c r="AA61" s="261"/>
      <c r="AB61" s="261"/>
      <c r="AC61" s="261"/>
      <c r="AD61" s="261"/>
      <c r="AE61" s="261"/>
      <c r="AF61" s="273"/>
      <c r="AG61" s="263"/>
      <c r="AH61" s="316"/>
      <c r="AI61" s="316"/>
      <c r="AJ61" s="297"/>
      <c r="AK61" s="297"/>
      <c r="AL61" s="297"/>
    </row>
    <row r="62" spans="1:38" ht="13.5" customHeight="1">
      <c r="A62" s="120"/>
      <c r="B62" s="121"/>
      <c r="C62" s="155"/>
      <c r="D62" s="163"/>
      <c r="E62" s="164"/>
      <c r="F62" s="120"/>
      <c r="G62" s="120"/>
      <c r="H62" s="120"/>
      <c r="I62" s="156"/>
      <c r="J62" s="156"/>
      <c r="K62" s="156"/>
      <c r="L62" s="156"/>
      <c r="M62" s="156"/>
      <c r="N62" s="156"/>
      <c r="O62" s="156"/>
      <c r="P62" s="156"/>
      <c r="Q62" s="1"/>
      <c r="R62" s="6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</row>
    <row r="63" spans="1:38" ht="12.75" customHeight="1">
      <c r="A63" s="165"/>
      <c r="B63" s="121"/>
      <c r="C63" s="122"/>
      <c r="D63" s="166"/>
      <c r="E63" s="125"/>
      <c r="F63" s="125"/>
      <c r="G63" s="125"/>
      <c r="H63" s="125"/>
      <c r="I63" s="125"/>
      <c r="J63" s="6"/>
      <c r="K63" s="125"/>
      <c r="L63" s="125"/>
      <c r="M63" s="6"/>
      <c r="N63" s="1"/>
      <c r="O63" s="122"/>
      <c r="P63" s="44"/>
      <c r="Q63" s="44"/>
      <c r="R63" s="6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44"/>
      <c r="AG63" s="44"/>
      <c r="AH63" s="44"/>
      <c r="AI63" s="44"/>
      <c r="AJ63" s="44"/>
      <c r="AK63" s="44"/>
      <c r="AL63" s="44"/>
    </row>
    <row r="64" spans="1:38" ht="12.75" customHeight="1">
      <c r="A64" s="167" t="s">
        <v>614</v>
      </c>
      <c r="B64" s="167"/>
      <c r="C64" s="167"/>
      <c r="D64" s="167"/>
      <c r="E64" s="168"/>
      <c r="F64" s="125"/>
      <c r="G64" s="125"/>
      <c r="H64" s="125"/>
      <c r="I64" s="125"/>
      <c r="J64" s="1"/>
      <c r="K64" s="6"/>
      <c r="L64" s="6"/>
      <c r="M64" s="6"/>
      <c r="N64" s="1"/>
      <c r="O64" s="1"/>
      <c r="P64" s="44"/>
      <c r="Q64" s="44"/>
      <c r="R64" s="6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44"/>
      <c r="AG64" s="44"/>
      <c r="AH64" s="44"/>
      <c r="AI64" s="44"/>
      <c r="AJ64" s="44"/>
      <c r="AK64" s="44"/>
      <c r="AL64" s="44"/>
    </row>
    <row r="65" spans="1:38" ht="38.25" customHeight="1">
      <c r="A65" s="100" t="s">
        <v>16</v>
      </c>
      <c r="B65" s="100" t="s">
        <v>568</v>
      </c>
      <c r="C65" s="100"/>
      <c r="D65" s="101" t="s">
        <v>579</v>
      </c>
      <c r="E65" s="100" t="s">
        <v>580</v>
      </c>
      <c r="F65" s="100" t="s">
        <v>581</v>
      </c>
      <c r="G65" s="100" t="s">
        <v>602</v>
      </c>
      <c r="H65" s="100" t="s">
        <v>583</v>
      </c>
      <c r="I65" s="100" t="s">
        <v>584</v>
      </c>
      <c r="J65" s="99" t="s">
        <v>585</v>
      </c>
      <c r="K65" s="99" t="s">
        <v>615</v>
      </c>
      <c r="L65" s="102" t="s">
        <v>587</v>
      </c>
      <c r="M65" s="162" t="s">
        <v>611</v>
      </c>
      <c r="N65" s="100" t="s">
        <v>612</v>
      </c>
      <c r="O65" s="100" t="s">
        <v>589</v>
      </c>
      <c r="P65" s="101" t="s">
        <v>590</v>
      </c>
      <c r="Q65" s="44"/>
      <c r="R65" s="6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44"/>
      <c r="AG65" s="44"/>
      <c r="AH65" s="44"/>
      <c r="AI65" s="44"/>
      <c r="AJ65" s="44"/>
      <c r="AK65" s="44"/>
      <c r="AL65" s="44"/>
    </row>
    <row r="66" spans="1:38" s="262" customFormat="1" ht="12.75" customHeight="1">
      <c r="A66" s="361">
        <v>1</v>
      </c>
      <c r="B66" s="362">
        <v>44561</v>
      </c>
      <c r="C66" s="363"/>
      <c r="D66" s="364" t="s">
        <v>881</v>
      </c>
      <c r="E66" s="361" t="s">
        <v>593</v>
      </c>
      <c r="F66" s="361">
        <v>81.5</v>
      </c>
      <c r="G66" s="361">
        <v>40</v>
      </c>
      <c r="H66" s="361">
        <v>40</v>
      </c>
      <c r="I66" s="365" t="s">
        <v>882</v>
      </c>
      <c r="J66" s="366" t="s">
        <v>891</v>
      </c>
      <c r="K66" s="367">
        <f t="shared" ref="K66" si="48">H66-F66</f>
        <v>-41.5</v>
      </c>
      <c r="L66" s="379">
        <v>100</v>
      </c>
      <c r="M66" s="380">
        <f t="shared" ref="M66" si="49">(K66*N66)-100</f>
        <v>-2175</v>
      </c>
      <c r="N66" s="380">
        <v>50</v>
      </c>
      <c r="O66" s="368" t="s">
        <v>604</v>
      </c>
      <c r="P66" s="362">
        <v>44564</v>
      </c>
      <c r="Q66" s="264"/>
      <c r="R66" s="265" t="s">
        <v>595</v>
      </c>
      <c r="S66" s="261"/>
      <c r="T66" s="261"/>
      <c r="U66" s="261"/>
      <c r="V66" s="261"/>
      <c r="W66" s="261"/>
      <c r="X66" s="261"/>
      <c r="Y66" s="261"/>
      <c r="Z66" s="261"/>
      <c r="AA66" s="261"/>
      <c r="AB66" s="261"/>
      <c r="AC66" s="261"/>
      <c r="AD66" s="261"/>
      <c r="AE66" s="261"/>
      <c r="AF66" s="261"/>
      <c r="AG66" s="261"/>
      <c r="AH66" s="261"/>
      <c r="AI66" s="261"/>
      <c r="AJ66" s="261"/>
      <c r="AK66" s="261"/>
      <c r="AL66" s="261"/>
    </row>
    <row r="67" spans="1:38" s="262" customFormat="1" ht="12.75" customHeight="1">
      <c r="A67" s="361">
        <v>2</v>
      </c>
      <c r="B67" s="362">
        <v>44565</v>
      </c>
      <c r="C67" s="363"/>
      <c r="D67" s="364" t="s">
        <v>900</v>
      </c>
      <c r="E67" s="361" t="s">
        <v>593</v>
      </c>
      <c r="F67" s="361">
        <v>65.5</v>
      </c>
      <c r="G67" s="361">
        <v>20</v>
      </c>
      <c r="H67" s="361">
        <v>24.5</v>
      </c>
      <c r="I67" s="365">
        <v>120</v>
      </c>
      <c r="J67" s="366" t="s">
        <v>908</v>
      </c>
      <c r="K67" s="367">
        <f t="shared" ref="K67" si="50">H67-F67</f>
        <v>-41</v>
      </c>
      <c r="L67" s="379">
        <v>100</v>
      </c>
      <c r="M67" s="380">
        <f t="shared" ref="M67" si="51">(K67*N67)-100</f>
        <v>-2150</v>
      </c>
      <c r="N67" s="380">
        <v>50</v>
      </c>
      <c r="O67" s="368" t="s">
        <v>604</v>
      </c>
      <c r="P67" s="362">
        <v>44565</v>
      </c>
      <c r="Q67" s="264"/>
      <c r="R67" s="265" t="s">
        <v>595</v>
      </c>
      <c r="S67" s="261"/>
      <c r="T67" s="261"/>
      <c r="U67" s="261"/>
      <c r="V67" s="261"/>
      <c r="W67" s="261"/>
      <c r="X67" s="261"/>
      <c r="Y67" s="261"/>
      <c r="Z67" s="261"/>
      <c r="AA67" s="261"/>
      <c r="AB67" s="261"/>
      <c r="AC67" s="261"/>
      <c r="AD67" s="261"/>
      <c r="AE67" s="261"/>
      <c r="AF67" s="261"/>
      <c r="AG67" s="261"/>
      <c r="AH67" s="261"/>
      <c r="AI67" s="261"/>
      <c r="AJ67" s="261"/>
      <c r="AK67" s="261"/>
      <c r="AL67" s="261"/>
    </row>
    <row r="68" spans="1:38" s="262" customFormat="1" ht="12.75" customHeight="1">
      <c r="A68" s="361">
        <v>3</v>
      </c>
      <c r="B68" s="362">
        <v>44566</v>
      </c>
      <c r="C68" s="363"/>
      <c r="D68" s="364" t="s">
        <v>901</v>
      </c>
      <c r="E68" s="361" t="s">
        <v>593</v>
      </c>
      <c r="F68" s="361">
        <v>3.8</v>
      </c>
      <c r="G68" s="361">
        <v>2.9</v>
      </c>
      <c r="H68" s="361">
        <v>2.9</v>
      </c>
      <c r="I68" s="365" t="s">
        <v>904</v>
      </c>
      <c r="J68" s="366" t="s">
        <v>914</v>
      </c>
      <c r="K68" s="367">
        <f t="shared" ref="K68" si="52">H68-F68</f>
        <v>-0.89999999999999991</v>
      </c>
      <c r="L68" s="379">
        <v>100</v>
      </c>
      <c r="M68" s="380">
        <f t="shared" ref="M68" si="53">(K68*N68)-100</f>
        <v>-4899.7</v>
      </c>
      <c r="N68" s="380">
        <v>5333</v>
      </c>
      <c r="O68" s="368" t="s">
        <v>604</v>
      </c>
      <c r="P68" s="362">
        <v>44565</v>
      </c>
      <c r="Q68" s="264"/>
      <c r="R68" s="265" t="s">
        <v>595</v>
      </c>
      <c r="S68" s="261"/>
      <c r="T68" s="261"/>
      <c r="U68" s="261"/>
      <c r="V68" s="261"/>
      <c r="W68" s="261"/>
      <c r="X68" s="261"/>
      <c r="Y68" s="261"/>
      <c r="Z68" s="261"/>
      <c r="AA68" s="261"/>
      <c r="AB68" s="261"/>
      <c r="AC68" s="261"/>
      <c r="AD68" s="261"/>
      <c r="AE68" s="261"/>
      <c r="AF68" s="261"/>
      <c r="AG68" s="261"/>
      <c r="AH68" s="261"/>
      <c r="AI68" s="261"/>
      <c r="AJ68" s="261"/>
      <c r="AK68" s="261"/>
      <c r="AL68" s="261"/>
    </row>
    <row r="69" spans="1:38" s="262" customFormat="1" ht="12.75" customHeight="1">
      <c r="A69" s="306">
        <v>4</v>
      </c>
      <c r="B69" s="260">
        <v>44566</v>
      </c>
      <c r="C69" s="307"/>
      <c r="D69" s="404" t="s">
        <v>902</v>
      </c>
      <c r="E69" s="306" t="s">
        <v>593</v>
      </c>
      <c r="F69" s="306">
        <v>9.75</v>
      </c>
      <c r="G69" s="306">
        <v>7</v>
      </c>
      <c r="H69" s="306">
        <v>12</v>
      </c>
      <c r="I69" s="405" t="s">
        <v>903</v>
      </c>
      <c r="J69" s="406" t="s">
        <v>905</v>
      </c>
      <c r="K69" s="407">
        <f t="shared" ref="K69" si="54">H69-F69</f>
        <v>2.25</v>
      </c>
      <c r="L69" s="408">
        <v>100</v>
      </c>
      <c r="M69" s="409">
        <f t="shared" ref="M69" si="55">(K69*N69)-100</f>
        <v>3275</v>
      </c>
      <c r="N69" s="409">
        <v>1500</v>
      </c>
      <c r="O69" s="410" t="s">
        <v>591</v>
      </c>
      <c r="P69" s="411">
        <v>44566</v>
      </c>
      <c r="Q69" s="264"/>
      <c r="R69" s="265" t="s">
        <v>595</v>
      </c>
      <c r="S69" s="261"/>
      <c r="T69" s="261"/>
      <c r="U69" s="261"/>
      <c r="V69" s="261"/>
      <c r="W69" s="261"/>
      <c r="X69" s="261"/>
      <c r="Y69" s="261"/>
      <c r="Z69" s="261"/>
      <c r="AA69" s="261"/>
      <c r="AB69" s="261"/>
      <c r="AC69" s="261"/>
      <c r="AD69" s="261"/>
      <c r="AE69" s="261"/>
      <c r="AF69" s="261"/>
      <c r="AG69" s="261"/>
      <c r="AH69" s="261"/>
      <c r="AI69" s="261"/>
      <c r="AJ69" s="261"/>
      <c r="AK69" s="261"/>
      <c r="AL69" s="261"/>
    </row>
    <row r="70" spans="1:38" s="262" customFormat="1" ht="12.75" customHeight="1">
      <c r="A70" s="306">
        <v>5</v>
      </c>
      <c r="B70" s="260">
        <v>44567</v>
      </c>
      <c r="C70" s="307"/>
      <c r="D70" s="404" t="s">
        <v>909</v>
      </c>
      <c r="E70" s="306" t="s">
        <v>593</v>
      </c>
      <c r="F70" s="306">
        <v>26.5</v>
      </c>
      <c r="G70" s="306">
        <v>17</v>
      </c>
      <c r="H70" s="306">
        <v>32.25</v>
      </c>
      <c r="I70" s="405" t="s">
        <v>910</v>
      </c>
      <c r="J70" s="406" t="s">
        <v>911</v>
      </c>
      <c r="K70" s="407">
        <f t="shared" ref="K70" si="56">H70-F70</f>
        <v>5.75</v>
      </c>
      <c r="L70" s="408">
        <v>100</v>
      </c>
      <c r="M70" s="409">
        <f t="shared" ref="M70" si="57">(K70*N70)-100</f>
        <v>3062.5</v>
      </c>
      <c r="N70" s="409">
        <v>550</v>
      </c>
      <c r="O70" s="410" t="s">
        <v>591</v>
      </c>
      <c r="P70" s="411">
        <v>44567</v>
      </c>
      <c r="Q70" s="264"/>
      <c r="R70" s="265" t="s">
        <v>595</v>
      </c>
      <c r="S70" s="261"/>
      <c r="T70" s="261"/>
      <c r="U70" s="261"/>
      <c r="V70" s="261"/>
      <c r="W70" s="261"/>
      <c r="X70" s="261"/>
      <c r="Y70" s="261"/>
      <c r="Z70" s="261"/>
      <c r="AA70" s="261"/>
      <c r="AB70" s="261"/>
      <c r="AC70" s="261"/>
      <c r="AD70" s="261"/>
      <c r="AE70" s="261"/>
      <c r="AF70" s="261"/>
      <c r="AG70" s="261"/>
      <c r="AH70" s="261"/>
      <c r="AI70" s="261"/>
      <c r="AJ70" s="261"/>
      <c r="AK70" s="261"/>
      <c r="AL70" s="261"/>
    </row>
    <row r="71" spans="1:38" s="262" customFormat="1" ht="12.75" customHeight="1">
      <c r="A71" s="306">
        <v>6</v>
      </c>
      <c r="B71" s="260">
        <v>44567</v>
      </c>
      <c r="C71" s="307"/>
      <c r="D71" s="404" t="s">
        <v>912</v>
      </c>
      <c r="E71" s="306" t="s">
        <v>593</v>
      </c>
      <c r="F71" s="306">
        <v>29</v>
      </c>
      <c r="G71" s="306"/>
      <c r="H71" s="306">
        <v>45</v>
      </c>
      <c r="I71" s="405" t="s">
        <v>913</v>
      </c>
      <c r="J71" s="406" t="s">
        <v>907</v>
      </c>
      <c r="K71" s="407">
        <f t="shared" ref="K71" si="58">H71-F71</f>
        <v>16</v>
      </c>
      <c r="L71" s="408">
        <v>100</v>
      </c>
      <c r="M71" s="409">
        <f t="shared" ref="M71" si="59">(K71*N71)-100</f>
        <v>700</v>
      </c>
      <c r="N71" s="409">
        <v>50</v>
      </c>
      <c r="O71" s="410" t="s">
        <v>591</v>
      </c>
      <c r="P71" s="411">
        <v>44567</v>
      </c>
      <c r="Q71" s="264"/>
      <c r="R71" s="265" t="s">
        <v>592</v>
      </c>
      <c r="S71" s="261"/>
      <c r="T71" s="261"/>
      <c r="U71" s="261"/>
      <c r="V71" s="261"/>
      <c r="W71" s="261"/>
      <c r="X71" s="261"/>
      <c r="Y71" s="261"/>
      <c r="Z71" s="261"/>
      <c r="AA71" s="261"/>
      <c r="AB71" s="261"/>
      <c r="AC71" s="261"/>
      <c r="AD71" s="261"/>
      <c r="AE71" s="261"/>
      <c r="AF71" s="261"/>
      <c r="AG71" s="261"/>
      <c r="AH71" s="261"/>
      <c r="AI71" s="261"/>
      <c r="AJ71" s="261"/>
      <c r="AK71" s="261"/>
      <c r="AL71" s="261"/>
    </row>
    <row r="72" spans="1:38" s="262" customFormat="1" ht="12.75" customHeight="1">
      <c r="A72" s="306">
        <v>7</v>
      </c>
      <c r="B72" s="260">
        <v>44568</v>
      </c>
      <c r="C72" s="307"/>
      <c r="D72" s="404" t="s">
        <v>918</v>
      </c>
      <c r="E72" s="306" t="s">
        <v>593</v>
      </c>
      <c r="F72" s="306">
        <v>98</v>
      </c>
      <c r="G72" s="306">
        <v>60</v>
      </c>
      <c r="H72" s="306">
        <v>113.5</v>
      </c>
      <c r="I72" s="405" t="s">
        <v>919</v>
      </c>
      <c r="J72" s="406" t="s">
        <v>894</v>
      </c>
      <c r="K72" s="407">
        <f t="shared" ref="K72:K74" si="60">H72-F72</f>
        <v>15.5</v>
      </c>
      <c r="L72" s="408">
        <v>100</v>
      </c>
      <c r="M72" s="409">
        <f t="shared" ref="M72:M74" si="61">(K72*N72)-100</f>
        <v>675</v>
      </c>
      <c r="N72" s="409">
        <v>50</v>
      </c>
      <c r="O72" s="410" t="s">
        <v>591</v>
      </c>
      <c r="P72" s="411">
        <v>44568</v>
      </c>
      <c r="Q72" s="264"/>
      <c r="R72" s="265" t="s">
        <v>592</v>
      </c>
      <c r="S72" s="261"/>
      <c r="T72" s="261"/>
      <c r="U72" s="261"/>
      <c r="V72" s="261"/>
      <c r="W72" s="261"/>
      <c r="X72" s="261"/>
      <c r="Y72" s="261"/>
      <c r="Z72" s="261"/>
      <c r="AA72" s="261"/>
      <c r="AB72" s="261"/>
      <c r="AC72" s="261"/>
      <c r="AD72" s="261"/>
      <c r="AE72" s="261"/>
      <c r="AF72" s="261"/>
      <c r="AG72" s="261"/>
      <c r="AH72" s="261"/>
      <c r="AI72" s="261"/>
      <c r="AJ72" s="261"/>
      <c r="AK72" s="261"/>
      <c r="AL72" s="261"/>
    </row>
    <row r="73" spans="1:38" s="262" customFormat="1" ht="12.75" customHeight="1">
      <c r="A73" s="306">
        <v>8</v>
      </c>
      <c r="B73" s="260">
        <v>44568</v>
      </c>
      <c r="C73" s="307"/>
      <c r="D73" s="404" t="s">
        <v>920</v>
      </c>
      <c r="E73" s="306" t="s">
        <v>593</v>
      </c>
      <c r="F73" s="306">
        <v>94.5</v>
      </c>
      <c r="G73" s="306">
        <v>58</v>
      </c>
      <c r="H73" s="306">
        <v>107.5</v>
      </c>
      <c r="I73" s="405" t="s">
        <v>919</v>
      </c>
      <c r="J73" s="406" t="s">
        <v>892</v>
      </c>
      <c r="K73" s="407">
        <f t="shared" si="60"/>
        <v>13</v>
      </c>
      <c r="L73" s="408">
        <v>100</v>
      </c>
      <c r="M73" s="409">
        <f t="shared" si="61"/>
        <v>550</v>
      </c>
      <c r="N73" s="409">
        <v>50</v>
      </c>
      <c r="O73" s="410" t="s">
        <v>591</v>
      </c>
      <c r="P73" s="411">
        <v>44568</v>
      </c>
      <c r="Q73" s="264"/>
      <c r="R73" s="265" t="s">
        <v>595</v>
      </c>
      <c r="S73" s="261"/>
      <c r="T73" s="261"/>
      <c r="U73" s="261"/>
      <c r="V73" s="261"/>
      <c r="W73" s="261"/>
      <c r="X73" s="261"/>
      <c r="Y73" s="261"/>
      <c r="Z73" s="261"/>
      <c r="AA73" s="261"/>
      <c r="AB73" s="261"/>
      <c r="AC73" s="261"/>
      <c r="AD73" s="261"/>
      <c r="AE73" s="261"/>
      <c r="AF73" s="261"/>
      <c r="AG73" s="261"/>
      <c r="AH73" s="261"/>
      <c r="AI73" s="261"/>
      <c r="AJ73" s="261"/>
      <c r="AK73" s="261"/>
      <c r="AL73" s="261"/>
    </row>
    <row r="74" spans="1:38" s="262" customFormat="1" ht="12.75" customHeight="1">
      <c r="A74" s="361">
        <v>9</v>
      </c>
      <c r="B74" s="362">
        <v>44568</v>
      </c>
      <c r="C74" s="363"/>
      <c r="D74" s="364" t="s">
        <v>923</v>
      </c>
      <c r="E74" s="361" t="s">
        <v>593</v>
      </c>
      <c r="F74" s="361">
        <v>235</v>
      </c>
      <c r="G74" s="361">
        <v>180</v>
      </c>
      <c r="H74" s="361">
        <v>190</v>
      </c>
      <c r="I74" s="365" t="s">
        <v>921</v>
      </c>
      <c r="J74" s="366" t="s">
        <v>922</v>
      </c>
      <c r="K74" s="367">
        <f t="shared" si="60"/>
        <v>-45</v>
      </c>
      <c r="L74" s="379">
        <v>100</v>
      </c>
      <c r="M74" s="380">
        <f t="shared" si="61"/>
        <v>-1225</v>
      </c>
      <c r="N74" s="380">
        <v>25</v>
      </c>
      <c r="O74" s="368" t="s">
        <v>604</v>
      </c>
      <c r="P74" s="362">
        <v>44568</v>
      </c>
      <c r="Q74" s="264"/>
      <c r="R74" s="265" t="s">
        <v>592</v>
      </c>
      <c r="S74" s="261"/>
      <c r="T74" s="261"/>
      <c r="U74" s="261"/>
      <c r="V74" s="261"/>
      <c r="W74" s="261"/>
      <c r="X74" s="261"/>
      <c r="Y74" s="261"/>
      <c r="Z74" s="261"/>
      <c r="AA74" s="261"/>
      <c r="AB74" s="261"/>
      <c r="AC74" s="261"/>
      <c r="AD74" s="261"/>
      <c r="AE74" s="261"/>
      <c r="AF74" s="261"/>
      <c r="AG74" s="261"/>
      <c r="AH74" s="261"/>
      <c r="AI74" s="261"/>
      <c r="AJ74" s="261"/>
      <c r="AK74" s="261"/>
      <c r="AL74" s="261"/>
    </row>
    <row r="75" spans="1:38" s="262" customFormat="1" ht="12.75" customHeight="1">
      <c r="A75" s="306">
        <v>10</v>
      </c>
      <c r="B75" s="260">
        <v>44571</v>
      </c>
      <c r="C75" s="307"/>
      <c r="D75" s="404" t="s">
        <v>932</v>
      </c>
      <c r="E75" s="306" t="s">
        <v>593</v>
      </c>
      <c r="F75" s="306">
        <v>59</v>
      </c>
      <c r="G75" s="306">
        <v>25</v>
      </c>
      <c r="H75" s="306">
        <v>69</v>
      </c>
      <c r="I75" s="405" t="s">
        <v>933</v>
      </c>
      <c r="J75" s="406" t="s">
        <v>934</v>
      </c>
      <c r="K75" s="407">
        <f t="shared" ref="K75" si="62">H75-F75</f>
        <v>10</v>
      </c>
      <c r="L75" s="408">
        <v>100</v>
      </c>
      <c r="M75" s="409">
        <f t="shared" ref="M75" si="63">(K75*N75)-100</f>
        <v>400</v>
      </c>
      <c r="N75" s="409">
        <v>50</v>
      </c>
      <c r="O75" s="410" t="s">
        <v>591</v>
      </c>
      <c r="P75" s="411">
        <v>44571</v>
      </c>
      <c r="Q75" s="264"/>
      <c r="R75" s="265" t="s">
        <v>592</v>
      </c>
      <c r="S75" s="261"/>
      <c r="T75" s="261"/>
      <c r="U75" s="261"/>
      <c r="V75" s="261"/>
      <c r="W75" s="261"/>
      <c r="X75" s="261"/>
      <c r="Y75" s="261"/>
      <c r="Z75" s="261"/>
      <c r="AA75" s="261"/>
      <c r="AB75" s="261"/>
      <c r="AC75" s="261"/>
      <c r="AD75" s="261"/>
      <c r="AE75" s="261"/>
      <c r="AF75" s="261"/>
      <c r="AG75" s="261"/>
      <c r="AH75" s="261"/>
      <c r="AI75" s="261"/>
      <c r="AJ75" s="261"/>
      <c r="AK75" s="261"/>
      <c r="AL75" s="261"/>
    </row>
    <row r="76" spans="1:38" s="262" customFormat="1" ht="12.75" customHeight="1">
      <c r="A76" s="306">
        <v>11</v>
      </c>
      <c r="B76" s="260">
        <v>44571</v>
      </c>
      <c r="C76" s="307"/>
      <c r="D76" s="404" t="s">
        <v>935</v>
      </c>
      <c r="E76" s="306" t="s">
        <v>593</v>
      </c>
      <c r="F76" s="306">
        <v>3.8</v>
      </c>
      <c r="G76" s="306">
        <v>2.9</v>
      </c>
      <c r="H76" s="306">
        <v>4.5999999999999996</v>
      </c>
      <c r="I76" s="446" t="s">
        <v>904</v>
      </c>
      <c r="J76" s="406" t="s">
        <v>1027</v>
      </c>
      <c r="K76" s="407">
        <f t="shared" ref="K76" si="64">H76-F76</f>
        <v>0.79999999999999982</v>
      </c>
      <c r="L76" s="408">
        <v>100</v>
      </c>
      <c r="M76" s="409">
        <f t="shared" ref="M76" si="65">(K76*N76)-100</f>
        <v>4166.3999999999987</v>
      </c>
      <c r="N76" s="409">
        <v>5333</v>
      </c>
      <c r="O76" s="410" t="s">
        <v>591</v>
      </c>
      <c r="P76" s="260">
        <v>44574</v>
      </c>
      <c r="Q76" s="264"/>
      <c r="R76" s="265" t="s">
        <v>595</v>
      </c>
      <c r="S76" s="261"/>
      <c r="T76" s="261"/>
      <c r="U76" s="261"/>
      <c r="V76" s="261"/>
      <c r="W76" s="261"/>
      <c r="X76" s="261"/>
      <c r="Y76" s="261"/>
      <c r="Z76" s="261"/>
      <c r="AA76" s="261"/>
      <c r="AB76" s="261"/>
      <c r="AC76" s="261"/>
      <c r="AD76" s="261"/>
      <c r="AE76" s="261"/>
      <c r="AF76" s="261"/>
      <c r="AG76" s="261"/>
      <c r="AH76" s="261"/>
      <c r="AI76" s="261"/>
      <c r="AJ76" s="261"/>
      <c r="AK76" s="261"/>
      <c r="AL76" s="261"/>
    </row>
    <row r="77" spans="1:38" s="262" customFormat="1" ht="12.75" customHeight="1">
      <c r="A77" s="361">
        <v>12</v>
      </c>
      <c r="B77" s="362">
        <v>44572</v>
      </c>
      <c r="C77" s="363"/>
      <c r="D77" s="364" t="s">
        <v>944</v>
      </c>
      <c r="E77" s="361" t="s">
        <v>593</v>
      </c>
      <c r="F77" s="361">
        <v>61.5</v>
      </c>
      <c r="G77" s="361">
        <v>25</v>
      </c>
      <c r="H77" s="361">
        <v>25</v>
      </c>
      <c r="I77" s="365" t="s">
        <v>933</v>
      </c>
      <c r="J77" s="366" t="s">
        <v>983</v>
      </c>
      <c r="K77" s="367">
        <f t="shared" ref="K77" si="66">H77-F77</f>
        <v>-36.5</v>
      </c>
      <c r="L77" s="379">
        <v>100</v>
      </c>
      <c r="M77" s="380">
        <f t="shared" ref="M77" si="67">(K77*N77)-100</f>
        <v>-1925</v>
      </c>
      <c r="N77" s="380">
        <v>50</v>
      </c>
      <c r="O77" s="368" t="s">
        <v>604</v>
      </c>
      <c r="P77" s="362">
        <v>44573</v>
      </c>
      <c r="Q77" s="264"/>
      <c r="R77" s="265" t="s">
        <v>595</v>
      </c>
      <c r="S77" s="261"/>
      <c r="T77" s="261"/>
      <c r="U77" s="261"/>
      <c r="V77" s="261"/>
      <c r="W77" s="261"/>
      <c r="X77" s="261"/>
      <c r="Y77" s="261"/>
      <c r="Z77" s="261"/>
      <c r="AA77" s="261"/>
      <c r="AB77" s="261"/>
      <c r="AC77" s="261"/>
      <c r="AD77" s="261"/>
      <c r="AE77" s="261"/>
      <c r="AF77" s="261"/>
      <c r="AG77" s="261"/>
      <c r="AH77" s="261"/>
      <c r="AI77" s="261"/>
      <c r="AJ77" s="261"/>
      <c r="AK77" s="261"/>
      <c r="AL77" s="261"/>
    </row>
    <row r="78" spans="1:38" s="262" customFormat="1" ht="12.75" customHeight="1">
      <c r="A78" s="266">
        <v>13</v>
      </c>
      <c r="B78" s="263">
        <v>44573</v>
      </c>
      <c r="C78" s="349"/>
      <c r="D78" s="423" t="s">
        <v>975</v>
      </c>
      <c r="E78" s="266" t="s">
        <v>593</v>
      </c>
      <c r="F78" s="266" t="s">
        <v>976</v>
      </c>
      <c r="G78" s="266">
        <v>10</v>
      </c>
      <c r="H78" s="266"/>
      <c r="I78" s="267" t="s">
        <v>977</v>
      </c>
      <c r="J78" s="424" t="s">
        <v>594</v>
      </c>
      <c r="K78" s="425"/>
      <c r="L78" s="352"/>
      <c r="M78" s="351"/>
      <c r="N78" s="351"/>
      <c r="O78" s="426"/>
      <c r="P78" s="427"/>
      <c r="Q78" s="264"/>
      <c r="R78" s="265" t="s">
        <v>595</v>
      </c>
      <c r="S78" s="261"/>
      <c r="T78" s="261"/>
      <c r="U78" s="261"/>
      <c r="V78" s="261"/>
      <c r="W78" s="261"/>
      <c r="X78" s="261"/>
      <c r="Y78" s="261"/>
      <c r="Z78" s="261"/>
      <c r="AA78" s="261"/>
      <c r="AB78" s="261"/>
      <c r="AC78" s="261"/>
      <c r="AD78" s="261"/>
      <c r="AE78" s="261"/>
      <c r="AF78" s="261"/>
      <c r="AG78" s="261"/>
      <c r="AH78" s="261"/>
      <c r="AI78" s="261"/>
      <c r="AJ78" s="261"/>
      <c r="AK78" s="261"/>
      <c r="AL78" s="261"/>
    </row>
    <row r="79" spans="1:38" s="262" customFormat="1" ht="12.75" customHeight="1">
      <c r="A79" s="361">
        <v>14</v>
      </c>
      <c r="B79" s="362">
        <v>44574</v>
      </c>
      <c r="C79" s="363"/>
      <c r="D79" s="364" t="s">
        <v>1028</v>
      </c>
      <c r="E79" s="361" t="s">
        <v>593</v>
      </c>
      <c r="F79" s="361">
        <v>42.5</v>
      </c>
      <c r="G79" s="361">
        <v>14</v>
      </c>
      <c r="H79" s="361">
        <v>16</v>
      </c>
      <c r="I79" s="365" t="s">
        <v>1029</v>
      </c>
      <c r="J79" s="366" t="s">
        <v>1042</v>
      </c>
      <c r="K79" s="367">
        <f t="shared" ref="K79" si="68">H79-F79</f>
        <v>-26.5</v>
      </c>
      <c r="L79" s="379">
        <v>100</v>
      </c>
      <c r="M79" s="380">
        <f t="shared" ref="M79" si="69">(K79*N79)-100</f>
        <v>-1425</v>
      </c>
      <c r="N79" s="380">
        <v>50</v>
      </c>
      <c r="O79" s="368" t="s">
        <v>604</v>
      </c>
      <c r="P79" s="362">
        <v>44574</v>
      </c>
      <c r="Q79" s="264"/>
      <c r="R79" s="265" t="s">
        <v>592</v>
      </c>
      <c r="S79" s="261"/>
      <c r="T79" s="261"/>
      <c r="U79" s="261"/>
      <c r="V79" s="261"/>
      <c r="W79" s="261"/>
      <c r="X79" s="261"/>
      <c r="Y79" s="261"/>
      <c r="Z79" s="261"/>
      <c r="AA79" s="261"/>
      <c r="AB79" s="261"/>
      <c r="AC79" s="261"/>
      <c r="AD79" s="261"/>
      <c r="AE79" s="261"/>
      <c r="AF79" s="261"/>
      <c r="AG79" s="261"/>
      <c r="AH79" s="261"/>
      <c r="AI79" s="261"/>
      <c r="AJ79" s="261"/>
      <c r="AK79" s="261"/>
      <c r="AL79" s="261"/>
    </row>
    <row r="80" spans="1:38" s="262" customFormat="1" ht="12.75" customHeight="1">
      <c r="A80" s="306">
        <v>15</v>
      </c>
      <c r="B80" s="260">
        <v>44574</v>
      </c>
      <c r="C80" s="307"/>
      <c r="D80" s="404" t="s">
        <v>1031</v>
      </c>
      <c r="E80" s="306" t="s">
        <v>593</v>
      </c>
      <c r="F80" s="306">
        <v>9.15</v>
      </c>
      <c r="G80" s="306">
        <v>5</v>
      </c>
      <c r="H80" s="306">
        <v>11.25</v>
      </c>
      <c r="I80" s="405" t="s">
        <v>1032</v>
      </c>
      <c r="J80" s="406" t="s">
        <v>1033</v>
      </c>
      <c r="K80" s="407">
        <f t="shared" ref="K80:K81" si="70">H80-F80</f>
        <v>2.0999999999999996</v>
      </c>
      <c r="L80" s="408">
        <v>100</v>
      </c>
      <c r="M80" s="409">
        <f t="shared" ref="M80:M81" si="71">(K80*N80)-100</f>
        <v>2682.4999999999995</v>
      </c>
      <c r="N80" s="409">
        <v>1325</v>
      </c>
      <c r="O80" s="410" t="s">
        <v>591</v>
      </c>
      <c r="P80" s="260">
        <v>44574</v>
      </c>
      <c r="Q80" s="264"/>
      <c r="R80" s="265" t="s">
        <v>592</v>
      </c>
      <c r="S80" s="261"/>
      <c r="T80" s="261"/>
      <c r="U80" s="261"/>
      <c r="V80" s="261"/>
      <c r="W80" s="261"/>
      <c r="X80" s="261"/>
      <c r="Y80" s="261"/>
      <c r="Z80" s="261"/>
      <c r="AA80" s="261"/>
      <c r="AB80" s="261"/>
      <c r="AC80" s="261"/>
      <c r="AD80" s="261"/>
      <c r="AE80" s="261"/>
      <c r="AF80" s="261"/>
      <c r="AG80" s="261"/>
      <c r="AH80" s="261"/>
      <c r="AI80" s="261"/>
      <c r="AJ80" s="261"/>
      <c r="AK80" s="261"/>
      <c r="AL80" s="261"/>
    </row>
    <row r="81" spans="1:38" s="262" customFormat="1" ht="12.75" customHeight="1">
      <c r="A81" s="306">
        <v>16</v>
      </c>
      <c r="B81" s="260">
        <v>44574</v>
      </c>
      <c r="C81" s="307"/>
      <c r="D81" s="404" t="s">
        <v>1030</v>
      </c>
      <c r="E81" s="306" t="s">
        <v>593</v>
      </c>
      <c r="F81" s="306">
        <v>32.5</v>
      </c>
      <c r="G81" s="306">
        <v>0</v>
      </c>
      <c r="H81" s="306">
        <v>47</v>
      </c>
      <c r="I81" s="405" t="s">
        <v>913</v>
      </c>
      <c r="J81" s="406" t="s">
        <v>1041</v>
      </c>
      <c r="K81" s="407">
        <f t="shared" si="70"/>
        <v>14.5</v>
      </c>
      <c r="L81" s="408">
        <v>100</v>
      </c>
      <c r="M81" s="409">
        <f t="shared" si="71"/>
        <v>625</v>
      </c>
      <c r="N81" s="409">
        <v>50</v>
      </c>
      <c r="O81" s="410" t="s">
        <v>591</v>
      </c>
      <c r="P81" s="411">
        <v>44574</v>
      </c>
      <c r="Q81" s="264"/>
      <c r="R81" s="265" t="s">
        <v>592</v>
      </c>
      <c r="S81" s="261"/>
      <c r="T81" s="261"/>
      <c r="U81" s="261"/>
      <c r="V81" s="261"/>
      <c r="W81" s="261"/>
      <c r="X81" s="261"/>
      <c r="Y81" s="261"/>
      <c r="Z81" s="261"/>
      <c r="AA81" s="261"/>
      <c r="AB81" s="261"/>
      <c r="AC81" s="261"/>
      <c r="AD81" s="261"/>
      <c r="AE81" s="261"/>
      <c r="AF81" s="261"/>
      <c r="AG81" s="261"/>
      <c r="AH81" s="261"/>
      <c r="AI81" s="261"/>
      <c r="AJ81" s="261"/>
      <c r="AK81" s="261"/>
      <c r="AL81" s="261"/>
    </row>
    <row r="82" spans="1:38" s="262" customFormat="1" ht="12.75" customHeight="1">
      <c r="A82" s="266"/>
      <c r="B82" s="263"/>
      <c r="C82" s="349"/>
      <c r="D82" s="423"/>
      <c r="E82" s="266"/>
      <c r="F82" s="266"/>
      <c r="G82" s="266"/>
      <c r="H82" s="266"/>
      <c r="I82" s="267"/>
      <c r="J82" s="424"/>
      <c r="K82" s="425"/>
      <c r="L82" s="352"/>
      <c r="M82" s="351"/>
      <c r="N82" s="351"/>
      <c r="O82" s="426"/>
      <c r="P82" s="427"/>
      <c r="Q82" s="264"/>
      <c r="R82" s="265"/>
      <c r="S82" s="261"/>
      <c r="T82" s="261"/>
      <c r="U82" s="261"/>
      <c r="V82" s="261"/>
      <c r="W82" s="261"/>
      <c r="X82" s="261"/>
      <c r="Y82" s="261"/>
      <c r="Z82" s="261"/>
      <c r="AA82" s="261"/>
      <c r="AB82" s="261"/>
      <c r="AC82" s="261"/>
      <c r="AD82" s="261"/>
      <c r="AE82" s="261"/>
      <c r="AF82" s="261"/>
      <c r="AG82" s="261"/>
      <c r="AH82" s="261"/>
      <c r="AI82" s="261"/>
      <c r="AJ82" s="261"/>
      <c r="AK82" s="261"/>
      <c r="AL82" s="261"/>
    </row>
    <row r="83" spans="1:38" s="340" customFormat="1" ht="12.75" customHeight="1">
      <c r="A83" s="328"/>
      <c r="B83" s="329"/>
      <c r="C83" s="330"/>
      <c r="D83" s="331"/>
      <c r="E83" s="328"/>
      <c r="F83" s="328"/>
      <c r="G83" s="328"/>
      <c r="H83" s="328"/>
      <c r="I83" s="332"/>
      <c r="J83" s="333"/>
      <c r="K83" s="334"/>
      <c r="L83" s="334"/>
      <c r="M83" s="333"/>
      <c r="N83" s="333"/>
      <c r="O83" s="335"/>
      <c r="P83" s="336"/>
      <c r="Q83" s="337"/>
      <c r="R83" s="338"/>
      <c r="S83" s="337"/>
      <c r="T83" s="337"/>
      <c r="U83" s="337"/>
      <c r="V83" s="337"/>
      <c r="W83" s="337"/>
      <c r="X83" s="337"/>
      <c r="Y83" s="337"/>
      <c r="Z83" s="337"/>
      <c r="AA83" s="337"/>
      <c r="AB83" s="337"/>
      <c r="AC83" s="337"/>
      <c r="AD83" s="337"/>
      <c r="AE83" s="337"/>
      <c r="AF83" s="339"/>
      <c r="AG83" s="339"/>
      <c r="AH83" s="339"/>
      <c r="AI83" s="339"/>
      <c r="AJ83" s="339"/>
      <c r="AK83" s="339"/>
      <c r="AL83" s="339"/>
    </row>
    <row r="84" spans="1:38" ht="14.25" customHeight="1">
      <c r="A84" s="164"/>
      <c r="B84" s="169"/>
      <c r="C84" s="169"/>
      <c r="D84" s="170"/>
      <c r="E84" s="164"/>
      <c r="F84" s="171"/>
      <c r="G84" s="164"/>
      <c r="H84" s="164"/>
      <c r="I84" s="164"/>
      <c r="J84" s="169"/>
      <c r="K84" s="172"/>
      <c r="L84" s="164"/>
      <c r="M84" s="164"/>
      <c r="N84" s="164"/>
      <c r="O84" s="173"/>
      <c r="P84" s="1"/>
      <c r="Q84" s="1"/>
      <c r="R84" s="6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</row>
    <row r="85" spans="1:38" ht="12.75" customHeight="1">
      <c r="A85" s="98" t="s">
        <v>616</v>
      </c>
      <c r="B85" s="174"/>
      <c r="C85" s="174"/>
      <c r="D85" s="175"/>
      <c r="E85" s="148"/>
      <c r="F85" s="6"/>
      <c r="G85" s="6"/>
      <c r="H85" s="149"/>
      <c r="I85" s="176"/>
      <c r="J85" s="1"/>
      <c r="K85" s="6"/>
      <c r="L85" s="6"/>
      <c r="M85" s="6"/>
      <c r="N85" s="1"/>
      <c r="O85" s="1"/>
      <c r="Q85" s="1"/>
      <c r="R85" s="6"/>
      <c r="S85" s="1"/>
      <c r="T85" s="1"/>
      <c r="U85" s="1"/>
      <c r="V85" s="1"/>
      <c r="W85" s="1"/>
      <c r="X85" s="1"/>
      <c r="Y85" s="1"/>
      <c r="Z85" s="1"/>
    </row>
    <row r="86" spans="1:38" ht="38.25" customHeight="1">
      <c r="A86" s="99" t="s">
        <v>16</v>
      </c>
      <c r="B86" s="100" t="s">
        <v>568</v>
      </c>
      <c r="C86" s="100"/>
      <c r="D86" s="101" t="s">
        <v>579</v>
      </c>
      <c r="E86" s="100" t="s">
        <v>580</v>
      </c>
      <c r="F86" s="100" t="s">
        <v>581</v>
      </c>
      <c r="G86" s="100" t="s">
        <v>582</v>
      </c>
      <c r="H86" s="100" t="s">
        <v>583</v>
      </c>
      <c r="I86" s="100" t="s">
        <v>584</v>
      </c>
      <c r="J86" s="99" t="s">
        <v>585</v>
      </c>
      <c r="K86" s="152" t="s">
        <v>603</v>
      </c>
      <c r="L86" s="153" t="s">
        <v>587</v>
      </c>
      <c r="M86" s="102" t="s">
        <v>588</v>
      </c>
      <c r="N86" s="100" t="s">
        <v>589</v>
      </c>
      <c r="O86" s="101" t="s">
        <v>590</v>
      </c>
      <c r="P86" s="100" t="s">
        <v>826</v>
      </c>
      <c r="Q86" s="1"/>
      <c r="R86" s="6"/>
      <c r="S86" s="1"/>
      <c r="T86" s="1"/>
      <c r="U86" s="1"/>
      <c r="V86" s="1"/>
      <c r="W86" s="1"/>
      <c r="X86" s="1"/>
      <c r="Y86" s="1"/>
      <c r="Z86" s="1"/>
    </row>
    <row r="87" spans="1:38" s="262" customFormat="1" ht="14.25" customHeight="1">
      <c r="A87" s="292">
        <v>1</v>
      </c>
      <c r="B87" s="293">
        <v>44488</v>
      </c>
      <c r="C87" s="294"/>
      <c r="D87" s="295" t="s">
        <v>138</v>
      </c>
      <c r="E87" s="296" t="s">
        <v>593</v>
      </c>
      <c r="F87" s="297" t="s">
        <v>835</v>
      </c>
      <c r="G87" s="297">
        <v>198</v>
      </c>
      <c r="H87" s="296"/>
      <c r="I87" s="298" t="s">
        <v>831</v>
      </c>
      <c r="J87" s="299" t="s">
        <v>594</v>
      </c>
      <c r="K87" s="299"/>
      <c r="L87" s="300"/>
      <c r="M87" s="301"/>
      <c r="N87" s="299"/>
      <c r="O87" s="302"/>
      <c r="P87" s="299"/>
      <c r="Q87" s="261"/>
      <c r="R87" s="1" t="s">
        <v>592</v>
      </c>
      <c r="S87" s="261"/>
      <c r="T87" s="261"/>
      <c r="U87" s="261"/>
      <c r="V87" s="261"/>
      <c r="W87" s="261"/>
      <c r="X87" s="261"/>
      <c r="Y87" s="261"/>
      <c r="Z87" s="261"/>
      <c r="AA87" s="261"/>
      <c r="AB87" s="261"/>
      <c r="AC87" s="261"/>
      <c r="AD87" s="261"/>
      <c r="AE87" s="261"/>
      <c r="AF87" s="261"/>
      <c r="AG87" s="261"/>
      <c r="AH87" s="261"/>
      <c r="AI87" s="261"/>
      <c r="AJ87" s="261"/>
      <c r="AK87" s="261"/>
      <c r="AL87" s="261"/>
    </row>
    <row r="88" spans="1:38" s="262" customFormat="1" ht="14.25" customHeight="1">
      <c r="A88" s="292">
        <v>2</v>
      </c>
      <c r="B88" s="293">
        <v>44490</v>
      </c>
      <c r="C88" s="294"/>
      <c r="D88" s="295" t="s">
        <v>468</v>
      </c>
      <c r="E88" s="296" t="s">
        <v>593</v>
      </c>
      <c r="F88" s="297" t="s">
        <v>836</v>
      </c>
      <c r="G88" s="297">
        <v>3700</v>
      </c>
      <c r="H88" s="296"/>
      <c r="I88" s="298" t="s">
        <v>833</v>
      </c>
      <c r="J88" s="299" t="s">
        <v>594</v>
      </c>
      <c r="K88" s="299"/>
      <c r="L88" s="300"/>
      <c r="M88" s="301"/>
      <c r="N88" s="299"/>
      <c r="O88" s="302"/>
      <c r="P88" s="299"/>
      <c r="Q88" s="261"/>
      <c r="R88" s="1" t="s">
        <v>592</v>
      </c>
      <c r="S88" s="261"/>
      <c r="T88" s="261"/>
      <c r="U88" s="261"/>
      <c r="V88" s="261"/>
      <c r="W88" s="261"/>
      <c r="X88" s="261"/>
      <c r="Y88" s="261"/>
      <c r="Z88" s="261"/>
      <c r="AA88" s="261"/>
      <c r="AB88" s="261"/>
      <c r="AC88" s="261"/>
      <c r="AD88" s="261"/>
      <c r="AE88" s="261"/>
      <c r="AF88" s="261"/>
      <c r="AG88" s="261"/>
      <c r="AH88" s="261"/>
      <c r="AI88" s="261"/>
      <c r="AJ88" s="261"/>
      <c r="AK88" s="261"/>
      <c r="AL88" s="261"/>
    </row>
    <row r="89" spans="1:38" s="262" customFormat="1" ht="14.25" customHeight="1">
      <c r="A89" s="428">
        <v>3</v>
      </c>
      <c r="B89" s="429">
        <v>44551</v>
      </c>
      <c r="C89" s="430"/>
      <c r="D89" s="431" t="s">
        <v>389</v>
      </c>
      <c r="E89" s="432" t="s">
        <v>593</v>
      </c>
      <c r="F89" s="398">
        <v>215</v>
      </c>
      <c r="G89" s="398">
        <v>198</v>
      </c>
      <c r="H89" s="432">
        <v>240</v>
      </c>
      <c r="I89" s="433" t="s">
        <v>871</v>
      </c>
      <c r="J89" s="103" t="s">
        <v>613</v>
      </c>
      <c r="K89" s="103">
        <f t="shared" ref="K89" si="72">H89-F89</f>
        <v>25</v>
      </c>
      <c r="L89" s="104">
        <f t="shared" ref="L89" si="73">(F89*-0.7)/100</f>
        <v>-1.5049999999999999</v>
      </c>
      <c r="M89" s="105">
        <f t="shared" ref="M89" si="74">(K89+L89)/F89</f>
        <v>0.10927906976744187</v>
      </c>
      <c r="N89" s="103" t="s">
        <v>591</v>
      </c>
      <c r="O89" s="106">
        <v>44206</v>
      </c>
      <c r="P89" s="103"/>
      <c r="Q89" s="261"/>
      <c r="R89" s="1" t="s">
        <v>592</v>
      </c>
      <c r="S89" s="261"/>
      <c r="T89" s="261"/>
      <c r="U89" s="261"/>
      <c r="V89" s="261"/>
      <c r="W89" s="261"/>
      <c r="X89" s="261"/>
      <c r="Y89" s="261"/>
      <c r="Z89" s="261"/>
      <c r="AA89" s="261"/>
      <c r="AB89" s="261"/>
      <c r="AC89" s="261"/>
      <c r="AD89" s="261"/>
      <c r="AE89" s="261"/>
      <c r="AF89" s="261"/>
      <c r="AG89" s="261"/>
      <c r="AH89" s="261"/>
      <c r="AI89" s="261"/>
      <c r="AJ89" s="261"/>
      <c r="AK89" s="261"/>
      <c r="AL89" s="261"/>
    </row>
    <row r="90" spans="1:38" s="262" customFormat="1" ht="14.25" customHeight="1">
      <c r="A90" s="292"/>
      <c r="B90" s="293"/>
      <c r="C90" s="294"/>
      <c r="D90" s="295"/>
      <c r="E90" s="296"/>
      <c r="F90" s="297"/>
      <c r="G90" s="297"/>
      <c r="H90" s="296"/>
      <c r="I90" s="298"/>
      <c r="J90" s="299"/>
      <c r="K90" s="299"/>
      <c r="L90" s="300"/>
      <c r="M90" s="301"/>
      <c r="N90" s="299"/>
      <c r="O90" s="302"/>
      <c r="P90" s="299"/>
      <c r="Q90" s="261"/>
      <c r="R90" s="1"/>
      <c r="S90" s="261"/>
      <c r="T90" s="261"/>
      <c r="U90" s="261"/>
      <c r="V90" s="261"/>
      <c r="W90" s="261"/>
      <c r="X90" s="261"/>
      <c r="Y90" s="261"/>
      <c r="Z90" s="261"/>
      <c r="AA90" s="261"/>
      <c r="AB90" s="261"/>
      <c r="AC90" s="261"/>
      <c r="AD90" s="261"/>
      <c r="AE90" s="261"/>
      <c r="AF90" s="261"/>
      <c r="AG90" s="261"/>
      <c r="AH90" s="261"/>
      <c r="AI90" s="261"/>
      <c r="AJ90" s="261"/>
      <c r="AK90" s="261"/>
      <c r="AL90" s="261"/>
    </row>
    <row r="91" spans="1:38" ht="14.25" customHeight="1">
      <c r="A91" s="177"/>
      <c r="B91" s="154"/>
      <c r="C91" s="178"/>
      <c r="D91" s="109"/>
      <c r="E91" s="179"/>
      <c r="F91" s="179"/>
      <c r="G91" s="179"/>
      <c r="H91" s="179"/>
      <c r="I91" s="179"/>
      <c r="J91" s="179"/>
      <c r="K91" s="180"/>
      <c r="L91" s="181"/>
      <c r="M91" s="179"/>
      <c r="N91" s="182"/>
      <c r="O91" s="183"/>
      <c r="P91" s="183"/>
      <c r="R91" s="6"/>
      <c r="S91" s="44"/>
      <c r="T91" s="1"/>
      <c r="U91" s="1"/>
      <c r="V91" s="1"/>
      <c r="W91" s="1"/>
      <c r="X91" s="1"/>
      <c r="Y91" s="1"/>
      <c r="Z91" s="1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</row>
    <row r="92" spans="1:38" ht="12.75" customHeight="1">
      <c r="A92" s="132" t="s">
        <v>596</v>
      </c>
      <c r="B92" s="132"/>
      <c r="C92" s="132"/>
      <c r="D92" s="132"/>
      <c r="E92" s="44"/>
      <c r="F92" s="140" t="s">
        <v>598</v>
      </c>
      <c r="G92" s="59"/>
      <c r="H92" s="59"/>
      <c r="I92" s="59"/>
      <c r="J92" s="6"/>
      <c r="K92" s="158"/>
      <c r="L92" s="159"/>
      <c r="M92" s="6"/>
      <c r="N92" s="122"/>
      <c r="O92" s="184"/>
      <c r="P92" s="1"/>
      <c r="Q92" s="1"/>
      <c r="R92" s="6"/>
      <c r="S92" s="1"/>
      <c r="T92" s="1"/>
      <c r="U92" s="1"/>
      <c r="V92" s="1"/>
      <c r="W92" s="1"/>
      <c r="X92" s="1"/>
      <c r="Y92" s="1"/>
    </row>
    <row r="93" spans="1:38" ht="12.75" customHeight="1">
      <c r="A93" s="139" t="s">
        <v>597</v>
      </c>
      <c r="B93" s="132"/>
      <c r="C93" s="132"/>
      <c r="D93" s="132"/>
      <c r="E93" s="6"/>
      <c r="F93" s="140" t="s">
        <v>600</v>
      </c>
      <c r="G93" s="6"/>
      <c r="H93" s="6" t="s">
        <v>821</v>
      </c>
      <c r="I93" s="6"/>
      <c r="J93" s="1"/>
      <c r="K93" s="6"/>
      <c r="L93" s="6"/>
      <c r="M93" s="6"/>
      <c r="N93" s="1"/>
      <c r="O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38" ht="12.75" customHeight="1">
      <c r="A94" s="139"/>
      <c r="B94" s="132"/>
      <c r="C94" s="132"/>
      <c r="D94" s="132"/>
      <c r="E94" s="6"/>
      <c r="F94" s="140"/>
      <c r="G94" s="6"/>
      <c r="H94" s="6"/>
      <c r="I94" s="6"/>
      <c r="J94" s="1"/>
      <c r="K94" s="6"/>
      <c r="L94" s="6"/>
      <c r="M94" s="6"/>
      <c r="N94" s="1"/>
      <c r="O94" s="1"/>
      <c r="Q94" s="1"/>
      <c r="R94" s="59"/>
      <c r="S94" s="1"/>
      <c r="T94" s="1"/>
      <c r="U94" s="1"/>
      <c r="V94" s="1"/>
      <c r="W94" s="1"/>
      <c r="X94" s="1"/>
      <c r="Y94" s="1"/>
      <c r="Z94" s="1"/>
    </row>
    <row r="95" spans="1:38" ht="12.75" customHeight="1">
      <c r="A95" s="1"/>
      <c r="B95" s="147" t="s">
        <v>617</v>
      </c>
      <c r="C95" s="147"/>
      <c r="D95" s="147"/>
      <c r="E95" s="147"/>
      <c r="F95" s="148"/>
      <c r="G95" s="6"/>
      <c r="H95" s="6"/>
      <c r="I95" s="149"/>
      <c r="J95" s="150"/>
      <c r="K95" s="151"/>
      <c r="L95" s="150"/>
      <c r="M95" s="6"/>
      <c r="N95" s="1"/>
      <c r="O95" s="1"/>
      <c r="Q95" s="1"/>
      <c r="R95" s="59"/>
      <c r="S95" s="1"/>
      <c r="T95" s="1"/>
      <c r="U95" s="1"/>
      <c r="V95" s="1"/>
      <c r="W95" s="1"/>
      <c r="X95" s="1"/>
      <c r="Y95" s="1"/>
      <c r="Z95" s="1"/>
    </row>
    <row r="96" spans="1:38" ht="38.25" customHeight="1">
      <c r="A96" s="99" t="s">
        <v>16</v>
      </c>
      <c r="B96" s="100" t="s">
        <v>568</v>
      </c>
      <c r="C96" s="100"/>
      <c r="D96" s="101" t="s">
        <v>579</v>
      </c>
      <c r="E96" s="100" t="s">
        <v>580</v>
      </c>
      <c r="F96" s="100" t="s">
        <v>581</v>
      </c>
      <c r="G96" s="100" t="s">
        <v>602</v>
      </c>
      <c r="H96" s="100" t="s">
        <v>583</v>
      </c>
      <c r="I96" s="100" t="s">
        <v>584</v>
      </c>
      <c r="J96" s="185" t="s">
        <v>585</v>
      </c>
      <c r="K96" s="152" t="s">
        <v>603</v>
      </c>
      <c r="L96" s="162" t="s">
        <v>611</v>
      </c>
      <c r="M96" s="100" t="s">
        <v>612</v>
      </c>
      <c r="N96" s="153" t="s">
        <v>587</v>
      </c>
      <c r="O96" s="102" t="s">
        <v>588</v>
      </c>
      <c r="P96" s="100" t="s">
        <v>589</v>
      </c>
      <c r="Q96" s="101" t="s">
        <v>590</v>
      </c>
      <c r="R96" s="59"/>
      <c r="S96" s="1"/>
      <c r="T96" s="1"/>
      <c r="U96" s="1"/>
      <c r="V96" s="1"/>
      <c r="W96" s="1"/>
      <c r="X96" s="1"/>
      <c r="Y96" s="1"/>
      <c r="Z96" s="1"/>
    </row>
    <row r="97" spans="1:38" ht="14.25" customHeight="1">
      <c r="A97" s="113"/>
      <c r="B97" s="115"/>
      <c r="C97" s="186"/>
      <c r="D97" s="116"/>
      <c r="E97" s="117"/>
      <c r="F97" s="187"/>
      <c r="G97" s="113"/>
      <c r="H97" s="117"/>
      <c r="I97" s="118"/>
      <c r="J97" s="188"/>
      <c r="K97" s="188"/>
      <c r="L97" s="189"/>
      <c r="M97" s="107"/>
      <c r="N97" s="189"/>
      <c r="O97" s="190"/>
      <c r="P97" s="191"/>
      <c r="Q97" s="192"/>
      <c r="R97" s="157"/>
      <c r="S97" s="126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38" ht="14.25" customHeight="1">
      <c r="A98" s="113"/>
      <c r="B98" s="115"/>
      <c r="C98" s="186"/>
      <c r="D98" s="116"/>
      <c r="E98" s="117"/>
      <c r="F98" s="187"/>
      <c r="G98" s="113"/>
      <c r="H98" s="117"/>
      <c r="I98" s="118"/>
      <c r="J98" s="188"/>
      <c r="K98" s="188"/>
      <c r="L98" s="189"/>
      <c r="M98" s="107"/>
      <c r="N98" s="189"/>
      <c r="O98" s="190"/>
      <c r="P98" s="191"/>
      <c r="Q98" s="192"/>
      <c r="R98" s="157"/>
      <c r="S98" s="126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38" ht="14.25" customHeight="1">
      <c r="A99" s="113"/>
      <c r="B99" s="115"/>
      <c r="C99" s="186"/>
      <c r="D99" s="116"/>
      <c r="E99" s="117"/>
      <c r="F99" s="187"/>
      <c r="G99" s="113"/>
      <c r="H99" s="117"/>
      <c r="I99" s="118"/>
      <c r="J99" s="188"/>
      <c r="K99" s="188"/>
      <c r="L99" s="189"/>
      <c r="M99" s="107"/>
      <c r="N99" s="189"/>
      <c r="O99" s="190"/>
      <c r="P99" s="191"/>
      <c r="Q99" s="192"/>
      <c r="R99" s="6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</row>
    <row r="100" spans="1:38" ht="14.25" customHeight="1">
      <c r="A100" s="113"/>
      <c r="B100" s="115"/>
      <c r="C100" s="186"/>
      <c r="D100" s="116"/>
      <c r="E100" s="117"/>
      <c r="F100" s="188"/>
      <c r="G100" s="113"/>
      <c r="H100" s="117"/>
      <c r="I100" s="118"/>
      <c r="J100" s="188"/>
      <c r="K100" s="188"/>
      <c r="L100" s="189"/>
      <c r="M100" s="107"/>
      <c r="N100" s="189"/>
      <c r="O100" s="190"/>
      <c r="P100" s="191"/>
      <c r="Q100" s="192"/>
      <c r="R100" s="6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</row>
    <row r="101" spans="1:38" ht="14.25" customHeight="1">
      <c r="A101" s="113"/>
      <c r="B101" s="115"/>
      <c r="C101" s="186"/>
      <c r="D101" s="116"/>
      <c r="E101" s="117"/>
      <c r="F101" s="188"/>
      <c r="G101" s="113"/>
      <c r="H101" s="117"/>
      <c r="I101" s="118"/>
      <c r="J101" s="188"/>
      <c r="K101" s="188"/>
      <c r="L101" s="189"/>
      <c r="M101" s="107"/>
      <c r="N101" s="189"/>
      <c r="O101" s="190"/>
      <c r="P101" s="191"/>
      <c r="Q101" s="192"/>
      <c r="R101" s="6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</row>
    <row r="102" spans="1:38" ht="14.25" customHeight="1">
      <c r="A102" s="113"/>
      <c r="B102" s="115"/>
      <c r="C102" s="186"/>
      <c r="D102" s="116"/>
      <c r="E102" s="117"/>
      <c r="F102" s="187"/>
      <c r="G102" s="113"/>
      <c r="H102" s="117"/>
      <c r="I102" s="118"/>
      <c r="J102" s="188"/>
      <c r="K102" s="188"/>
      <c r="L102" s="189"/>
      <c r="M102" s="107"/>
      <c r="N102" s="189"/>
      <c r="O102" s="190"/>
      <c r="P102" s="191"/>
      <c r="Q102" s="192"/>
      <c r="R102" s="6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</row>
    <row r="103" spans="1:38" ht="14.25" customHeight="1">
      <c r="A103" s="113"/>
      <c r="B103" s="115"/>
      <c r="C103" s="186"/>
      <c r="D103" s="116"/>
      <c r="E103" s="117"/>
      <c r="F103" s="187"/>
      <c r="G103" s="113"/>
      <c r="H103" s="117"/>
      <c r="I103" s="118"/>
      <c r="J103" s="188"/>
      <c r="K103" s="188"/>
      <c r="L103" s="188"/>
      <c r="M103" s="188"/>
      <c r="N103" s="189"/>
      <c r="O103" s="193"/>
      <c r="P103" s="191"/>
      <c r="Q103" s="192"/>
      <c r="R103" s="6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</row>
    <row r="104" spans="1:38" ht="14.25" customHeight="1">
      <c r="A104" s="113"/>
      <c r="B104" s="115"/>
      <c r="C104" s="186"/>
      <c r="D104" s="116"/>
      <c r="E104" s="117"/>
      <c r="F104" s="188"/>
      <c r="G104" s="113"/>
      <c r="H104" s="117"/>
      <c r="I104" s="118"/>
      <c r="J104" s="188"/>
      <c r="K104" s="188"/>
      <c r="L104" s="189"/>
      <c r="M104" s="107"/>
      <c r="N104" s="189"/>
      <c r="O104" s="190"/>
      <c r="P104" s="191"/>
      <c r="Q104" s="192"/>
      <c r="R104" s="157"/>
      <c r="S104" s="126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</row>
    <row r="105" spans="1:38" ht="14.25" customHeight="1">
      <c r="A105" s="113"/>
      <c r="B105" s="115"/>
      <c r="C105" s="186"/>
      <c r="D105" s="116"/>
      <c r="E105" s="117"/>
      <c r="F105" s="187"/>
      <c r="G105" s="113"/>
      <c r="H105" s="117"/>
      <c r="I105" s="118"/>
      <c r="J105" s="194"/>
      <c r="K105" s="194"/>
      <c r="L105" s="194"/>
      <c r="M105" s="194"/>
      <c r="N105" s="195"/>
      <c r="O105" s="190"/>
      <c r="P105" s="119"/>
      <c r="Q105" s="192"/>
      <c r="R105" s="157"/>
      <c r="S105" s="126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</row>
    <row r="106" spans="1:38" ht="12.75" customHeight="1">
      <c r="A106" s="139"/>
      <c r="B106" s="132"/>
      <c r="C106" s="132"/>
      <c r="D106" s="132"/>
      <c r="E106" s="6"/>
      <c r="F106" s="140"/>
      <c r="G106" s="6"/>
      <c r="H106" s="6"/>
      <c r="I106" s="6"/>
      <c r="J106" s="1"/>
      <c r="K106" s="6"/>
      <c r="L106" s="6"/>
      <c r="M106" s="6"/>
      <c r="N106" s="1"/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38" ht="12.75" customHeight="1">
      <c r="A107" s="139"/>
      <c r="B107" s="132"/>
      <c r="C107" s="132"/>
      <c r="D107" s="132"/>
      <c r="E107" s="6"/>
      <c r="F107" s="140"/>
      <c r="G107" s="59"/>
      <c r="H107" s="44"/>
      <c r="I107" s="59"/>
      <c r="J107" s="6"/>
      <c r="K107" s="158"/>
      <c r="L107" s="159"/>
      <c r="M107" s="6"/>
      <c r="N107" s="122"/>
      <c r="O107" s="160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38" ht="12.75" customHeight="1">
      <c r="A108" s="59"/>
      <c r="B108" s="121"/>
      <c r="C108" s="121"/>
      <c r="D108" s="44"/>
      <c r="E108" s="59"/>
      <c r="F108" s="59"/>
      <c r="G108" s="59"/>
      <c r="H108" s="44"/>
      <c r="I108" s="59"/>
      <c r="J108" s="6"/>
      <c r="K108" s="158"/>
      <c r="L108" s="159"/>
      <c r="M108" s="6"/>
      <c r="N108" s="122"/>
      <c r="O108" s="160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38" ht="12.75" customHeight="1">
      <c r="A109" s="44"/>
      <c r="B109" s="196" t="s">
        <v>618</v>
      </c>
      <c r="C109" s="196"/>
      <c r="D109" s="196"/>
      <c r="E109" s="196"/>
      <c r="F109" s="6"/>
      <c r="G109" s="6"/>
      <c r="H109" s="150"/>
      <c r="I109" s="6"/>
      <c r="J109" s="150"/>
      <c r="K109" s="151"/>
      <c r="L109" s="6"/>
      <c r="M109" s="6"/>
      <c r="N109" s="1"/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38" ht="38.25" customHeight="1">
      <c r="A110" s="99" t="s">
        <v>16</v>
      </c>
      <c r="B110" s="100" t="s">
        <v>568</v>
      </c>
      <c r="C110" s="100"/>
      <c r="D110" s="101" t="s">
        <v>579</v>
      </c>
      <c r="E110" s="100" t="s">
        <v>580</v>
      </c>
      <c r="F110" s="100" t="s">
        <v>581</v>
      </c>
      <c r="G110" s="100" t="s">
        <v>619</v>
      </c>
      <c r="H110" s="100" t="s">
        <v>620</v>
      </c>
      <c r="I110" s="100" t="s">
        <v>584</v>
      </c>
      <c r="J110" s="197" t="s">
        <v>585</v>
      </c>
      <c r="K110" s="100" t="s">
        <v>586</v>
      </c>
      <c r="L110" s="100" t="s">
        <v>621</v>
      </c>
      <c r="M110" s="100" t="s">
        <v>589</v>
      </c>
      <c r="N110" s="101" t="s">
        <v>590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38" ht="12.75" customHeight="1">
      <c r="A111" s="198">
        <v>1</v>
      </c>
      <c r="B111" s="199">
        <v>41579</v>
      </c>
      <c r="C111" s="199"/>
      <c r="D111" s="200" t="s">
        <v>622</v>
      </c>
      <c r="E111" s="201" t="s">
        <v>623</v>
      </c>
      <c r="F111" s="202">
        <v>82</v>
      </c>
      <c r="G111" s="201" t="s">
        <v>624</v>
      </c>
      <c r="H111" s="201">
        <v>100</v>
      </c>
      <c r="I111" s="203">
        <v>100</v>
      </c>
      <c r="J111" s="204" t="s">
        <v>625</v>
      </c>
      <c r="K111" s="205">
        <f t="shared" ref="K111:K163" si="75">H111-F111</f>
        <v>18</v>
      </c>
      <c r="L111" s="206">
        <f t="shared" ref="L111:L163" si="76">K111/F111</f>
        <v>0.21951219512195122</v>
      </c>
      <c r="M111" s="201" t="s">
        <v>591</v>
      </c>
      <c r="N111" s="207">
        <v>42657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38" ht="12.75" customHeight="1">
      <c r="A112" s="198">
        <v>2</v>
      </c>
      <c r="B112" s="199">
        <v>41794</v>
      </c>
      <c r="C112" s="199"/>
      <c r="D112" s="200" t="s">
        <v>626</v>
      </c>
      <c r="E112" s="201" t="s">
        <v>593</v>
      </c>
      <c r="F112" s="202">
        <v>257</v>
      </c>
      <c r="G112" s="201" t="s">
        <v>624</v>
      </c>
      <c r="H112" s="201">
        <v>300</v>
      </c>
      <c r="I112" s="203">
        <v>300</v>
      </c>
      <c r="J112" s="204" t="s">
        <v>625</v>
      </c>
      <c r="K112" s="205">
        <f t="shared" si="75"/>
        <v>43</v>
      </c>
      <c r="L112" s="206">
        <f t="shared" si="76"/>
        <v>0.16731517509727625</v>
      </c>
      <c r="M112" s="201" t="s">
        <v>591</v>
      </c>
      <c r="N112" s="207">
        <v>41822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98">
        <v>3</v>
      </c>
      <c r="B113" s="199">
        <v>41828</v>
      </c>
      <c r="C113" s="199"/>
      <c r="D113" s="200" t="s">
        <v>627</v>
      </c>
      <c r="E113" s="201" t="s">
        <v>593</v>
      </c>
      <c r="F113" s="202">
        <v>393</v>
      </c>
      <c r="G113" s="201" t="s">
        <v>624</v>
      </c>
      <c r="H113" s="201">
        <v>468</v>
      </c>
      <c r="I113" s="203">
        <v>468</v>
      </c>
      <c r="J113" s="204" t="s">
        <v>625</v>
      </c>
      <c r="K113" s="205">
        <f t="shared" si="75"/>
        <v>75</v>
      </c>
      <c r="L113" s="206">
        <f t="shared" si="76"/>
        <v>0.19083969465648856</v>
      </c>
      <c r="M113" s="201" t="s">
        <v>591</v>
      </c>
      <c r="N113" s="207">
        <v>41863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98">
        <v>4</v>
      </c>
      <c r="B114" s="199">
        <v>41857</v>
      </c>
      <c r="C114" s="199"/>
      <c r="D114" s="200" t="s">
        <v>628</v>
      </c>
      <c r="E114" s="201" t="s">
        <v>593</v>
      </c>
      <c r="F114" s="202">
        <v>205</v>
      </c>
      <c r="G114" s="201" t="s">
        <v>624</v>
      </c>
      <c r="H114" s="201">
        <v>275</v>
      </c>
      <c r="I114" s="203">
        <v>250</v>
      </c>
      <c r="J114" s="204" t="s">
        <v>625</v>
      </c>
      <c r="K114" s="205">
        <f t="shared" si="75"/>
        <v>70</v>
      </c>
      <c r="L114" s="206">
        <f t="shared" si="76"/>
        <v>0.34146341463414637</v>
      </c>
      <c r="M114" s="201" t="s">
        <v>591</v>
      </c>
      <c r="N114" s="207">
        <v>41962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98">
        <v>5</v>
      </c>
      <c r="B115" s="199">
        <v>41886</v>
      </c>
      <c r="C115" s="199"/>
      <c r="D115" s="200" t="s">
        <v>629</v>
      </c>
      <c r="E115" s="201" t="s">
        <v>593</v>
      </c>
      <c r="F115" s="202">
        <v>162</v>
      </c>
      <c r="G115" s="201" t="s">
        <v>624</v>
      </c>
      <c r="H115" s="201">
        <v>190</v>
      </c>
      <c r="I115" s="203">
        <v>190</v>
      </c>
      <c r="J115" s="204" t="s">
        <v>625</v>
      </c>
      <c r="K115" s="205">
        <f t="shared" si="75"/>
        <v>28</v>
      </c>
      <c r="L115" s="206">
        <f t="shared" si="76"/>
        <v>0.1728395061728395</v>
      </c>
      <c r="M115" s="201" t="s">
        <v>591</v>
      </c>
      <c r="N115" s="207">
        <v>42006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98">
        <v>6</v>
      </c>
      <c r="B116" s="199">
        <v>41886</v>
      </c>
      <c r="C116" s="199"/>
      <c r="D116" s="200" t="s">
        <v>630</v>
      </c>
      <c r="E116" s="201" t="s">
        <v>593</v>
      </c>
      <c r="F116" s="202">
        <v>75</v>
      </c>
      <c r="G116" s="201" t="s">
        <v>624</v>
      </c>
      <c r="H116" s="201">
        <v>91.5</v>
      </c>
      <c r="I116" s="203" t="s">
        <v>631</v>
      </c>
      <c r="J116" s="204" t="s">
        <v>632</v>
      </c>
      <c r="K116" s="205">
        <f t="shared" si="75"/>
        <v>16.5</v>
      </c>
      <c r="L116" s="206">
        <f t="shared" si="76"/>
        <v>0.22</v>
      </c>
      <c r="M116" s="201" t="s">
        <v>591</v>
      </c>
      <c r="N116" s="207">
        <v>41954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98">
        <v>7</v>
      </c>
      <c r="B117" s="199">
        <v>41913</v>
      </c>
      <c r="C117" s="199"/>
      <c r="D117" s="200" t="s">
        <v>633</v>
      </c>
      <c r="E117" s="201" t="s">
        <v>593</v>
      </c>
      <c r="F117" s="202">
        <v>850</v>
      </c>
      <c r="G117" s="201" t="s">
        <v>624</v>
      </c>
      <c r="H117" s="201">
        <v>982.5</v>
      </c>
      <c r="I117" s="203">
        <v>1050</v>
      </c>
      <c r="J117" s="204" t="s">
        <v>634</v>
      </c>
      <c r="K117" s="205">
        <f t="shared" si="75"/>
        <v>132.5</v>
      </c>
      <c r="L117" s="206">
        <f t="shared" si="76"/>
        <v>0.15588235294117647</v>
      </c>
      <c r="M117" s="201" t="s">
        <v>591</v>
      </c>
      <c r="N117" s="207">
        <v>42039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98">
        <v>8</v>
      </c>
      <c r="B118" s="199">
        <v>41913</v>
      </c>
      <c r="C118" s="199"/>
      <c r="D118" s="200" t="s">
        <v>635</v>
      </c>
      <c r="E118" s="201" t="s">
        <v>593</v>
      </c>
      <c r="F118" s="202">
        <v>475</v>
      </c>
      <c r="G118" s="201" t="s">
        <v>624</v>
      </c>
      <c r="H118" s="201">
        <v>515</v>
      </c>
      <c r="I118" s="203">
        <v>600</v>
      </c>
      <c r="J118" s="204" t="s">
        <v>636</v>
      </c>
      <c r="K118" s="205">
        <f t="shared" si="75"/>
        <v>40</v>
      </c>
      <c r="L118" s="206">
        <f t="shared" si="76"/>
        <v>8.4210526315789472E-2</v>
      </c>
      <c r="M118" s="201" t="s">
        <v>591</v>
      </c>
      <c r="N118" s="207">
        <v>41939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98">
        <v>9</v>
      </c>
      <c r="B119" s="199">
        <v>41913</v>
      </c>
      <c r="C119" s="199"/>
      <c r="D119" s="200" t="s">
        <v>637</v>
      </c>
      <c r="E119" s="201" t="s">
        <v>593</v>
      </c>
      <c r="F119" s="202">
        <v>86</v>
      </c>
      <c r="G119" s="201" t="s">
        <v>624</v>
      </c>
      <c r="H119" s="201">
        <v>99</v>
      </c>
      <c r="I119" s="203">
        <v>140</v>
      </c>
      <c r="J119" s="204" t="s">
        <v>638</v>
      </c>
      <c r="K119" s="205">
        <f t="shared" si="75"/>
        <v>13</v>
      </c>
      <c r="L119" s="206">
        <f t="shared" si="76"/>
        <v>0.15116279069767441</v>
      </c>
      <c r="M119" s="201" t="s">
        <v>591</v>
      </c>
      <c r="N119" s="207">
        <v>41939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98">
        <v>10</v>
      </c>
      <c r="B120" s="199">
        <v>41926</v>
      </c>
      <c r="C120" s="199"/>
      <c r="D120" s="200" t="s">
        <v>639</v>
      </c>
      <c r="E120" s="201" t="s">
        <v>593</v>
      </c>
      <c r="F120" s="202">
        <v>496.6</v>
      </c>
      <c r="G120" s="201" t="s">
        <v>624</v>
      </c>
      <c r="H120" s="201">
        <v>621</v>
      </c>
      <c r="I120" s="203">
        <v>580</v>
      </c>
      <c r="J120" s="204" t="s">
        <v>625</v>
      </c>
      <c r="K120" s="205">
        <f t="shared" si="75"/>
        <v>124.39999999999998</v>
      </c>
      <c r="L120" s="206">
        <f t="shared" si="76"/>
        <v>0.25050342327829234</v>
      </c>
      <c r="M120" s="201" t="s">
        <v>591</v>
      </c>
      <c r="N120" s="207">
        <v>42605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98">
        <v>11</v>
      </c>
      <c r="B121" s="199">
        <v>41926</v>
      </c>
      <c r="C121" s="199"/>
      <c r="D121" s="200" t="s">
        <v>640</v>
      </c>
      <c r="E121" s="201" t="s">
        <v>593</v>
      </c>
      <c r="F121" s="202">
        <v>2481.9</v>
      </c>
      <c r="G121" s="201" t="s">
        <v>624</v>
      </c>
      <c r="H121" s="201">
        <v>2840</v>
      </c>
      <c r="I121" s="203">
        <v>2870</v>
      </c>
      <c r="J121" s="204" t="s">
        <v>641</v>
      </c>
      <c r="K121" s="205">
        <f t="shared" si="75"/>
        <v>358.09999999999991</v>
      </c>
      <c r="L121" s="206">
        <f t="shared" si="76"/>
        <v>0.14428462065353154</v>
      </c>
      <c r="M121" s="201" t="s">
        <v>591</v>
      </c>
      <c r="N121" s="207">
        <v>42017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98">
        <v>12</v>
      </c>
      <c r="B122" s="199">
        <v>41928</v>
      </c>
      <c r="C122" s="199"/>
      <c r="D122" s="200" t="s">
        <v>642</v>
      </c>
      <c r="E122" s="201" t="s">
        <v>593</v>
      </c>
      <c r="F122" s="202">
        <v>84.5</v>
      </c>
      <c r="G122" s="201" t="s">
        <v>624</v>
      </c>
      <c r="H122" s="201">
        <v>93</v>
      </c>
      <c r="I122" s="203">
        <v>110</v>
      </c>
      <c r="J122" s="204" t="s">
        <v>643</v>
      </c>
      <c r="K122" s="205">
        <f t="shared" si="75"/>
        <v>8.5</v>
      </c>
      <c r="L122" s="206">
        <f t="shared" si="76"/>
        <v>0.10059171597633136</v>
      </c>
      <c r="M122" s="201" t="s">
        <v>591</v>
      </c>
      <c r="N122" s="207">
        <v>41939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98">
        <v>13</v>
      </c>
      <c r="B123" s="199">
        <v>41928</v>
      </c>
      <c r="C123" s="199"/>
      <c r="D123" s="200" t="s">
        <v>644</v>
      </c>
      <c r="E123" s="201" t="s">
        <v>593</v>
      </c>
      <c r="F123" s="202">
        <v>401</v>
      </c>
      <c r="G123" s="201" t="s">
        <v>624</v>
      </c>
      <c r="H123" s="201">
        <v>428</v>
      </c>
      <c r="I123" s="203">
        <v>450</v>
      </c>
      <c r="J123" s="204" t="s">
        <v>645</v>
      </c>
      <c r="K123" s="205">
        <f t="shared" si="75"/>
        <v>27</v>
      </c>
      <c r="L123" s="206">
        <f t="shared" si="76"/>
        <v>6.7331670822942641E-2</v>
      </c>
      <c r="M123" s="201" t="s">
        <v>591</v>
      </c>
      <c r="N123" s="207">
        <v>42020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98">
        <v>14</v>
      </c>
      <c r="B124" s="199">
        <v>41928</v>
      </c>
      <c r="C124" s="199"/>
      <c r="D124" s="200" t="s">
        <v>646</v>
      </c>
      <c r="E124" s="201" t="s">
        <v>593</v>
      </c>
      <c r="F124" s="202">
        <v>101</v>
      </c>
      <c r="G124" s="201" t="s">
        <v>624</v>
      </c>
      <c r="H124" s="201">
        <v>112</v>
      </c>
      <c r="I124" s="203">
        <v>120</v>
      </c>
      <c r="J124" s="204" t="s">
        <v>647</v>
      </c>
      <c r="K124" s="205">
        <f t="shared" si="75"/>
        <v>11</v>
      </c>
      <c r="L124" s="206">
        <f t="shared" si="76"/>
        <v>0.10891089108910891</v>
      </c>
      <c r="M124" s="201" t="s">
        <v>591</v>
      </c>
      <c r="N124" s="207">
        <v>41939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98">
        <v>15</v>
      </c>
      <c r="B125" s="199">
        <v>41954</v>
      </c>
      <c r="C125" s="199"/>
      <c r="D125" s="200" t="s">
        <v>648</v>
      </c>
      <c r="E125" s="201" t="s">
        <v>593</v>
      </c>
      <c r="F125" s="202">
        <v>59</v>
      </c>
      <c r="G125" s="201" t="s">
        <v>624</v>
      </c>
      <c r="H125" s="201">
        <v>76</v>
      </c>
      <c r="I125" s="203">
        <v>76</v>
      </c>
      <c r="J125" s="204" t="s">
        <v>625</v>
      </c>
      <c r="K125" s="205">
        <f t="shared" si="75"/>
        <v>17</v>
      </c>
      <c r="L125" s="206">
        <f t="shared" si="76"/>
        <v>0.28813559322033899</v>
      </c>
      <c r="M125" s="201" t="s">
        <v>591</v>
      </c>
      <c r="N125" s="207">
        <v>43032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98">
        <v>16</v>
      </c>
      <c r="B126" s="199">
        <v>41954</v>
      </c>
      <c r="C126" s="199"/>
      <c r="D126" s="200" t="s">
        <v>637</v>
      </c>
      <c r="E126" s="201" t="s">
        <v>593</v>
      </c>
      <c r="F126" s="202">
        <v>99</v>
      </c>
      <c r="G126" s="201" t="s">
        <v>624</v>
      </c>
      <c r="H126" s="201">
        <v>120</v>
      </c>
      <c r="I126" s="203">
        <v>120</v>
      </c>
      <c r="J126" s="204" t="s">
        <v>605</v>
      </c>
      <c r="K126" s="205">
        <f t="shared" si="75"/>
        <v>21</v>
      </c>
      <c r="L126" s="206">
        <f t="shared" si="76"/>
        <v>0.21212121212121213</v>
      </c>
      <c r="M126" s="201" t="s">
        <v>591</v>
      </c>
      <c r="N126" s="207">
        <v>41960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98">
        <v>17</v>
      </c>
      <c r="B127" s="199">
        <v>41956</v>
      </c>
      <c r="C127" s="199"/>
      <c r="D127" s="200" t="s">
        <v>649</v>
      </c>
      <c r="E127" s="201" t="s">
        <v>593</v>
      </c>
      <c r="F127" s="202">
        <v>22</v>
      </c>
      <c r="G127" s="201" t="s">
        <v>624</v>
      </c>
      <c r="H127" s="201">
        <v>33.549999999999997</v>
      </c>
      <c r="I127" s="203">
        <v>32</v>
      </c>
      <c r="J127" s="204" t="s">
        <v>650</v>
      </c>
      <c r="K127" s="205">
        <f t="shared" si="75"/>
        <v>11.549999999999997</v>
      </c>
      <c r="L127" s="206">
        <f t="shared" si="76"/>
        <v>0.52499999999999991</v>
      </c>
      <c r="M127" s="201" t="s">
        <v>591</v>
      </c>
      <c r="N127" s="207">
        <v>42188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98">
        <v>18</v>
      </c>
      <c r="B128" s="199">
        <v>41976</v>
      </c>
      <c r="C128" s="199"/>
      <c r="D128" s="200" t="s">
        <v>651</v>
      </c>
      <c r="E128" s="201" t="s">
        <v>593</v>
      </c>
      <c r="F128" s="202">
        <v>440</v>
      </c>
      <c r="G128" s="201" t="s">
        <v>624</v>
      </c>
      <c r="H128" s="201">
        <v>520</v>
      </c>
      <c r="I128" s="203">
        <v>520</v>
      </c>
      <c r="J128" s="204" t="s">
        <v>652</v>
      </c>
      <c r="K128" s="205">
        <f t="shared" si="75"/>
        <v>80</v>
      </c>
      <c r="L128" s="206">
        <f t="shared" si="76"/>
        <v>0.18181818181818182</v>
      </c>
      <c r="M128" s="201" t="s">
        <v>591</v>
      </c>
      <c r="N128" s="207">
        <v>42208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98">
        <v>19</v>
      </c>
      <c r="B129" s="199">
        <v>41976</v>
      </c>
      <c r="C129" s="199"/>
      <c r="D129" s="200" t="s">
        <v>653</v>
      </c>
      <c r="E129" s="201" t="s">
        <v>593</v>
      </c>
      <c r="F129" s="202">
        <v>360</v>
      </c>
      <c r="G129" s="201" t="s">
        <v>624</v>
      </c>
      <c r="H129" s="201">
        <v>427</v>
      </c>
      <c r="I129" s="203">
        <v>425</v>
      </c>
      <c r="J129" s="204" t="s">
        <v>654</v>
      </c>
      <c r="K129" s="205">
        <f t="shared" si="75"/>
        <v>67</v>
      </c>
      <c r="L129" s="206">
        <f t="shared" si="76"/>
        <v>0.18611111111111112</v>
      </c>
      <c r="M129" s="201" t="s">
        <v>591</v>
      </c>
      <c r="N129" s="207">
        <v>42058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98">
        <v>20</v>
      </c>
      <c r="B130" s="199">
        <v>42012</v>
      </c>
      <c r="C130" s="199"/>
      <c r="D130" s="200" t="s">
        <v>655</v>
      </c>
      <c r="E130" s="201" t="s">
        <v>593</v>
      </c>
      <c r="F130" s="202">
        <v>360</v>
      </c>
      <c r="G130" s="201" t="s">
        <v>624</v>
      </c>
      <c r="H130" s="201">
        <v>455</v>
      </c>
      <c r="I130" s="203">
        <v>420</v>
      </c>
      <c r="J130" s="204" t="s">
        <v>656</v>
      </c>
      <c r="K130" s="205">
        <f t="shared" si="75"/>
        <v>95</v>
      </c>
      <c r="L130" s="206">
        <f t="shared" si="76"/>
        <v>0.2638888888888889</v>
      </c>
      <c r="M130" s="201" t="s">
        <v>591</v>
      </c>
      <c r="N130" s="207">
        <v>42024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98">
        <v>21</v>
      </c>
      <c r="B131" s="199">
        <v>42012</v>
      </c>
      <c r="C131" s="199"/>
      <c r="D131" s="200" t="s">
        <v>657</v>
      </c>
      <c r="E131" s="201" t="s">
        <v>593</v>
      </c>
      <c r="F131" s="202">
        <v>130</v>
      </c>
      <c r="G131" s="201"/>
      <c r="H131" s="201">
        <v>175.5</v>
      </c>
      <c r="I131" s="203">
        <v>165</v>
      </c>
      <c r="J131" s="204" t="s">
        <v>658</v>
      </c>
      <c r="K131" s="205">
        <f t="shared" si="75"/>
        <v>45.5</v>
      </c>
      <c r="L131" s="206">
        <f t="shared" si="76"/>
        <v>0.35</v>
      </c>
      <c r="M131" s="201" t="s">
        <v>591</v>
      </c>
      <c r="N131" s="207">
        <v>43088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98">
        <v>22</v>
      </c>
      <c r="B132" s="199">
        <v>42040</v>
      </c>
      <c r="C132" s="199"/>
      <c r="D132" s="200" t="s">
        <v>383</v>
      </c>
      <c r="E132" s="201" t="s">
        <v>623</v>
      </c>
      <c r="F132" s="202">
        <v>98</v>
      </c>
      <c r="G132" s="201"/>
      <c r="H132" s="201">
        <v>120</v>
      </c>
      <c r="I132" s="203">
        <v>120</v>
      </c>
      <c r="J132" s="204" t="s">
        <v>625</v>
      </c>
      <c r="K132" s="205">
        <f t="shared" si="75"/>
        <v>22</v>
      </c>
      <c r="L132" s="206">
        <f t="shared" si="76"/>
        <v>0.22448979591836735</v>
      </c>
      <c r="M132" s="201" t="s">
        <v>591</v>
      </c>
      <c r="N132" s="207">
        <v>42753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98">
        <v>23</v>
      </c>
      <c r="B133" s="199">
        <v>42040</v>
      </c>
      <c r="C133" s="199"/>
      <c r="D133" s="200" t="s">
        <v>659</v>
      </c>
      <c r="E133" s="201" t="s">
        <v>623</v>
      </c>
      <c r="F133" s="202">
        <v>196</v>
      </c>
      <c r="G133" s="201"/>
      <c r="H133" s="201">
        <v>262</v>
      </c>
      <c r="I133" s="203">
        <v>255</v>
      </c>
      <c r="J133" s="204" t="s">
        <v>625</v>
      </c>
      <c r="K133" s="205">
        <f t="shared" si="75"/>
        <v>66</v>
      </c>
      <c r="L133" s="206">
        <f t="shared" si="76"/>
        <v>0.33673469387755101</v>
      </c>
      <c r="M133" s="201" t="s">
        <v>591</v>
      </c>
      <c r="N133" s="207">
        <v>42599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208">
        <v>24</v>
      </c>
      <c r="B134" s="209">
        <v>42067</v>
      </c>
      <c r="C134" s="209"/>
      <c r="D134" s="210" t="s">
        <v>382</v>
      </c>
      <c r="E134" s="211" t="s">
        <v>623</v>
      </c>
      <c r="F134" s="212">
        <v>235</v>
      </c>
      <c r="G134" s="212"/>
      <c r="H134" s="213">
        <v>77</v>
      </c>
      <c r="I134" s="213" t="s">
        <v>660</v>
      </c>
      <c r="J134" s="214" t="s">
        <v>661</v>
      </c>
      <c r="K134" s="215">
        <f t="shared" si="75"/>
        <v>-158</v>
      </c>
      <c r="L134" s="216">
        <f t="shared" si="76"/>
        <v>-0.67234042553191486</v>
      </c>
      <c r="M134" s="212" t="s">
        <v>604</v>
      </c>
      <c r="N134" s="209">
        <v>43522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98">
        <v>25</v>
      </c>
      <c r="B135" s="199">
        <v>42067</v>
      </c>
      <c r="C135" s="199"/>
      <c r="D135" s="200" t="s">
        <v>662</v>
      </c>
      <c r="E135" s="201" t="s">
        <v>623</v>
      </c>
      <c r="F135" s="202">
        <v>185</v>
      </c>
      <c r="G135" s="201"/>
      <c r="H135" s="201">
        <v>224</v>
      </c>
      <c r="I135" s="203" t="s">
        <v>663</v>
      </c>
      <c r="J135" s="204" t="s">
        <v>625</v>
      </c>
      <c r="K135" s="205">
        <f t="shared" si="75"/>
        <v>39</v>
      </c>
      <c r="L135" s="206">
        <f t="shared" si="76"/>
        <v>0.21081081081081082</v>
      </c>
      <c r="M135" s="201" t="s">
        <v>591</v>
      </c>
      <c r="N135" s="207">
        <v>42647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208">
        <v>26</v>
      </c>
      <c r="B136" s="209">
        <v>42090</v>
      </c>
      <c r="C136" s="209"/>
      <c r="D136" s="217" t="s">
        <v>664</v>
      </c>
      <c r="E136" s="212" t="s">
        <v>623</v>
      </c>
      <c r="F136" s="212">
        <v>49.5</v>
      </c>
      <c r="G136" s="213"/>
      <c r="H136" s="213">
        <v>15.85</v>
      </c>
      <c r="I136" s="213">
        <v>67</v>
      </c>
      <c r="J136" s="214" t="s">
        <v>665</v>
      </c>
      <c r="K136" s="213">
        <f t="shared" si="75"/>
        <v>-33.65</v>
      </c>
      <c r="L136" s="218">
        <f t="shared" si="76"/>
        <v>-0.67979797979797973</v>
      </c>
      <c r="M136" s="212" t="s">
        <v>604</v>
      </c>
      <c r="N136" s="219">
        <v>43627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98">
        <v>27</v>
      </c>
      <c r="B137" s="199">
        <v>42093</v>
      </c>
      <c r="C137" s="199"/>
      <c r="D137" s="200" t="s">
        <v>666</v>
      </c>
      <c r="E137" s="201" t="s">
        <v>623</v>
      </c>
      <c r="F137" s="202">
        <v>183.5</v>
      </c>
      <c r="G137" s="201"/>
      <c r="H137" s="201">
        <v>219</v>
      </c>
      <c r="I137" s="203">
        <v>218</v>
      </c>
      <c r="J137" s="204" t="s">
        <v>667</v>
      </c>
      <c r="K137" s="205">
        <f t="shared" si="75"/>
        <v>35.5</v>
      </c>
      <c r="L137" s="206">
        <f t="shared" si="76"/>
        <v>0.19346049046321526</v>
      </c>
      <c r="M137" s="201" t="s">
        <v>591</v>
      </c>
      <c r="N137" s="207">
        <v>42103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98">
        <v>28</v>
      </c>
      <c r="B138" s="199">
        <v>42114</v>
      </c>
      <c r="C138" s="199"/>
      <c r="D138" s="200" t="s">
        <v>668</v>
      </c>
      <c r="E138" s="201" t="s">
        <v>623</v>
      </c>
      <c r="F138" s="202">
        <f>(227+237)/2</f>
        <v>232</v>
      </c>
      <c r="G138" s="201"/>
      <c r="H138" s="201">
        <v>298</v>
      </c>
      <c r="I138" s="203">
        <v>298</v>
      </c>
      <c r="J138" s="204" t="s">
        <v>625</v>
      </c>
      <c r="K138" s="205">
        <f t="shared" si="75"/>
        <v>66</v>
      </c>
      <c r="L138" s="206">
        <f t="shared" si="76"/>
        <v>0.28448275862068967</v>
      </c>
      <c r="M138" s="201" t="s">
        <v>591</v>
      </c>
      <c r="N138" s="207">
        <v>42823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98">
        <v>29</v>
      </c>
      <c r="B139" s="199">
        <v>42128</v>
      </c>
      <c r="C139" s="199"/>
      <c r="D139" s="200" t="s">
        <v>669</v>
      </c>
      <c r="E139" s="201" t="s">
        <v>593</v>
      </c>
      <c r="F139" s="202">
        <v>385</v>
      </c>
      <c r="G139" s="201"/>
      <c r="H139" s="201">
        <f>212.5+331</f>
        <v>543.5</v>
      </c>
      <c r="I139" s="203">
        <v>510</v>
      </c>
      <c r="J139" s="204" t="s">
        <v>670</v>
      </c>
      <c r="K139" s="205">
        <f t="shared" si="75"/>
        <v>158.5</v>
      </c>
      <c r="L139" s="206">
        <f t="shared" si="76"/>
        <v>0.41168831168831171</v>
      </c>
      <c r="M139" s="201" t="s">
        <v>591</v>
      </c>
      <c r="N139" s="207">
        <v>42235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98">
        <v>30</v>
      </c>
      <c r="B140" s="199">
        <v>42128</v>
      </c>
      <c r="C140" s="199"/>
      <c r="D140" s="200" t="s">
        <v>671</v>
      </c>
      <c r="E140" s="201" t="s">
        <v>593</v>
      </c>
      <c r="F140" s="202">
        <v>115.5</v>
      </c>
      <c r="G140" s="201"/>
      <c r="H140" s="201">
        <v>146</v>
      </c>
      <c r="I140" s="203">
        <v>142</v>
      </c>
      <c r="J140" s="204" t="s">
        <v>672</v>
      </c>
      <c r="K140" s="205">
        <f t="shared" si="75"/>
        <v>30.5</v>
      </c>
      <c r="L140" s="206">
        <f t="shared" si="76"/>
        <v>0.26406926406926406</v>
      </c>
      <c r="M140" s="201" t="s">
        <v>591</v>
      </c>
      <c r="N140" s="207">
        <v>42202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98">
        <v>31</v>
      </c>
      <c r="B141" s="199">
        <v>42151</v>
      </c>
      <c r="C141" s="199"/>
      <c r="D141" s="200" t="s">
        <v>673</v>
      </c>
      <c r="E141" s="201" t="s">
        <v>593</v>
      </c>
      <c r="F141" s="202">
        <v>237.5</v>
      </c>
      <c r="G141" s="201"/>
      <c r="H141" s="201">
        <v>279.5</v>
      </c>
      <c r="I141" s="203">
        <v>278</v>
      </c>
      <c r="J141" s="204" t="s">
        <v>625</v>
      </c>
      <c r="K141" s="205">
        <f t="shared" si="75"/>
        <v>42</v>
      </c>
      <c r="L141" s="206">
        <f t="shared" si="76"/>
        <v>0.17684210526315788</v>
      </c>
      <c r="M141" s="201" t="s">
        <v>591</v>
      </c>
      <c r="N141" s="207">
        <v>42222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98">
        <v>32</v>
      </c>
      <c r="B142" s="199">
        <v>42174</v>
      </c>
      <c r="C142" s="199"/>
      <c r="D142" s="200" t="s">
        <v>644</v>
      </c>
      <c r="E142" s="201" t="s">
        <v>623</v>
      </c>
      <c r="F142" s="202">
        <v>340</v>
      </c>
      <c r="G142" s="201"/>
      <c r="H142" s="201">
        <v>448</v>
      </c>
      <c r="I142" s="203">
        <v>448</v>
      </c>
      <c r="J142" s="204" t="s">
        <v>625</v>
      </c>
      <c r="K142" s="205">
        <f t="shared" si="75"/>
        <v>108</v>
      </c>
      <c r="L142" s="206">
        <f t="shared" si="76"/>
        <v>0.31764705882352939</v>
      </c>
      <c r="M142" s="201" t="s">
        <v>591</v>
      </c>
      <c r="N142" s="207">
        <v>43018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98">
        <v>33</v>
      </c>
      <c r="B143" s="199">
        <v>42191</v>
      </c>
      <c r="C143" s="199"/>
      <c r="D143" s="200" t="s">
        <v>674</v>
      </c>
      <c r="E143" s="201" t="s">
        <v>623</v>
      </c>
      <c r="F143" s="202">
        <v>390</v>
      </c>
      <c r="G143" s="201"/>
      <c r="H143" s="201">
        <v>460</v>
      </c>
      <c r="I143" s="203">
        <v>460</v>
      </c>
      <c r="J143" s="204" t="s">
        <v>625</v>
      </c>
      <c r="K143" s="205">
        <f t="shared" si="75"/>
        <v>70</v>
      </c>
      <c r="L143" s="206">
        <f t="shared" si="76"/>
        <v>0.17948717948717949</v>
      </c>
      <c r="M143" s="201" t="s">
        <v>591</v>
      </c>
      <c r="N143" s="207">
        <v>42478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208">
        <v>34</v>
      </c>
      <c r="B144" s="209">
        <v>42195</v>
      </c>
      <c r="C144" s="209"/>
      <c r="D144" s="210" t="s">
        <v>675</v>
      </c>
      <c r="E144" s="211" t="s">
        <v>623</v>
      </c>
      <c r="F144" s="212">
        <v>122.5</v>
      </c>
      <c r="G144" s="212"/>
      <c r="H144" s="213">
        <v>61</v>
      </c>
      <c r="I144" s="213">
        <v>172</v>
      </c>
      <c r="J144" s="214" t="s">
        <v>676</v>
      </c>
      <c r="K144" s="215">
        <f t="shared" si="75"/>
        <v>-61.5</v>
      </c>
      <c r="L144" s="216">
        <f t="shared" si="76"/>
        <v>-0.50204081632653064</v>
      </c>
      <c r="M144" s="212" t="s">
        <v>604</v>
      </c>
      <c r="N144" s="209">
        <v>43333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98">
        <v>35</v>
      </c>
      <c r="B145" s="199">
        <v>42219</v>
      </c>
      <c r="C145" s="199"/>
      <c r="D145" s="200" t="s">
        <v>677</v>
      </c>
      <c r="E145" s="201" t="s">
        <v>623</v>
      </c>
      <c r="F145" s="202">
        <v>297.5</v>
      </c>
      <c r="G145" s="201"/>
      <c r="H145" s="201">
        <v>350</v>
      </c>
      <c r="I145" s="203">
        <v>360</v>
      </c>
      <c r="J145" s="204" t="s">
        <v>678</v>
      </c>
      <c r="K145" s="205">
        <f t="shared" si="75"/>
        <v>52.5</v>
      </c>
      <c r="L145" s="206">
        <f t="shared" si="76"/>
        <v>0.17647058823529413</v>
      </c>
      <c r="M145" s="201" t="s">
        <v>591</v>
      </c>
      <c r="N145" s="207">
        <v>42232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98">
        <v>36</v>
      </c>
      <c r="B146" s="199">
        <v>42219</v>
      </c>
      <c r="C146" s="199"/>
      <c r="D146" s="200" t="s">
        <v>679</v>
      </c>
      <c r="E146" s="201" t="s">
        <v>623</v>
      </c>
      <c r="F146" s="202">
        <v>115.5</v>
      </c>
      <c r="G146" s="201"/>
      <c r="H146" s="201">
        <v>149</v>
      </c>
      <c r="I146" s="203">
        <v>140</v>
      </c>
      <c r="J146" s="204" t="s">
        <v>680</v>
      </c>
      <c r="K146" s="205">
        <f t="shared" si="75"/>
        <v>33.5</v>
      </c>
      <c r="L146" s="206">
        <f t="shared" si="76"/>
        <v>0.29004329004329005</v>
      </c>
      <c r="M146" s="201" t="s">
        <v>591</v>
      </c>
      <c r="N146" s="207">
        <v>42740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98">
        <v>37</v>
      </c>
      <c r="B147" s="199">
        <v>42251</v>
      </c>
      <c r="C147" s="199"/>
      <c r="D147" s="200" t="s">
        <v>673</v>
      </c>
      <c r="E147" s="201" t="s">
        <v>623</v>
      </c>
      <c r="F147" s="202">
        <v>226</v>
      </c>
      <c r="G147" s="201"/>
      <c r="H147" s="201">
        <v>292</v>
      </c>
      <c r="I147" s="203">
        <v>292</v>
      </c>
      <c r="J147" s="204" t="s">
        <v>681</v>
      </c>
      <c r="K147" s="205">
        <f t="shared" si="75"/>
        <v>66</v>
      </c>
      <c r="L147" s="206">
        <f t="shared" si="76"/>
        <v>0.29203539823008851</v>
      </c>
      <c r="M147" s="201" t="s">
        <v>591</v>
      </c>
      <c r="N147" s="207">
        <v>42286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98">
        <v>38</v>
      </c>
      <c r="B148" s="199">
        <v>42254</v>
      </c>
      <c r="C148" s="199"/>
      <c r="D148" s="200" t="s">
        <v>668</v>
      </c>
      <c r="E148" s="201" t="s">
        <v>623</v>
      </c>
      <c r="F148" s="202">
        <v>232.5</v>
      </c>
      <c r="G148" s="201"/>
      <c r="H148" s="201">
        <v>312.5</v>
      </c>
      <c r="I148" s="203">
        <v>310</v>
      </c>
      <c r="J148" s="204" t="s">
        <v>625</v>
      </c>
      <c r="K148" s="205">
        <f t="shared" si="75"/>
        <v>80</v>
      </c>
      <c r="L148" s="206">
        <f t="shared" si="76"/>
        <v>0.34408602150537637</v>
      </c>
      <c r="M148" s="201" t="s">
        <v>591</v>
      </c>
      <c r="N148" s="207">
        <v>42823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98">
        <v>39</v>
      </c>
      <c r="B149" s="199">
        <v>42268</v>
      </c>
      <c r="C149" s="199"/>
      <c r="D149" s="200" t="s">
        <v>682</v>
      </c>
      <c r="E149" s="201" t="s">
        <v>623</v>
      </c>
      <c r="F149" s="202">
        <v>196.5</v>
      </c>
      <c r="G149" s="201"/>
      <c r="H149" s="201">
        <v>238</v>
      </c>
      <c r="I149" s="203">
        <v>238</v>
      </c>
      <c r="J149" s="204" t="s">
        <v>681</v>
      </c>
      <c r="K149" s="205">
        <f t="shared" si="75"/>
        <v>41.5</v>
      </c>
      <c r="L149" s="206">
        <f t="shared" si="76"/>
        <v>0.21119592875318066</v>
      </c>
      <c r="M149" s="201" t="s">
        <v>591</v>
      </c>
      <c r="N149" s="207">
        <v>42291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98">
        <v>40</v>
      </c>
      <c r="B150" s="199">
        <v>42271</v>
      </c>
      <c r="C150" s="199"/>
      <c r="D150" s="200" t="s">
        <v>622</v>
      </c>
      <c r="E150" s="201" t="s">
        <v>623</v>
      </c>
      <c r="F150" s="202">
        <v>65</v>
      </c>
      <c r="G150" s="201"/>
      <c r="H150" s="201">
        <v>82</v>
      </c>
      <c r="I150" s="203">
        <v>82</v>
      </c>
      <c r="J150" s="204" t="s">
        <v>681</v>
      </c>
      <c r="K150" s="205">
        <f t="shared" si="75"/>
        <v>17</v>
      </c>
      <c r="L150" s="206">
        <f t="shared" si="76"/>
        <v>0.26153846153846155</v>
      </c>
      <c r="M150" s="201" t="s">
        <v>591</v>
      </c>
      <c r="N150" s="207">
        <v>42578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98">
        <v>41</v>
      </c>
      <c r="B151" s="199">
        <v>42291</v>
      </c>
      <c r="C151" s="199"/>
      <c r="D151" s="200" t="s">
        <v>683</v>
      </c>
      <c r="E151" s="201" t="s">
        <v>623</v>
      </c>
      <c r="F151" s="202">
        <v>144</v>
      </c>
      <c r="G151" s="201"/>
      <c r="H151" s="201">
        <v>182.5</v>
      </c>
      <c r="I151" s="203">
        <v>181</v>
      </c>
      <c r="J151" s="204" t="s">
        <v>681</v>
      </c>
      <c r="K151" s="205">
        <f t="shared" si="75"/>
        <v>38.5</v>
      </c>
      <c r="L151" s="206">
        <f t="shared" si="76"/>
        <v>0.2673611111111111</v>
      </c>
      <c r="M151" s="201" t="s">
        <v>591</v>
      </c>
      <c r="N151" s="207">
        <v>42817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98">
        <v>42</v>
      </c>
      <c r="B152" s="199">
        <v>42291</v>
      </c>
      <c r="C152" s="199"/>
      <c r="D152" s="200" t="s">
        <v>684</v>
      </c>
      <c r="E152" s="201" t="s">
        <v>623</v>
      </c>
      <c r="F152" s="202">
        <v>264</v>
      </c>
      <c r="G152" s="201"/>
      <c r="H152" s="201">
        <v>311</v>
      </c>
      <c r="I152" s="203">
        <v>311</v>
      </c>
      <c r="J152" s="204" t="s">
        <v>681</v>
      </c>
      <c r="K152" s="205">
        <f t="shared" si="75"/>
        <v>47</v>
      </c>
      <c r="L152" s="206">
        <f t="shared" si="76"/>
        <v>0.17803030303030304</v>
      </c>
      <c r="M152" s="201" t="s">
        <v>591</v>
      </c>
      <c r="N152" s="207">
        <v>42604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98">
        <v>43</v>
      </c>
      <c r="B153" s="199">
        <v>42318</v>
      </c>
      <c r="C153" s="199"/>
      <c r="D153" s="200" t="s">
        <v>685</v>
      </c>
      <c r="E153" s="201" t="s">
        <v>593</v>
      </c>
      <c r="F153" s="202">
        <v>549.5</v>
      </c>
      <c r="G153" s="201"/>
      <c r="H153" s="201">
        <v>630</v>
      </c>
      <c r="I153" s="203">
        <v>630</v>
      </c>
      <c r="J153" s="204" t="s">
        <v>681</v>
      </c>
      <c r="K153" s="205">
        <f t="shared" si="75"/>
        <v>80.5</v>
      </c>
      <c r="L153" s="206">
        <f t="shared" si="76"/>
        <v>0.1464968152866242</v>
      </c>
      <c r="M153" s="201" t="s">
        <v>591</v>
      </c>
      <c r="N153" s="207">
        <v>42419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98">
        <v>44</v>
      </c>
      <c r="B154" s="199">
        <v>42342</v>
      </c>
      <c r="C154" s="199"/>
      <c r="D154" s="200" t="s">
        <v>686</v>
      </c>
      <c r="E154" s="201" t="s">
        <v>623</v>
      </c>
      <c r="F154" s="202">
        <v>1027.5</v>
      </c>
      <c r="G154" s="201"/>
      <c r="H154" s="201">
        <v>1315</v>
      </c>
      <c r="I154" s="203">
        <v>1250</v>
      </c>
      <c r="J154" s="204" t="s">
        <v>681</v>
      </c>
      <c r="K154" s="205">
        <f t="shared" si="75"/>
        <v>287.5</v>
      </c>
      <c r="L154" s="206">
        <f t="shared" si="76"/>
        <v>0.27980535279805352</v>
      </c>
      <c r="M154" s="201" t="s">
        <v>591</v>
      </c>
      <c r="N154" s="207">
        <v>43244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98">
        <v>45</v>
      </c>
      <c r="B155" s="199">
        <v>42367</v>
      </c>
      <c r="C155" s="199"/>
      <c r="D155" s="200" t="s">
        <v>687</v>
      </c>
      <c r="E155" s="201" t="s">
        <v>623</v>
      </c>
      <c r="F155" s="202">
        <v>465</v>
      </c>
      <c r="G155" s="201"/>
      <c r="H155" s="201">
        <v>540</v>
      </c>
      <c r="I155" s="203">
        <v>540</v>
      </c>
      <c r="J155" s="204" t="s">
        <v>681</v>
      </c>
      <c r="K155" s="205">
        <f t="shared" si="75"/>
        <v>75</v>
      </c>
      <c r="L155" s="206">
        <f t="shared" si="76"/>
        <v>0.16129032258064516</v>
      </c>
      <c r="M155" s="201" t="s">
        <v>591</v>
      </c>
      <c r="N155" s="207">
        <v>42530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98">
        <v>46</v>
      </c>
      <c r="B156" s="199">
        <v>42380</v>
      </c>
      <c r="C156" s="199"/>
      <c r="D156" s="200" t="s">
        <v>383</v>
      </c>
      <c r="E156" s="201" t="s">
        <v>593</v>
      </c>
      <c r="F156" s="202">
        <v>81</v>
      </c>
      <c r="G156" s="201"/>
      <c r="H156" s="201">
        <v>110</v>
      </c>
      <c r="I156" s="203">
        <v>110</v>
      </c>
      <c r="J156" s="204" t="s">
        <v>681</v>
      </c>
      <c r="K156" s="205">
        <f t="shared" si="75"/>
        <v>29</v>
      </c>
      <c r="L156" s="206">
        <f t="shared" si="76"/>
        <v>0.35802469135802467</v>
      </c>
      <c r="M156" s="201" t="s">
        <v>591</v>
      </c>
      <c r="N156" s="207">
        <v>42745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98">
        <v>47</v>
      </c>
      <c r="B157" s="199">
        <v>42382</v>
      </c>
      <c r="C157" s="199"/>
      <c r="D157" s="200" t="s">
        <v>688</v>
      </c>
      <c r="E157" s="201" t="s">
        <v>593</v>
      </c>
      <c r="F157" s="202">
        <v>417.5</v>
      </c>
      <c r="G157" s="201"/>
      <c r="H157" s="201">
        <v>547</v>
      </c>
      <c r="I157" s="203">
        <v>535</v>
      </c>
      <c r="J157" s="204" t="s">
        <v>681</v>
      </c>
      <c r="K157" s="205">
        <f t="shared" si="75"/>
        <v>129.5</v>
      </c>
      <c r="L157" s="206">
        <f t="shared" si="76"/>
        <v>0.31017964071856285</v>
      </c>
      <c r="M157" s="201" t="s">
        <v>591</v>
      </c>
      <c r="N157" s="207">
        <v>42578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98">
        <v>48</v>
      </c>
      <c r="B158" s="199">
        <v>42408</v>
      </c>
      <c r="C158" s="199"/>
      <c r="D158" s="200" t="s">
        <v>689</v>
      </c>
      <c r="E158" s="201" t="s">
        <v>623</v>
      </c>
      <c r="F158" s="202">
        <v>650</v>
      </c>
      <c r="G158" s="201"/>
      <c r="H158" s="201">
        <v>800</v>
      </c>
      <c r="I158" s="203">
        <v>800</v>
      </c>
      <c r="J158" s="204" t="s">
        <v>681</v>
      </c>
      <c r="K158" s="205">
        <f t="shared" si="75"/>
        <v>150</v>
      </c>
      <c r="L158" s="206">
        <f t="shared" si="76"/>
        <v>0.23076923076923078</v>
      </c>
      <c r="M158" s="201" t="s">
        <v>591</v>
      </c>
      <c r="N158" s="207">
        <v>43154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98">
        <v>49</v>
      </c>
      <c r="B159" s="199">
        <v>42433</v>
      </c>
      <c r="C159" s="199"/>
      <c r="D159" s="200" t="s">
        <v>211</v>
      </c>
      <c r="E159" s="201" t="s">
        <v>623</v>
      </c>
      <c r="F159" s="202">
        <v>437.5</v>
      </c>
      <c r="G159" s="201"/>
      <c r="H159" s="201">
        <v>504.5</v>
      </c>
      <c r="I159" s="203">
        <v>522</v>
      </c>
      <c r="J159" s="204" t="s">
        <v>690</v>
      </c>
      <c r="K159" s="205">
        <f t="shared" si="75"/>
        <v>67</v>
      </c>
      <c r="L159" s="206">
        <f t="shared" si="76"/>
        <v>0.15314285714285714</v>
      </c>
      <c r="M159" s="201" t="s">
        <v>591</v>
      </c>
      <c r="N159" s="207">
        <v>42480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98">
        <v>50</v>
      </c>
      <c r="B160" s="199">
        <v>42438</v>
      </c>
      <c r="C160" s="199"/>
      <c r="D160" s="200" t="s">
        <v>691</v>
      </c>
      <c r="E160" s="201" t="s">
        <v>623</v>
      </c>
      <c r="F160" s="202">
        <v>189.5</v>
      </c>
      <c r="G160" s="201"/>
      <c r="H160" s="201">
        <v>218</v>
      </c>
      <c r="I160" s="203">
        <v>218</v>
      </c>
      <c r="J160" s="204" t="s">
        <v>681</v>
      </c>
      <c r="K160" s="205">
        <f t="shared" si="75"/>
        <v>28.5</v>
      </c>
      <c r="L160" s="206">
        <f t="shared" si="76"/>
        <v>0.15039577836411611</v>
      </c>
      <c r="M160" s="201" t="s">
        <v>591</v>
      </c>
      <c r="N160" s="207">
        <v>43034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208">
        <v>51</v>
      </c>
      <c r="B161" s="209">
        <v>42471</v>
      </c>
      <c r="C161" s="209"/>
      <c r="D161" s="217" t="s">
        <v>692</v>
      </c>
      <c r="E161" s="212" t="s">
        <v>623</v>
      </c>
      <c r="F161" s="212">
        <v>36.5</v>
      </c>
      <c r="G161" s="213"/>
      <c r="H161" s="213">
        <v>15.85</v>
      </c>
      <c r="I161" s="213">
        <v>60</v>
      </c>
      <c r="J161" s="214" t="s">
        <v>693</v>
      </c>
      <c r="K161" s="215">
        <f t="shared" si="75"/>
        <v>-20.65</v>
      </c>
      <c r="L161" s="216">
        <f t="shared" si="76"/>
        <v>-0.5657534246575342</v>
      </c>
      <c r="M161" s="212" t="s">
        <v>604</v>
      </c>
      <c r="N161" s="220">
        <v>43627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98">
        <v>52</v>
      </c>
      <c r="B162" s="199">
        <v>42472</v>
      </c>
      <c r="C162" s="199"/>
      <c r="D162" s="200" t="s">
        <v>694</v>
      </c>
      <c r="E162" s="201" t="s">
        <v>623</v>
      </c>
      <c r="F162" s="202">
        <v>93</v>
      </c>
      <c r="G162" s="201"/>
      <c r="H162" s="201">
        <v>149</v>
      </c>
      <c r="I162" s="203">
        <v>140</v>
      </c>
      <c r="J162" s="204" t="s">
        <v>695</v>
      </c>
      <c r="K162" s="205">
        <f t="shared" si="75"/>
        <v>56</v>
      </c>
      <c r="L162" s="206">
        <f t="shared" si="76"/>
        <v>0.60215053763440862</v>
      </c>
      <c r="M162" s="201" t="s">
        <v>591</v>
      </c>
      <c r="N162" s="207">
        <v>42740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98">
        <v>53</v>
      </c>
      <c r="B163" s="199">
        <v>42472</v>
      </c>
      <c r="C163" s="199"/>
      <c r="D163" s="200" t="s">
        <v>696</v>
      </c>
      <c r="E163" s="201" t="s">
        <v>623</v>
      </c>
      <c r="F163" s="202">
        <v>130</v>
      </c>
      <c r="G163" s="201"/>
      <c r="H163" s="201">
        <v>150</v>
      </c>
      <c r="I163" s="203" t="s">
        <v>697</v>
      </c>
      <c r="J163" s="204" t="s">
        <v>681</v>
      </c>
      <c r="K163" s="205">
        <f t="shared" si="75"/>
        <v>20</v>
      </c>
      <c r="L163" s="206">
        <f t="shared" si="76"/>
        <v>0.15384615384615385</v>
      </c>
      <c r="M163" s="201" t="s">
        <v>591</v>
      </c>
      <c r="N163" s="207">
        <v>42564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98">
        <v>54</v>
      </c>
      <c r="B164" s="199">
        <v>42473</v>
      </c>
      <c r="C164" s="199"/>
      <c r="D164" s="200" t="s">
        <v>698</v>
      </c>
      <c r="E164" s="201" t="s">
        <v>623</v>
      </c>
      <c r="F164" s="202">
        <v>196</v>
      </c>
      <c r="G164" s="201"/>
      <c r="H164" s="201">
        <v>299</v>
      </c>
      <c r="I164" s="203">
        <v>299</v>
      </c>
      <c r="J164" s="204" t="s">
        <v>681</v>
      </c>
      <c r="K164" s="205">
        <v>103</v>
      </c>
      <c r="L164" s="206">
        <v>0.52551020408163296</v>
      </c>
      <c r="M164" s="201" t="s">
        <v>591</v>
      </c>
      <c r="N164" s="207">
        <v>42620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98">
        <v>55</v>
      </c>
      <c r="B165" s="199">
        <v>42473</v>
      </c>
      <c r="C165" s="199"/>
      <c r="D165" s="200" t="s">
        <v>699</v>
      </c>
      <c r="E165" s="201" t="s">
        <v>623</v>
      </c>
      <c r="F165" s="202">
        <v>88</v>
      </c>
      <c r="G165" s="201"/>
      <c r="H165" s="201">
        <v>103</v>
      </c>
      <c r="I165" s="203">
        <v>103</v>
      </c>
      <c r="J165" s="204" t="s">
        <v>681</v>
      </c>
      <c r="K165" s="205">
        <v>15</v>
      </c>
      <c r="L165" s="206">
        <v>0.170454545454545</v>
      </c>
      <c r="M165" s="201" t="s">
        <v>591</v>
      </c>
      <c r="N165" s="207">
        <v>42530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98">
        <v>56</v>
      </c>
      <c r="B166" s="199">
        <v>42492</v>
      </c>
      <c r="C166" s="199"/>
      <c r="D166" s="200" t="s">
        <v>700</v>
      </c>
      <c r="E166" s="201" t="s">
        <v>623</v>
      </c>
      <c r="F166" s="202">
        <v>127.5</v>
      </c>
      <c r="G166" s="201"/>
      <c r="H166" s="201">
        <v>148</v>
      </c>
      <c r="I166" s="203" t="s">
        <v>701</v>
      </c>
      <c r="J166" s="204" t="s">
        <v>681</v>
      </c>
      <c r="K166" s="205">
        <f t="shared" ref="K166:K170" si="77">H166-F166</f>
        <v>20.5</v>
      </c>
      <c r="L166" s="206">
        <f t="shared" ref="L166:L170" si="78">K166/F166</f>
        <v>0.16078431372549021</v>
      </c>
      <c r="M166" s="201" t="s">
        <v>591</v>
      </c>
      <c r="N166" s="207">
        <v>42564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98">
        <v>57</v>
      </c>
      <c r="B167" s="199">
        <v>42493</v>
      </c>
      <c r="C167" s="199"/>
      <c r="D167" s="200" t="s">
        <v>702</v>
      </c>
      <c r="E167" s="201" t="s">
        <v>623</v>
      </c>
      <c r="F167" s="202">
        <v>675</v>
      </c>
      <c r="G167" s="201"/>
      <c r="H167" s="201">
        <v>815</v>
      </c>
      <c r="I167" s="203" t="s">
        <v>703</v>
      </c>
      <c r="J167" s="204" t="s">
        <v>681</v>
      </c>
      <c r="K167" s="205">
        <f t="shared" si="77"/>
        <v>140</v>
      </c>
      <c r="L167" s="206">
        <f t="shared" si="78"/>
        <v>0.2074074074074074</v>
      </c>
      <c r="M167" s="201" t="s">
        <v>591</v>
      </c>
      <c r="N167" s="207">
        <v>43154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208">
        <v>58</v>
      </c>
      <c r="B168" s="209">
        <v>42522</v>
      </c>
      <c r="C168" s="209"/>
      <c r="D168" s="210" t="s">
        <v>704</v>
      </c>
      <c r="E168" s="211" t="s">
        <v>623</v>
      </c>
      <c r="F168" s="212">
        <v>500</v>
      </c>
      <c r="G168" s="212"/>
      <c r="H168" s="213">
        <v>232.5</v>
      </c>
      <c r="I168" s="213" t="s">
        <v>705</v>
      </c>
      <c r="J168" s="214" t="s">
        <v>706</v>
      </c>
      <c r="K168" s="215">
        <f t="shared" si="77"/>
        <v>-267.5</v>
      </c>
      <c r="L168" s="216">
        <f t="shared" si="78"/>
        <v>-0.53500000000000003</v>
      </c>
      <c r="M168" s="212" t="s">
        <v>604</v>
      </c>
      <c r="N168" s="209">
        <v>43735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98">
        <v>59</v>
      </c>
      <c r="B169" s="199">
        <v>42527</v>
      </c>
      <c r="C169" s="199"/>
      <c r="D169" s="200" t="s">
        <v>542</v>
      </c>
      <c r="E169" s="201" t="s">
        <v>623</v>
      </c>
      <c r="F169" s="202">
        <v>110</v>
      </c>
      <c r="G169" s="201"/>
      <c r="H169" s="201">
        <v>126.5</v>
      </c>
      <c r="I169" s="203">
        <v>125</v>
      </c>
      <c r="J169" s="204" t="s">
        <v>632</v>
      </c>
      <c r="K169" s="205">
        <f t="shared" si="77"/>
        <v>16.5</v>
      </c>
      <c r="L169" s="206">
        <f t="shared" si="78"/>
        <v>0.15</v>
      </c>
      <c r="M169" s="201" t="s">
        <v>591</v>
      </c>
      <c r="N169" s="207">
        <v>42552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98">
        <v>60</v>
      </c>
      <c r="B170" s="199">
        <v>42538</v>
      </c>
      <c r="C170" s="199"/>
      <c r="D170" s="200" t="s">
        <v>707</v>
      </c>
      <c r="E170" s="201" t="s">
        <v>623</v>
      </c>
      <c r="F170" s="202">
        <v>44</v>
      </c>
      <c r="G170" s="201"/>
      <c r="H170" s="201">
        <v>69.5</v>
      </c>
      <c r="I170" s="203">
        <v>69.5</v>
      </c>
      <c r="J170" s="204" t="s">
        <v>708</v>
      </c>
      <c r="K170" s="205">
        <f t="shared" si="77"/>
        <v>25.5</v>
      </c>
      <c r="L170" s="206">
        <f t="shared" si="78"/>
        <v>0.57954545454545459</v>
      </c>
      <c r="M170" s="201" t="s">
        <v>591</v>
      </c>
      <c r="N170" s="207">
        <v>42977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98">
        <v>61</v>
      </c>
      <c r="B171" s="199">
        <v>42549</v>
      </c>
      <c r="C171" s="199"/>
      <c r="D171" s="200" t="s">
        <v>709</v>
      </c>
      <c r="E171" s="201" t="s">
        <v>623</v>
      </c>
      <c r="F171" s="202">
        <v>262.5</v>
      </c>
      <c r="G171" s="201"/>
      <c r="H171" s="201">
        <v>340</v>
      </c>
      <c r="I171" s="203">
        <v>333</v>
      </c>
      <c r="J171" s="204" t="s">
        <v>710</v>
      </c>
      <c r="K171" s="205">
        <v>77.5</v>
      </c>
      <c r="L171" s="206">
        <v>0.29523809523809502</v>
      </c>
      <c r="M171" s="201" t="s">
        <v>591</v>
      </c>
      <c r="N171" s="207">
        <v>43017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98">
        <v>62</v>
      </c>
      <c r="B172" s="199">
        <v>42549</v>
      </c>
      <c r="C172" s="199"/>
      <c r="D172" s="200" t="s">
        <v>711</v>
      </c>
      <c r="E172" s="201" t="s">
        <v>623</v>
      </c>
      <c r="F172" s="202">
        <v>840</v>
      </c>
      <c r="G172" s="201"/>
      <c r="H172" s="201">
        <v>1230</v>
      </c>
      <c r="I172" s="203">
        <v>1230</v>
      </c>
      <c r="J172" s="204" t="s">
        <v>681</v>
      </c>
      <c r="K172" s="205">
        <v>390</v>
      </c>
      <c r="L172" s="206">
        <v>0.46428571428571402</v>
      </c>
      <c r="M172" s="201" t="s">
        <v>591</v>
      </c>
      <c r="N172" s="207">
        <v>42649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221">
        <v>63</v>
      </c>
      <c r="B173" s="222">
        <v>42556</v>
      </c>
      <c r="C173" s="222"/>
      <c r="D173" s="223" t="s">
        <v>712</v>
      </c>
      <c r="E173" s="224" t="s">
        <v>623</v>
      </c>
      <c r="F173" s="224">
        <v>395</v>
      </c>
      <c r="G173" s="225"/>
      <c r="H173" s="225">
        <f>(468.5+342.5)/2</f>
        <v>405.5</v>
      </c>
      <c r="I173" s="225">
        <v>510</v>
      </c>
      <c r="J173" s="226" t="s">
        <v>713</v>
      </c>
      <c r="K173" s="227">
        <f t="shared" ref="K173:K179" si="79">H173-F173</f>
        <v>10.5</v>
      </c>
      <c r="L173" s="228">
        <f t="shared" ref="L173:L179" si="80">K173/F173</f>
        <v>2.6582278481012658E-2</v>
      </c>
      <c r="M173" s="224" t="s">
        <v>714</v>
      </c>
      <c r="N173" s="222">
        <v>43606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208">
        <v>64</v>
      </c>
      <c r="B174" s="209">
        <v>42584</v>
      </c>
      <c r="C174" s="209"/>
      <c r="D174" s="210" t="s">
        <v>715</v>
      </c>
      <c r="E174" s="211" t="s">
        <v>593</v>
      </c>
      <c r="F174" s="212">
        <f>169.5-12.8</f>
        <v>156.69999999999999</v>
      </c>
      <c r="G174" s="212"/>
      <c r="H174" s="213">
        <v>77</v>
      </c>
      <c r="I174" s="213" t="s">
        <v>716</v>
      </c>
      <c r="J174" s="214" t="s">
        <v>717</v>
      </c>
      <c r="K174" s="215">
        <f t="shared" si="79"/>
        <v>-79.699999999999989</v>
      </c>
      <c r="L174" s="216">
        <f t="shared" si="80"/>
        <v>-0.50861518825781749</v>
      </c>
      <c r="M174" s="212" t="s">
        <v>604</v>
      </c>
      <c r="N174" s="209">
        <v>43522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208">
        <v>65</v>
      </c>
      <c r="B175" s="209">
        <v>42586</v>
      </c>
      <c r="C175" s="209"/>
      <c r="D175" s="210" t="s">
        <v>718</v>
      </c>
      <c r="E175" s="211" t="s">
        <v>623</v>
      </c>
      <c r="F175" s="212">
        <v>400</v>
      </c>
      <c r="G175" s="212"/>
      <c r="H175" s="213">
        <v>305</v>
      </c>
      <c r="I175" s="213">
        <v>475</v>
      </c>
      <c r="J175" s="214" t="s">
        <v>719</v>
      </c>
      <c r="K175" s="215">
        <f t="shared" si="79"/>
        <v>-95</v>
      </c>
      <c r="L175" s="216">
        <f t="shared" si="80"/>
        <v>-0.23749999999999999</v>
      </c>
      <c r="M175" s="212" t="s">
        <v>604</v>
      </c>
      <c r="N175" s="209">
        <v>43606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98">
        <v>66</v>
      </c>
      <c r="B176" s="199">
        <v>42593</v>
      </c>
      <c r="C176" s="199"/>
      <c r="D176" s="200" t="s">
        <v>720</v>
      </c>
      <c r="E176" s="201" t="s">
        <v>623</v>
      </c>
      <c r="F176" s="202">
        <v>86.5</v>
      </c>
      <c r="G176" s="201"/>
      <c r="H176" s="201">
        <v>130</v>
      </c>
      <c r="I176" s="203">
        <v>130</v>
      </c>
      <c r="J176" s="204" t="s">
        <v>721</v>
      </c>
      <c r="K176" s="205">
        <f t="shared" si="79"/>
        <v>43.5</v>
      </c>
      <c r="L176" s="206">
        <f t="shared" si="80"/>
        <v>0.50289017341040465</v>
      </c>
      <c r="M176" s="201" t="s">
        <v>591</v>
      </c>
      <c r="N176" s="207">
        <v>43091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208">
        <v>67</v>
      </c>
      <c r="B177" s="209">
        <v>42600</v>
      </c>
      <c r="C177" s="209"/>
      <c r="D177" s="210" t="s">
        <v>110</v>
      </c>
      <c r="E177" s="211" t="s">
        <v>623</v>
      </c>
      <c r="F177" s="212">
        <v>133.5</v>
      </c>
      <c r="G177" s="212"/>
      <c r="H177" s="213">
        <v>126.5</v>
      </c>
      <c r="I177" s="213">
        <v>178</v>
      </c>
      <c r="J177" s="214" t="s">
        <v>722</v>
      </c>
      <c r="K177" s="215">
        <f t="shared" si="79"/>
        <v>-7</v>
      </c>
      <c r="L177" s="216">
        <f t="shared" si="80"/>
        <v>-5.2434456928838954E-2</v>
      </c>
      <c r="M177" s="212" t="s">
        <v>604</v>
      </c>
      <c r="N177" s="209">
        <v>42615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98">
        <v>68</v>
      </c>
      <c r="B178" s="199">
        <v>42613</v>
      </c>
      <c r="C178" s="199"/>
      <c r="D178" s="200" t="s">
        <v>723</v>
      </c>
      <c r="E178" s="201" t="s">
        <v>623</v>
      </c>
      <c r="F178" s="202">
        <v>560</v>
      </c>
      <c r="G178" s="201"/>
      <c r="H178" s="201">
        <v>725</v>
      </c>
      <c r="I178" s="203">
        <v>725</v>
      </c>
      <c r="J178" s="204" t="s">
        <v>625</v>
      </c>
      <c r="K178" s="205">
        <f t="shared" si="79"/>
        <v>165</v>
      </c>
      <c r="L178" s="206">
        <f t="shared" si="80"/>
        <v>0.29464285714285715</v>
      </c>
      <c r="M178" s="201" t="s">
        <v>591</v>
      </c>
      <c r="N178" s="207">
        <v>42456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98">
        <v>69</v>
      </c>
      <c r="B179" s="199">
        <v>42614</v>
      </c>
      <c r="C179" s="199"/>
      <c r="D179" s="200" t="s">
        <v>724</v>
      </c>
      <c r="E179" s="201" t="s">
        <v>623</v>
      </c>
      <c r="F179" s="202">
        <v>160.5</v>
      </c>
      <c r="G179" s="201"/>
      <c r="H179" s="201">
        <v>210</v>
      </c>
      <c r="I179" s="203">
        <v>210</v>
      </c>
      <c r="J179" s="204" t="s">
        <v>625</v>
      </c>
      <c r="K179" s="205">
        <f t="shared" si="79"/>
        <v>49.5</v>
      </c>
      <c r="L179" s="206">
        <f t="shared" si="80"/>
        <v>0.30841121495327101</v>
      </c>
      <c r="M179" s="201" t="s">
        <v>591</v>
      </c>
      <c r="N179" s="207">
        <v>42871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98">
        <v>70</v>
      </c>
      <c r="B180" s="199">
        <v>42646</v>
      </c>
      <c r="C180" s="199"/>
      <c r="D180" s="200" t="s">
        <v>397</v>
      </c>
      <c r="E180" s="201" t="s">
        <v>623</v>
      </c>
      <c r="F180" s="202">
        <v>430</v>
      </c>
      <c r="G180" s="201"/>
      <c r="H180" s="201">
        <v>596</v>
      </c>
      <c r="I180" s="203">
        <v>575</v>
      </c>
      <c r="J180" s="204" t="s">
        <v>725</v>
      </c>
      <c r="K180" s="205">
        <v>166</v>
      </c>
      <c r="L180" s="206">
        <v>0.38604651162790699</v>
      </c>
      <c r="M180" s="201" t="s">
        <v>591</v>
      </c>
      <c r="N180" s="207">
        <v>42769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98">
        <v>71</v>
      </c>
      <c r="B181" s="199">
        <v>42657</v>
      </c>
      <c r="C181" s="199"/>
      <c r="D181" s="200" t="s">
        <v>726</v>
      </c>
      <c r="E181" s="201" t="s">
        <v>623</v>
      </c>
      <c r="F181" s="202">
        <v>280</v>
      </c>
      <c r="G181" s="201"/>
      <c r="H181" s="201">
        <v>345</v>
      </c>
      <c r="I181" s="203">
        <v>345</v>
      </c>
      <c r="J181" s="204" t="s">
        <v>625</v>
      </c>
      <c r="K181" s="205">
        <f t="shared" ref="K181:K186" si="81">H181-F181</f>
        <v>65</v>
      </c>
      <c r="L181" s="206">
        <f t="shared" ref="L181:L182" si="82">K181/F181</f>
        <v>0.23214285714285715</v>
      </c>
      <c r="M181" s="201" t="s">
        <v>591</v>
      </c>
      <c r="N181" s="207">
        <v>42814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98">
        <v>72</v>
      </c>
      <c r="B182" s="199">
        <v>42657</v>
      </c>
      <c r="C182" s="199"/>
      <c r="D182" s="200" t="s">
        <v>727</v>
      </c>
      <c r="E182" s="201" t="s">
        <v>623</v>
      </c>
      <c r="F182" s="202">
        <v>245</v>
      </c>
      <c r="G182" s="201"/>
      <c r="H182" s="201">
        <v>325.5</v>
      </c>
      <c r="I182" s="203">
        <v>330</v>
      </c>
      <c r="J182" s="204" t="s">
        <v>728</v>
      </c>
      <c r="K182" s="205">
        <f t="shared" si="81"/>
        <v>80.5</v>
      </c>
      <c r="L182" s="206">
        <f t="shared" si="82"/>
        <v>0.32857142857142857</v>
      </c>
      <c r="M182" s="201" t="s">
        <v>591</v>
      </c>
      <c r="N182" s="207">
        <v>42769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98">
        <v>73</v>
      </c>
      <c r="B183" s="199">
        <v>42660</v>
      </c>
      <c r="C183" s="199"/>
      <c r="D183" s="200" t="s">
        <v>347</v>
      </c>
      <c r="E183" s="201" t="s">
        <v>623</v>
      </c>
      <c r="F183" s="202">
        <v>125</v>
      </c>
      <c r="G183" s="201"/>
      <c r="H183" s="201">
        <v>160</v>
      </c>
      <c r="I183" s="203">
        <v>160</v>
      </c>
      <c r="J183" s="204" t="s">
        <v>681</v>
      </c>
      <c r="K183" s="205">
        <f t="shared" si="81"/>
        <v>35</v>
      </c>
      <c r="L183" s="206">
        <v>0.28000000000000003</v>
      </c>
      <c r="M183" s="201" t="s">
        <v>591</v>
      </c>
      <c r="N183" s="207">
        <v>42803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98">
        <v>74</v>
      </c>
      <c r="B184" s="199">
        <v>42660</v>
      </c>
      <c r="C184" s="199"/>
      <c r="D184" s="200" t="s">
        <v>470</v>
      </c>
      <c r="E184" s="201" t="s">
        <v>623</v>
      </c>
      <c r="F184" s="202">
        <v>114</v>
      </c>
      <c r="G184" s="201"/>
      <c r="H184" s="201">
        <v>145</v>
      </c>
      <c r="I184" s="203">
        <v>145</v>
      </c>
      <c r="J184" s="204" t="s">
        <v>681</v>
      </c>
      <c r="K184" s="205">
        <f t="shared" si="81"/>
        <v>31</v>
      </c>
      <c r="L184" s="206">
        <f t="shared" ref="L184:L186" si="83">K184/F184</f>
        <v>0.27192982456140352</v>
      </c>
      <c r="M184" s="201" t="s">
        <v>591</v>
      </c>
      <c r="N184" s="207">
        <v>42859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98">
        <v>75</v>
      </c>
      <c r="B185" s="199">
        <v>42660</v>
      </c>
      <c r="C185" s="199"/>
      <c r="D185" s="200" t="s">
        <v>729</v>
      </c>
      <c r="E185" s="201" t="s">
        <v>623</v>
      </c>
      <c r="F185" s="202">
        <v>212</v>
      </c>
      <c r="G185" s="201"/>
      <c r="H185" s="201">
        <v>280</v>
      </c>
      <c r="I185" s="203">
        <v>276</v>
      </c>
      <c r="J185" s="204" t="s">
        <v>730</v>
      </c>
      <c r="K185" s="205">
        <f t="shared" si="81"/>
        <v>68</v>
      </c>
      <c r="L185" s="206">
        <f t="shared" si="83"/>
        <v>0.32075471698113206</v>
      </c>
      <c r="M185" s="201" t="s">
        <v>591</v>
      </c>
      <c r="N185" s="207">
        <v>42858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98">
        <v>76</v>
      </c>
      <c r="B186" s="199">
        <v>42678</v>
      </c>
      <c r="C186" s="199"/>
      <c r="D186" s="200" t="s">
        <v>458</v>
      </c>
      <c r="E186" s="201" t="s">
        <v>623</v>
      </c>
      <c r="F186" s="202">
        <v>155</v>
      </c>
      <c r="G186" s="201"/>
      <c r="H186" s="201">
        <v>210</v>
      </c>
      <c r="I186" s="203">
        <v>210</v>
      </c>
      <c r="J186" s="204" t="s">
        <v>731</v>
      </c>
      <c r="K186" s="205">
        <f t="shared" si="81"/>
        <v>55</v>
      </c>
      <c r="L186" s="206">
        <f t="shared" si="83"/>
        <v>0.35483870967741937</v>
      </c>
      <c r="M186" s="201" t="s">
        <v>591</v>
      </c>
      <c r="N186" s="207">
        <v>42944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208">
        <v>77</v>
      </c>
      <c r="B187" s="209">
        <v>42710</v>
      </c>
      <c r="C187" s="209"/>
      <c r="D187" s="210" t="s">
        <v>732</v>
      </c>
      <c r="E187" s="211" t="s">
        <v>623</v>
      </c>
      <c r="F187" s="212">
        <v>150.5</v>
      </c>
      <c r="G187" s="212"/>
      <c r="H187" s="213">
        <v>72.5</v>
      </c>
      <c r="I187" s="213">
        <v>174</v>
      </c>
      <c r="J187" s="214" t="s">
        <v>733</v>
      </c>
      <c r="K187" s="215">
        <v>-78</v>
      </c>
      <c r="L187" s="216">
        <v>-0.51827242524916906</v>
      </c>
      <c r="M187" s="212" t="s">
        <v>604</v>
      </c>
      <c r="N187" s="209">
        <v>43333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98">
        <v>78</v>
      </c>
      <c r="B188" s="199">
        <v>42712</v>
      </c>
      <c r="C188" s="199"/>
      <c r="D188" s="200" t="s">
        <v>734</v>
      </c>
      <c r="E188" s="201" t="s">
        <v>623</v>
      </c>
      <c r="F188" s="202">
        <v>380</v>
      </c>
      <c r="G188" s="201"/>
      <c r="H188" s="201">
        <v>478</v>
      </c>
      <c r="I188" s="203">
        <v>468</v>
      </c>
      <c r="J188" s="204" t="s">
        <v>681</v>
      </c>
      <c r="K188" s="205">
        <f t="shared" ref="K188:K190" si="84">H188-F188</f>
        <v>98</v>
      </c>
      <c r="L188" s="206">
        <f t="shared" ref="L188:L190" si="85">K188/F188</f>
        <v>0.25789473684210529</v>
      </c>
      <c r="M188" s="201" t="s">
        <v>591</v>
      </c>
      <c r="N188" s="207">
        <v>43025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98">
        <v>79</v>
      </c>
      <c r="B189" s="199">
        <v>42734</v>
      </c>
      <c r="C189" s="199"/>
      <c r="D189" s="200" t="s">
        <v>109</v>
      </c>
      <c r="E189" s="201" t="s">
        <v>623</v>
      </c>
      <c r="F189" s="202">
        <v>305</v>
      </c>
      <c r="G189" s="201"/>
      <c r="H189" s="201">
        <v>375</v>
      </c>
      <c r="I189" s="203">
        <v>375</v>
      </c>
      <c r="J189" s="204" t="s">
        <v>681</v>
      </c>
      <c r="K189" s="205">
        <f t="shared" si="84"/>
        <v>70</v>
      </c>
      <c r="L189" s="206">
        <f t="shared" si="85"/>
        <v>0.22950819672131148</v>
      </c>
      <c r="M189" s="201" t="s">
        <v>591</v>
      </c>
      <c r="N189" s="207">
        <v>42768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98">
        <v>80</v>
      </c>
      <c r="B190" s="199">
        <v>42739</v>
      </c>
      <c r="C190" s="199"/>
      <c r="D190" s="200" t="s">
        <v>95</v>
      </c>
      <c r="E190" s="201" t="s">
        <v>623</v>
      </c>
      <c r="F190" s="202">
        <v>99.5</v>
      </c>
      <c r="G190" s="201"/>
      <c r="H190" s="201">
        <v>158</v>
      </c>
      <c r="I190" s="203">
        <v>158</v>
      </c>
      <c r="J190" s="204" t="s">
        <v>681</v>
      </c>
      <c r="K190" s="205">
        <f t="shared" si="84"/>
        <v>58.5</v>
      </c>
      <c r="L190" s="206">
        <f t="shared" si="85"/>
        <v>0.5879396984924623</v>
      </c>
      <c r="M190" s="201" t="s">
        <v>591</v>
      </c>
      <c r="N190" s="207">
        <v>42898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98">
        <v>81</v>
      </c>
      <c r="B191" s="199">
        <v>42739</v>
      </c>
      <c r="C191" s="199"/>
      <c r="D191" s="200" t="s">
        <v>95</v>
      </c>
      <c r="E191" s="201" t="s">
        <v>623</v>
      </c>
      <c r="F191" s="202">
        <v>99.5</v>
      </c>
      <c r="G191" s="201"/>
      <c r="H191" s="201">
        <v>158</v>
      </c>
      <c r="I191" s="203">
        <v>158</v>
      </c>
      <c r="J191" s="204" t="s">
        <v>681</v>
      </c>
      <c r="K191" s="205">
        <v>58.5</v>
      </c>
      <c r="L191" s="206">
        <v>0.58793969849246197</v>
      </c>
      <c r="M191" s="201" t="s">
        <v>591</v>
      </c>
      <c r="N191" s="207">
        <v>42898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98">
        <v>82</v>
      </c>
      <c r="B192" s="199">
        <v>42786</v>
      </c>
      <c r="C192" s="199"/>
      <c r="D192" s="200" t="s">
        <v>186</v>
      </c>
      <c r="E192" s="201" t="s">
        <v>623</v>
      </c>
      <c r="F192" s="202">
        <v>140.5</v>
      </c>
      <c r="G192" s="201"/>
      <c r="H192" s="201">
        <v>220</v>
      </c>
      <c r="I192" s="203">
        <v>220</v>
      </c>
      <c r="J192" s="204" t="s">
        <v>681</v>
      </c>
      <c r="K192" s="205">
        <f>H192-F192</f>
        <v>79.5</v>
      </c>
      <c r="L192" s="206">
        <f>K192/F192</f>
        <v>0.5658362989323843</v>
      </c>
      <c r="M192" s="201" t="s">
        <v>591</v>
      </c>
      <c r="N192" s="207">
        <v>42864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98">
        <v>83</v>
      </c>
      <c r="B193" s="199">
        <v>42786</v>
      </c>
      <c r="C193" s="199"/>
      <c r="D193" s="200" t="s">
        <v>735</v>
      </c>
      <c r="E193" s="201" t="s">
        <v>623</v>
      </c>
      <c r="F193" s="202">
        <v>202.5</v>
      </c>
      <c r="G193" s="201"/>
      <c r="H193" s="201">
        <v>234</v>
      </c>
      <c r="I193" s="203">
        <v>234</v>
      </c>
      <c r="J193" s="204" t="s">
        <v>681</v>
      </c>
      <c r="K193" s="205">
        <v>31.5</v>
      </c>
      <c r="L193" s="206">
        <v>0.155555555555556</v>
      </c>
      <c r="M193" s="201" t="s">
        <v>591</v>
      </c>
      <c r="N193" s="207">
        <v>42836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98">
        <v>84</v>
      </c>
      <c r="B194" s="199">
        <v>42818</v>
      </c>
      <c r="C194" s="199"/>
      <c r="D194" s="200" t="s">
        <v>736</v>
      </c>
      <c r="E194" s="201" t="s">
        <v>623</v>
      </c>
      <c r="F194" s="202">
        <v>300.5</v>
      </c>
      <c r="G194" s="201"/>
      <c r="H194" s="201">
        <v>417.5</v>
      </c>
      <c r="I194" s="203">
        <v>420</v>
      </c>
      <c r="J194" s="204" t="s">
        <v>737</v>
      </c>
      <c r="K194" s="205">
        <f>H194-F194</f>
        <v>117</v>
      </c>
      <c r="L194" s="206">
        <f>K194/F194</f>
        <v>0.38935108153078202</v>
      </c>
      <c r="M194" s="201" t="s">
        <v>591</v>
      </c>
      <c r="N194" s="207">
        <v>43070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98">
        <v>85</v>
      </c>
      <c r="B195" s="199">
        <v>42818</v>
      </c>
      <c r="C195" s="199"/>
      <c r="D195" s="200" t="s">
        <v>711</v>
      </c>
      <c r="E195" s="201" t="s">
        <v>623</v>
      </c>
      <c r="F195" s="202">
        <v>850</v>
      </c>
      <c r="G195" s="201"/>
      <c r="H195" s="201">
        <v>1042.5</v>
      </c>
      <c r="I195" s="203">
        <v>1023</v>
      </c>
      <c r="J195" s="204" t="s">
        <v>738</v>
      </c>
      <c r="K195" s="205">
        <v>192.5</v>
      </c>
      <c r="L195" s="206">
        <v>0.22647058823529401</v>
      </c>
      <c r="M195" s="201" t="s">
        <v>591</v>
      </c>
      <c r="N195" s="207">
        <v>42830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98">
        <v>86</v>
      </c>
      <c r="B196" s="199">
        <v>42830</v>
      </c>
      <c r="C196" s="199"/>
      <c r="D196" s="200" t="s">
        <v>489</v>
      </c>
      <c r="E196" s="201" t="s">
        <v>623</v>
      </c>
      <c r="F196" s="202">
        <v>785</v>
      </c>
      <c r="G196" s="201"/>
      <c r="H196" s="201">
        <v>930</v>
      </c>
      <c r="I196" s="203">
        <v>920</v>
      </c>
      <c r="J196" s="204" t="s">
        <v>739</v>
      </c>
      <c r="K196" s="205">
        <f>H196-F196</f>
        <v>145</v>
      </c>
      <c r="L196" s="206">
        <f>K196/F196</f>
        <v>0.18471337579617833</v>
      </c>
      <c r="M196" s="201" t="s">
        <v>591</v>
      </c>
      <c r="N196" s="207">
        <v>42976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08">
        <v>87</v>
      </c>
      <c r="B197" s="209">
        <v>42831</v>
      </c>
      <c r="C197" s="209"/>
      <c r="D197" s="210" t="s">
        <v>740</v>
      </c>
      <c r="E197" s="211" t="s">
        <v>623</v>
      </c>
      <c r="F197" s="212">
        <v>40</v>
      </c>
      <c r="G197" s="212"/>
      <c r="H197" s="213">
        <v>13.1</v>
      </c>
      <c r="I197" s="213">
        <v>60</v>
      </c>
      <c r="J197" s="214" t="s">
        <v>741</v>
      </c>
      <c r="K197" s="215">
        <v>-26.9</v>
      </c>
      <c r="L197" s="216">
        <v>-0.67249999999999999</v>
      </c>
      <c r="M197" s="212" t="s">
        <v>604</v>
      </c>
      <c r="N197" s="209">
        <v>43138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98">
        <v>88</v>
      </c>
      <c r="B198" s="199">
        <v>42837</v>
      </c>
      <c r="C198" s="199"/>
      <c r="D198" s="200" t="s">
        <v>94</v>
      </c>
      <c r="E198" s="201" t="s">
        <v>623</v>
      </c>
      <c r="F198" s="202">
        <v>289.5</v>
      </c>
      <c r="G198" s="201"/>
      <c r="H198" s="201">
        <v>354</v>
      </c>
      <c r="I198" s="203">
        <v>360</v>
      </c>
      <c r="J198" s="204" t="s">
        <v>742</v>
      </c>
      <c r="K198" s="205">
        <f t="shared" ref="K198:K206" si="86">H198-F198</f>
        <v>64.5</v>
      </c>
      <c r="L198" s="206">
        <f t="shared" ref="L198:L206" si="87">K198/F198</f>
        <v>0.22279792746113988</v>
      </c>
      <c r="M198" s="201" t="s">
        <v>591</v>
      </c>
      <c r="N198" s="207">
        <v>43040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98">
        <v>89</v>
      </c>
      <c r="B199" s="199">
        <v>42845</v>
      </c>
      <c r="C199" s="199"/>
      <c r="D199" s="200" t="s">
        <v>428</v>
      </c>
      <c r="E199" s="201" t="s">
        <v>623</v>
      </c>
      <c r="F199" s="202">
        <v>700</v>
      </c>
      <c r="G199" s="201"/>
      <c r="H199" s="201">
        <v>840</v>
      </c>
      <c r="I199" s="203">
        <v>840</v>
      </c>
      <c r="J199" s="204" t="s">
        <v>743</v>
      </c>
      <c r="K199" s="205">
        <f t="shared" si="86"/>
        <v>140</v>
      </c>
      <c r="L199" s="206">
        <f t="shared" si="87"/>
        <v>0.2</v>
      </c>
      <c r="M199" s="201" t="s">
        <v>591</v>
      </c>
      <c r="N199" s="207">
        <v>42893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98">
        <v>90</v>
      </c>
      <c r="B200" s="199">
        <v>42887</v>
      </c>
      <c r="C200" s="199"/>
      <c r="D200" s="200" t="s">
        <v>744</v>
      </c>
      <c r="E200" s="201" t="s">
        <v>623</v>
      </c>
      <c r="F200" s="202">
        <v>130</v>
      </c>
      <c r="G200" s="201"/>
      <c r="H200" s="201">
        <v>144.25</v>
      </c>
      <c r="I200" s="203">
        <v>170</v>
      </c>
      <c r="J200" s="204" t="s">
        <v>745</v>
      </c>
      <c r="K200" s="205">
        <f t="shared" si="86"/>
        <v>14.25</v>
      </c>
      <c r="L200" s="206">
        <f t="shared" si="87"/>
        <v>0.10961538461538461</v>
      </c>
      <c r="M200" s="201" t="s">
        <v>591</v>
      </c>
      <c r="N200" s="207">
        <v>43675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98">
        <v>91</v>
      </c>
      <c r="B201" s="199">
        <v>42901</v>
      </c>
      <c r="C201" s="199"/>
      <c r="D201" s="200" t="s">
        <v>746</v>
      </c>
      <c r="E201" s="201" t="s">
        <v>623</v>
      </c>
      <c r="F201" s="202">
        <v>214.5</v>
      </c>
      <c r="G201" s="201"/>
      <c r="H201" s="201">
        <v>262</v>
      </c>
      <c r="I201" s="203">
        <v>262</v>
      </c>
      <c r="J201" s="204" t="s">
        <v>747</v>
      </c>
      <c r="K201" s="205">
        <f t="shared" si="86"/>
        <v>47.5</v>
      </c>
      <c r="L201" s="206">
        <f t="shared" si="87"/>
        <v>0.22144522144522144</v>
      </c>
      <c r="M201" s="201" t="s">
        <v>591</v>
      </c>
      <c r="N201" s="207">
        <v>42977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29">
        <v>92</v>
      </c>
      <c r="B202" s="230">
        <v>42933</v>
      </c>
      <c r="C202" s="230"/>
      <c r="D202" s="231" t="s">
        <v>748</v>
      </c>
      <c r="E202" s="232" t="s">
        <v>623</v>
      </c>
      <c r="F202" s="233">
        <v>370</v>
      </c>
      <c r="G202" s="232"/>
      <c r="H202" s="232">
        <v>447.5</v>
      </c>
      <c r="I202" s="234">
        <v>450</v>
      </c>
      <c r="J202" s="235" t="s">
        <v>681</v>
      </c>
      <c r="K202" s="205">
        <f t="shared" si="86"/>
        <v>77.5</v>
      </c>
      <c r="L202" s="236">
        <f t="shared" si="87"/>
        <v>0.20945945945945946</v>
      </c>
      <c r="M202" s="232" t="s">
        <v>591</v>
      </c>
      <c r="N202" s="237">
        <v>43035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29">
        <v>93</v>
      </c>
      <c r="B203" s="230">
        <v>42943</v>
      </c>
      <c r="C203" s="230"/>
      <c r="D203" s="231" t="s">
        <v>184</v>
      </c>
      <c r="E203" s="232" t="s">
        <v>623</v>
      </c>
      <c r="F203" s="233">
        <v>657.5</v>
      </c>
      <c r="G203" s="232"/>
      <c r="H203" s="232">
        <v>825</v>
      </c>
      <c r="I203" s="234">
        <v>820</v>
      </c>
      <c r="J203" s="235" t="s">
        <v>681</v>
      </c>
      <c r="K203" s="205">
        <f t="shared" si="86"/>
        <v>167.5</v>
      </c>
      <c r="L203" s="236">
        <f t="shared" si="87"/>
        <v>0.25475285171102663</v>
      </c>
      <c r="M203" s="232" t="s">
        <v>591</v>
      </c>
      <c r="N203" s="237">
        <v>43090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98">
        <v>94</v>
      </c>
      <c r="B204" s="199">
        <v>42964</v>
      </c>
      <c r="C204" s="199"/>
      <c r="D204" s="200" t="s">
        <v>363</v>
      </c>
      <c r="E204" s="201" t="s">
        <v>623</v>
      </c>
      <c r="F204" s="202">
        <v>605</v>
      </c>
      <c r="G204" s="201"/>
      <c r="H204" s="201">
        <v>750</v>
      </c>
      <c r="I204" s="203">
        <v>750</v>
      </c>
      <c r="J204" s="204" t="s">
        <v>739</v>
      </c>
      <c r="K204" s="205">
        <f t="shared" si="86"/>
        <v>145</v>
      </c>
      <c r="L204" s="206">
        <f t="shared" si="87"/>
        <v>0.23966942148760331</v>
      </c>
      <c r="M204" s="201" t="s">
        <v>591</v>
      </c>
      <c r="N204" s="207">
        <v>43027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08">
        <v>95</v>
      </c>
      <c r="B205" s="209">
        <v>42979</v>
      </c>
      <c r="C205" s="209"/>
      <c r="D205" s="217" t="s">
        <v>749</v>
      </c>
      <c r="E205" s="212" t="s">
        <v>623</v>
      </c>
      <c r="F205" s="212">
        <v>255</v>
      </c>
      <c r="G205" s="213"/>
      <c r="H205" s="213">
        <v>217.25</v>
      </c>
      <c r="I205" s="213">
        <v>320</v>
      </c>
      <c r="J205" s="214" t="s">
        <v>750</v>
      </c>
      <c r="K205" s="215">
        <f t="shared" si="86"/>
        <v>-37.75</v>
      </c>
      <c r="L205" s="218">
        <f t="shared" si="87"/>
        <v>-0.14803921568627451</v>
      </c>
      <c r="M205" s="212" t="s">
        <v>604</v>
      </c>
      <c r="N205" s="209">
        <v>43661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98">
        <v>96</v>
      </c>
      <c r="B206" s="199">
        <v>42997</v>
      </c>
      <c r="C206" s="199"/>
      <c r="D206" s="200" t="s">
        <v>751</v>
      </c>
      <c r="E206" s="201" t="s">
        <v>623</v>
      </c>
      <c r="F206" s="202">
        <v>215</v>
      </c>
      <c r="G206" s="201"/>
      <c r="H206" s="201">
        <v>258</v>
      </c>
      <c r="I206" s="203">
        <v>258</v>
      </c>
      <c r="J206" s="204" t="s">
        <v>681</v>
      </c>
      <c r="K206" s="205">
        <f t="shared" si="86"/>
        <v>43</v>
      </c>
      <c r="L206" s="206">
        <f t="shared" si="87"/>
        <v>0.2</v>
      </c>
      <c r="M206" s="201" t="s">
        <v>591</v>
      </c>
      <c r="N206" s="207">
        <v>43040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98">
        <v>97</v>
      </c>
      <c r="B207" s="199">
        <v>42997</v>
      </c>
      <c r="C207" s="199"/>
      <c r="D207" s="200" t="s">
        <v>751</v>
      </c>
      <c r="E207" s="201" t="s">
        <v>623</v>
      </c>
      <c r="F207" s="202">
        <v>215</v>
      </c>
      <c r="G207" s="201"/>
      <c r="H207" s="201">
        <v>258</v>
      </c>
      <c r="I207" s="203">
        <v>258</v>
      </c>
      <c r="J207" s="235" t="s">
        <v>681</v>
      </c>
      <c r="K207" s="205">
        <v>43</v>
      </c>
      <c r="L207" s="206">
        <v>0.2</v>
      </c>
      <c r="M207" s="201" t="s">
        <v>591</v>
      </c>
      <c r="N207" s="207">
        <v>43040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29">
        <v>98</v>
      </c>
      <c r="B208" s="230">
        <v>42998</v>
      </c>
      <c r="C208" s="230"/>
      <c r="D208" s="231" t="s">
        <v>752</v>
      </c>
      <c r="E208" s="232" t="s">
        <v>623</v>
      </c>
      <c r="F208" s="202">
        <v>75</v>
      </c>
      <c r="G208" s="232"/>
      <c r="H208" s="232">
        <v>90</v>
      </c>
      <c r="I208" s="234">
        <v>90</v>
      </c>
      <c r="J208" s="204" t="s">
        <v>753</v>
      </c>
      <c r="K208" s="205">
        <f t="shared" ref="K208:K213" si="88">H208-F208</f>
        <v>15</v>
      </c>
      <c r="L208" s="206">
        <f t="shared" ref="L208:L213" si="89">K208/F208</f>
        <v>0.2</v>
      </c>
      <c r="M208" s="201" t="s">
        <v>591</v>
      </c>
      <c r="N208" s="207">
        <v>43019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29">
        <v>99</v>
      </c>
      <c r="B209" s="230">
        <v>43011</v>
      </c>
      <c r="C209" s="230"/>
      <c r="D209" s="231" t="s">
        <v>606</v>
      </c>
      <c r="E209" s="232" t="s">
        <v>623</v>
      </c>
      <c r="F209" s="233">
        <v>315</v>
      </c>
      <c r="G209" s="232"/>
      <c r="H209" s="232">
        <v>392</v>
      </c>
      <c r="I209" s="234">
        <v>384</v>
      </c>
      <c r="J209" s="235" t="s">
        <v>754</v>
      </c>
      <c r="K209" s="205">
        <f t="shared" si="88"/>
        <v>77</v>
      </c>
      <c r="L209" s="236">
        <f t="shared" si="89"/>
        <v>0.24444444444444444</v>
      </c>
      <c r="M209" s="232" t="s">
        <v>591</v>
      </c>
      <c r="N209" s="237">
        <v>43017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29">
        <v>100</v>
      </c>
      <c r="B210" s="230">
        <v>43013</v>
      </c>
      <c r="C210" s="230"/>
      <c r="D210" s="231" t="s">
        <v>463</v>
      </c>
      <c r="E210" s="232" t="s">
        <v>623</v>
      </c>
      <c r="F210" s="233">
        <v>145</v>
      </c>
      <c r="G210" s="232"/>
      <c r="H210" s="232">
        <v>179</v>
      </c>
      <c r="I210" s="234">
        <v>180</v>
      </c>
      <c r="J210" s="235" t="s">
        <v>755</v>
      </c>
      <c r="K210" s="205">
        <f t="shared" si="88"/>
        <v>34</v>
      </c>
      <c r="L210" s="236">
        <f t="shared" si="89"/>
        <v>0.23448275862068965</v>
      </c>
      <c r="M210" s="232" t="s">
        <v>591</v>
      </c>
      <c r="N210" s="237">
        <v>43025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29">
        <v>101</v>
      </c>
      <c r="B211" s="230">
        <v>43014</v>
      </c>
      <c r="C211" s="230"/>
      <c r="D211" s="231" t="s">
        <v>337</v>
      </c>
      <c r="E211" s="232" t="s">
        <v>623</v>
      </c>
      <c r="F211" s="233">
        <v>256</v>
      </c>
      <c r="G211" s="232"/>
      <c r="H211" s="232">
        <v>323</v>
      </c>
      <c r="I211" s="234">
        <v>320</v>
      </c>
      <c r="J211" s="235" t="s">
        <v>681</v>
      </c>
      <c r="K211" s="205">
        <f t="shared" si="88"/>
        <v>67</v>
      </c>
      <c r="L211" s="236">
        <f t="shared" si="89"/>
        <v>0.26171875</v>
      </c>
      <c r="M211" s="232" t="s">
        <v>591</v>
      </c>
      <c r="N211" s="237">
        <v>43067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29">
        <v>102</v>
      </c>
      <c r="B212" s="230">
        <v>43017</v>
      </c>
      <c r="C212" s="230"/>
      <c r="D212" s="231" t="s">
        <v>353</v>
      </c>
      <c r="E212" s="232" t="s">
        <v>623</v>
      </c>
      <c r="F212" s="233">
        <v>137.5</v>
      </c>
      <c r="G212" s="232"/>
      <c r="H212" s="232">
        <v>184</v>
      </c>
      <c r="I212" s="234">
        <v>183</v>
      </c>
      <c r="J212" s="235" t="s">
        <v>756</v>
      </c>
      <c r="K212" s="205">
        <f t="shared" si="88"/>
        <v>46.5</v>
      </c>
      <c r="L212" s="236">
        <f t="shared" si="89"/>
        <v>0.33818181818181819</v>
      </c>
      <c r="M212" s="232" t="s">
        <v>591</v>
      </c>
      <c r="N212" s="237">
        <v>43108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29">
        <v>103</v>
      </c>
      <c r="B213" s="230">
        <v>43018</v>
      </c>
      <c r="C213" s="230"/>
      <c r="D213" s="231" t="s">
        <v>757</v>
      </c>
      <c r="E213" s="232" t="s">
        <v>623</v>
      </c>
      <c r="F213" s="233">
        <v>125.5</v>
      </c>
      <c r="G213" s="232"/>
      <c r="H213" s="232">
        <v>158</v>
      </c>
      <c r="I213" s="234">
        <v>155</v>
      </c>
      <c r="J213" s="235" t="s">
        <v>758</v>
      </c>
      <c r="K213" s="205">
        <f t="shared" si="88"/>
        <v>32.5</v>
      </c>
      <c r="L213" s="236">
        <f t="shared" si="89"/>
        <v>0.25896414342629481</v>
      </c>
      <c r="M213" s="232" t="s">
        <v>591</v>
      </c>
      <c r="N213" s="237">
        <v>43067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29">
        <v>104</v>
      </c>
      <c r="B214" s="230">
        <v>43018</v>
      </c>
      <c r="C214" s="230"/>
      <c r="D214" s="231" t="s">
        <v>759</v>
      </c>
      <c r="E214" s="232" t="s">
        <v>623</v>
      </c>
      <c r="F214" s="233">
        <v>895</v>
      </c>
      <c r="G214" s="232"/>
      <c r="H214" s="232">
        <v>1122.5</v>
      </c>
      <c r="I214" s="234">
        <v>1078</v>
      </c>
      <c r="J214" s="235" t="s">
        <v>760</v>
      </c>
      <c r="K214" s="205">
        <v>227.5</v>
      </c>
      <c r="L214" s="236">
        <v>0.25418994413407803</v>
      </c>
      <c r="M214" s="232" t="s">
        <v>591</v>
      </c>
      <c r="N214" s="237">
        <v>43117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29">
        <v>105</v>
      </c>
      <c r="B215" s="230">
        <v>43020</v>
      </c>
      <c r="C215" s="230"/>
      <c r="D215" s="231" t="s">
        <v>346</v>
      </c>
      <c r="E215" s="232" t="s">
        <v>623</v>
      </c>
      <c r="F215" s="233">
        <v>525</v>
      </c>
      <c r="G215" s="232"/>
      <c r="H215" s="232">
        <v>629</v>
      </c>
      <c r="I215" s="234">
        <v>629</v>
      </c>
      <c r="J215" s="235" t="s">
        <v>681</v>
      </c>
      <c r="K215" s="205">
        <v>104</v>
      </c>
      <c r="L215" s="236">
        <v>0.19809523809523799</v>
      </c>
      <c r="M215" s="232" t="s">
        <v>591</v>
      </c>
      <c r="N215" s="237">
        <v>43119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29">
        <v>106</v>
      </c>
      <c r="B216" s="230">
        <v>43046</v>
      </c>
      <c r="C216" s="230"/>
      <c r="D216" s="231" t="s">
        <v>388</v>
      </c>
      <c r="E216" s="232" t="s">
        <v>623</v>
      </c>
      <c r="F216" s="233">
        <v>740</v>
      </c>
      <c r="G216" s="232"/>
      <c r="H216" s="232">
        <v>892.5</v>
      </c>
      <c r="I216" s="234">
        <v>900</v>
      </c>
      <c r="J216" s="235" t="s">
        <v>761</v>
      </c>
      <c r="K216" s="205">
        <f t="shared" ref="K216:K218" si="90">H216-F216</f>
        <v>152.5</v>
      </c>
      <c r="L216" s="236">
        <f t="shared" ref="L216:L218" si="91">K216/F216</f>
        <v>0.20608108108108109</v>
      </c>
      <c r="M216" s="232" t="s">
        <v>591</v>
      </c>
      <c r="N216" s="237">
        <v>43052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98">
        <v>107</v>
      </c>
      <c r="B217" s="199">
        <v>43073</v>
      </c>
      <c r="C217" s="199"/>
      <c r="D217" s="200" t="s">
        <v>762</v>
      </c>
      <c r="E217" s="201" t="s">
        <v>623</v>
      </c>
      <c r="F217" s="202">
        <v>118.5</v>
      </c>
      <c r="G217" s="201"/>
      <c r="H217" s="201">
        <v>143.5</v>
      </c>
      <c r="I217" s="203">
        <v>145</v>
      </c>
      <c r="J217" s="204" t="s">
        <v>613</v>
      </c>
      <c r="K217" s="205">
        <f t="shared" si="90"/>
        <v>25</v>
      </c>
      <c r="L217" s="206">
        <f t="shared" si="91"/>
        <v>0.2109704641350211</v>
      </c>
      <c r="M217" s="201" t="s">
        <v>591</v>
      </c>
      <c r="N217" s="207">
        <v>43097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08">
        <v>108</v>
      </c>
      <c r="B218" s="209">
        <v>43090</v>
      </c>
      <c r="C218" s="209"/>
      <c r="D218" s="210" t="s">
        <v>434</v>
      </c>
      <c r="E218" s="211" t="s">
        <v>623</v>
      </c>
      <c r="F218" s="212">
        <v>715</v>
      </c>
      <c r="G218" s="212"/>
      <c r="H218" s="213">
        <v>500</v>
      </c>
      <c r="I218" s="213">
        <v>872</v>
      </c>
      <c r="J218" s="214" t="s">
        <v>763</v>
      </c>
      <c r="K218" s="215">
        <f t="shared" si="90"/>
        <v>-215</v>
      </c>
      <c r="L218" s="216">
        <f t="shared" si="91"/>
        <v>-0.30069930069930068</v>
      </c>
      <c r="M218" s="212" t="s">
        <v>604</v>
      </c>
      <c r="N218" s="209">
        <v>43670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98">
        <v>109</v>
      </c>
      <c r="B219" s="199">
        <v>43098</v>
      </c>
      <c r="C219" s="199"/>
      <c r="D219" s="200" t="s">
        <v>606</v>
      </c>
      <c r="E219" s="201" t="s">
        <v>623</v>
      </c>
      <c r="F219" s="202">
        <v>435</v>
      </c>
      <c r="G219" s="201"/>
      <c r="H219" s="201">
        <v>542.5</v>
      </c>
      <c r="I219" s="203">
        <v>539</v>
      </c>
      <c r="J219" s="204" t="s">
        <v>681</v>
      </c>
      <c r="K219" s="205">
        <v>107.5</v>
      </c>
      <c r="L219" s="206">
        <v>0.247126436781609</v>
      </c>
      <c r="M219" s="201" t="s">
        <v>591</v>
      </c>
      <c r="N219" s="207">
        <v>43206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98">
        <v>110</v>
      </c>
      <c r="B220" s="199">
        <v>43098</v>
      </c>
      <c r="C220" s="199"/>
      <c r="D220" s="200" t="s">
        <v>563</v>
      </c>
      <c r="E220" s="201" t="s">
        <v>623</v>
      </c>
      <c r="F220" s="202">
        <v>885</v>
      </c>
      <c r="G220" s="201"/>
      <c r="H220" s="201">
        <v>1090</v>
      </c>
      <c r="I220" s="203">
        <v>1084</v>
      </c>
      <c r="J220" s="204" t="s">
        <v>681</v>
      </c>
      <c r="K220" s="205">
        <v>205</v>
      </c>
      <c r="L220" s="206">
        <v>0.23163841807909599</v>
      </c>
      <c r="M220" s="201" t="s">
        <v>591</v>
      </c>
      <c r="N220" s="207">
        <v>43213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38">
        <v>111</v>
      </c>
      <c r="B221" s="239">
        <v>43192</v>
      </c>
      <c r="C221" s="239"/>
      <c r="D221" s="217" t="s">
        <v>764</v>
      </c>
      <c r="E221" s="212" t="s">
        <v>623</v>
      </c>
      <c r="F221" s="240">
        <v>478.5</v>
      </c>
      <c r="G221" s="212"/>
      <c r="H221" s="212">
        <v>442</v>
      </c>
      <c r="I221" s="213">
        <v>613</v>
      </c>
      <c r="J221" s="214" t="s">
        <v>765</v>
      </c>
      <c r="K221" s="215">
        <f t="shared" ref="K221:K224" si="92">H221-F221</f>
        <v>-36.5</v>
      </c>
      <c r="L221" s="216">
        <f t="shared" ref="L221:L224" si="93">K221/F221</f>
        <v>-7.6280041797283177E-2</v>
      </c>
      <c r="M221" s="212" t="s">
        <v>604</v>
      </c>
      <c r="N221" s="209">
        <v>43762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08">
        <v>112</v>
      </c>
      <c r="B222" s="209">
        <v>43194</v>
      </c>
      <c r="C222" s="209"/>
      <c r="D222" s="210" t="s">
        <v>766</v>
      </c>
      <c r="E222" s="211" t="s">
        <v>623</v>
      </c>
      <c r="F222" s="212">
        <f>141.5-7.3</f>
        <v>134.19999999999999</v>
      </c>
      <c r="G222" s="212"/>
      <c r="H222" s="213">
        <v>77</v>
      </c>
      <c r="I222" s="213">
        <v>180</v>
      </c>
      <c r="J222" s="214" t="s">
        <v>767</v>
      </c>
      <c r="K222" s="215">
        <f t="shared" si="92"/>
        <v>-57.199999999999989</v>
      </c>
      <c r="L222" s="216">
        <f t="shared" si="93"/>
        <v>-0.42622950819672129</v>
      </c>
      <c r="M222" s="212" t="s">
        <v>604</v>
      </c>
      <c r="N222" s="209">
        <v>43522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08">
        <v>113</v>
      </c>
      <c r="B223" s="209">
        <v>43209</v>
      </c>
      <c r="C223" s="209"/>
      <c r="D223" s="210" t="s">
        <v>768</v>
      </c>
      <c r="E223" s="211" t="s">
        <v>623</v>
      </c>
      <c r="F223" s="212">
        <v>430</v>
      </c>
      <c r="G223" s="212"/>
      <c r="H223" s="213">
        <v>220</v>
      </c>
      <c r="I223" s="213">
        <v>537</v>
      </c>
      <c r="J223" s="214" t="s">
        <v>769</v>
      </c>
      <c r="K223" s="215">
        <f t="shared" si="92"/>
        <v>-210</v>
      </c>
      <c r="L223" s="216">
        <f t="shared" si="93"/>
        <v>-0.48837209302325579</v>
      </c>
      <c r="M223" s="212" t="s">
        <v>604</v>
      </c>
      <c r="N223" s="209">
        <v>43252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29">
        <v>114</v>
      </c>
      <c r="B224" s="230">
        <v>43220</v>
      </c>
      <c r="C224" s="230"/>
      <c r="D224" s="231" t="s">
        <v>389</v>
      </c>
      <c r="E224" s="232" t="s">
        <v>623</v>
      </c>
      <c r="F224" s="232">
        <v>153.5</v>
      </c>
      <c r="G224" s="232"/>
      <c r="H224" s="232">
        <v>196</v>
      </c>
      <c r="I224" s="234">
        <v>196</v>
      </c>
      <c r="J224" s="204" t="s">
        <v>770</v>
      </c>
      <c r="K224" s="205">
        <f t="shared" si="92"/>
        <v>42.5</v>
      </c>
      <c r="L224" s="206">
        <f t="shared" si="93"/>
        <v>0.27687296416938112</v>
      </c>
      <c r="M224" s="201" t="s">
        <v>591</v>
      </c>
      <c r="N224" s="207">
        <v>43605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08">
        <v>115</v>
      </c>
      <c r="B225" s="209">
        <v>43306</v>
      </c>
      <c r="C225" s="209"/>
      <c r="D225" s="210" t="s">
        <v>740</v>
      </c>
      <c r="E225" s="211" t="s">
        <v>623</v>
      </c>
      <c r="F225" s="212">
        <v>27.5</v>
      </c>
      <c r="G225" s="212"/>
      <c r="H225" s="213">
        <v>13.1</v>
      </c>
      <c r="I225" s="213">
        <v>60</v>
      </c>
      <c r="J225" s="214" t="s">
        <v>771</v>
      </c>
      <c r="K225" s="215">
        <v>-14.4</v>
      </c>
      <c r="L225" s="216">
        <v>-0.52363636363636401</v>
      </c>
      <c r="M225" s="212" t="s">
        <v>604</v>
      </c>
      <c r="N225" s="209">
        <v>43138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38">
        <v>116</v>
      </c>
      <c r="B226" s="239">
        <v>43318</v>
      </c>
      <c r="C226" s="239"/>
      <c r="D226" s="217" t="s">
        <v>772</v>
      </c>
      <c r="E226" s="212" t="s">
        <v>623</v>
      </c>
      <c r="F226" s="212">
        <v>148.5</v>
      </c>
      <c r="G226" s="212"/>
      <c r="H226" s="212">
        <v>102</v>
      </c>
      <c r="I226" s="213">
        <v>182</v>
      </c>
      <c r="J226" s="214" t="s">
        <v>773</v>
      </c>
      <c r="K226" s="215">
        <f>H226-F226</f>
        <v>-46.5</v>
      </c>
      <c r="L226" s="216">
        <f>K226/F226</f>
        <v>-0.31313131313131315</v>
      </c>
      <c r="M226" s="212" t="s">
        <v>604</v>
      </c>
      <c r="N226" s="209">
        <v>43661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98">
        <v>117</v>
      </c>
      <c r="B227" s="199">
        <v>43335</v>
      </c>
      <c r="C227" s="199"/>
      <c r="D227" s="200" t="s">
        <v>774</v>
      </c>
      <c r="E227" s="201" t="s">
        <v>623</v>
      </c>
      <c r="F227" s="232">
        <v>285</v>
      </c>
      <c r="G227" s="201"/>
      <c r="H227" s="201">
        <v>355</v>
      </c>
      <c r="I227" s="203">
        <v>364</v>
      </c>
      <c r="J227" s="204" t="s">
        <v>775</v>
      </c>
      <c r="K227" s="205">
        <v>70</v>
      </c>
      <c r="L227" s="206">
        <v>0.24561403508771901</v>
      </c>
      <c r="M227" s="201" t="s">
        <v>591</v>
      </c>
      <c r="N227" s="207">
        <v>43455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98">
        <v>118</v>
      </c>
      <c r="B228" s="199">
        <v>43341</v>
      </c>
      <c r="C228" s="199"/>
      <c r="D228" s="200" t="s">
        <v>377</v>
      </c>
      <c r="E228" s="201" t="s">
        <v>623</v>
      </c>
      <c r="F228" s="232">
        <v>525</v>
      </c>
      <c r="G228" s="201"/>
      <c r="H228" s="201">
        <v>585</v>
      </c>
      <c r="I228" s="203">
        <v>635</v>
      </c>
      <c r="J228" s="204" t="s">
        <v>776</v>
      </c>
      <c r="K228" s="205">
        <f t="shared" ref="K228:K245" si="94">H228-F228</f>
        <v>60</v>
      </c>
      <c r="L228" s="206">
        <f t="shared" ref="L228:L245" si="95">K228/F228</f>
        <v>0.11428571428571428</v>
      </c>
      <c r="M228" s="201" t="s">
        <v>591</v>
      </c>
      <c r="N228" s="207">
        <v>43662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98">
        <v>119</v>
      </c>
      <c r="B229" s="199">
        <v>43395</v>
      </c>
      <c r="C229" s="199"/>
      <c r="D229" s="200" t="s">
        <v>363</v>
      </c>
      <c r="E229" s="201" t="s">
        <v>623</v>
      </c>
      <c r="F229" s="232">
        <v>475</v>
      </c>
      <c r="G229" s="201"/>
      <c r="H229" s="201">
        <v>574</v>
      </c>
      <c r="I229" s="203">
        <v>570</v>
      </c>
      <c r="J229" s="204" t="s">
        <v>681</v>
      </c>
      <c r="K229" s="205">
        <f t="shared" si="94"/>
        <v>99</v>
      </c>
      <c r="L229" s="206">
        <f t="shared" si="95"/>
        <v>0.20842105263157895</v>
      </c>
      <c r="M229" s="201" t="s">
        <v>591</v>
      </c>
      <c r="N229" s="207">
        <v>43403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29">
        <v>120</v>
      </c>
      <c r="B230" s="230">
        <v>43397</v>
      </c>
      <c r="C230" s="230"/>
      <c r="D230" s="231" t="s">
        <v>384</v>
      </c>
      <c r="E230" s="232" t="s">
        <v>623</v>
      </c>
      <c r="F230" s="232">
        <v>707.5</v>
      </c>
      <c r="G230" s="232"/>
      <c r="H230" s="232">
        <v>872</v>
      </c>
      <c r="I230" s="234">
        <v>872</v>
      </c>
      <c r="J230" s="235" t="s">
        <v>681</v>
      </c>
      <c r="K230" s="205">
        <f t="shared" si="94"/>
        <v>164.5</v>
      </c>
      <c r="L230" s="236">
        <f t="shared" si="95"/>
        <v>0.23250883392226149</v>
      </c>
      <c r="M230" s="232" t="s">
        <v>591</v>
      </c>
      <c r="N230" s="237">
        <v>43482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29">
        <v>121</v>
      </c>
      <c r="B231" s="230">
        <v>43398</v>
      </c>
      <c r="C231" s="230"/>
      <c r="D231" s="231" t="s">
        <v>777</v>
      </c>
      <c r="E231" s="232" t="s">
        <v>623</v>
      </c>
      <c r="F231" s="232">
        <v>162</v>
      </c>
      <c r="G231" s="232"/>
      <c r="H231" s="232">
        <v>204</v>
      </c>
      <c r="I231" s="234">
        <v>209</v>
      </c>
      <c r="J231" s="235" t="s">
        <v>778</v>
      </c>
      <c r="K231" s="205">
        <f t="shared" si="94"/>
        <v>42</v>
      </c>
      <c r="L231" s="236">
        <f t="shared" si="95"/>
        <v>0.25925925925925924</v>
      </c>
      <c r="M231" s="232" t="s">
        <v>591</v>
      </c>
      <c r="N231" s="237">
        <v>43539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29">
        <v>122</v>
      </c>
      <c r="B232" s="230">
        <v>43399</v>
      </c>
      <c r="C232" s="230"/>
      <c r="D232" s="231" t="s">
        <v>482</v>
      </c>
      <c r="E232" s="232" t="s">
        <v>623</v>
      </c>
      <c r="F232" s="232">
        <v>240</v>
      </c>
      <c r="G232" s="232"/>
      <c r="H232" s="232">
        <v>297</v>
      </c>
      <c r="I232" s="234">
        <v>297</v>
      </c>
      <c r="J232" s="235" t="s">
        <v>681</v>
      </c>
      <c r="K232" s="241">
        <f t="shared" si="94"/>
        <v>57</v>
      </c>
      <c r="L232" s="236">
        <f t="shared" si="95"/>
        <v>0.23749999999999999</v>
      </c>
      <c r="M232" s="232" t="s">
        <v>591</v>
      </c>
      <c r="N232" s="237">
        <v>43417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98">
        <v>123</v>
      </c>
      <c r="B233" s="199">
        <v>43439</v>
      </c>
      <c r="C233" s="199"/>
      <c r="D233" s="200" t="s">
        <v>779</v>
      </c>
      <c r="E233" s="201" t="s">
        <v>623</v>
      </c>
      <c r="F233" s="201">
        <v>202.5</v>
      </c>
      <c r="G233" s="201"/>
      <c r="H233" s="201">
        <v>255</v>
      </c>
      <c r="I233" s="203">
        <v>252</v>
      </c>
      <c r="J233" s="204" t="s">
        <v>681</v>
      </c>
      <c r="K233" s="205">
        <f t="shared" si="94"/>
        <v>52.5</v>
      </c>
      <c r="L233" s="206">
        <f t="shared" si="95"/>
        <v>0.25925925925925924</v>
      </c>
      <c r="M233" s="201" t="s">
        <v>591</v>
      </c>
      <c r="N233" s="207">
        <v>43542</v>
      </c>
      <c r="O233" s="1"/>
      <c r="P233" s="1"/>
      <c r="Q233" s="1"/>
      <c r="R233" s="6" t="s">
        <v>780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29">
        <v>124</v>
      </c>
      <c r="B234" s="230">
        <v>43465</v>
      </c>
      <c r="C234" s="199"/>
      <c r="D234" s="231" t="s">
        <v>416</v>
      </c>
      <c r="E234" s="232" t="s">
        <v>623</v>
      </c>
      <c r="F234" s="232">
        <v>710</v>
      </c>
      <c r="G234" s="232"/>
      <c r="H234" s="232">
        <v>866</v>
      </c>
      <c r="I234" s="234">
        <v>866</v>
      </c>
      <c r="J234" s="235" t="s">
        <v>681</v>
      </c>
      <c r="K234" s="205">
        <f t="shared" si="94"/>
        <v>156</v>
      </c>
      <c r="L234" s="206">
        <f t="shared" si="95"/>
        <v>0.21971830985915494</v>
      </c>
      <c r="M234" s="201" t="s">
        <v>591</v>
      </c>
      <c r="N234" s="207">
        <v>43553</v>
      </c>
      <c r="O234" s="1"/>
      <c r="P234" s="1"/>
      <c r="Q234" s="1"/>
      <c r="R234" s="6" t="s">
        <v>780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29">
        <v>125</v>
      </c>
      <c r="B235" s="230">
        <v>43522</v>
      </c>
      <c r="C235" s="230"/>
      <c r="D235" s="231" t="s">
        <v>153</v>
      </c>
      <c r="E235" s="232" t="s">
        <v>623</v>
      </c>
      <c r="F235" s="232">
        <v>337.25</v>
      </c>
      <c r="G235" s="232"/>
      <c r="H235" s="232">
        <v>398.5</v>
      </c>
      <c r="I235" s="234">
        <v>411</v>
      </c>
      <c r="J235" s="204" t="s">
        <v>781</v>
      </c>
      <c r="K235" s="205">
        <f t="shared" si="94"/>
        <v>61.25</v>
      </c>
      <c r="L235" s="206">
        <f t="shared" si="95"/>
        <v>0.1816160118606375</v>
      </c>
      <c r="M235" s="201" t="s">
        <v>591</v>
      </c>
      <c r="N235" s="207">
        <v>43760</v>
      </c>
      <c r="O235" s="1"/>
      <c r="P235" s="1"/>
      <c r="Q235" s="1"/>
      <c r="R235" s="6" t="s">
        <v>780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42">
        <v>126</v>
      </c>
      <c r="B236" s="243">
        <v>43559</v>
      </c>
      <c r="C236" s="243"/>
      <c r="D236" s="244" t="s">
        <v>782</v>
      </c>
      <c r="E236" s="245" t="s">
        <v>623</v>
      </c>
      <c r="F236" s="245">
        <v>130</v>
      </c>
      <c r="G236" s="245"/>
      <c r="H236" s="245">
        <v>65</v>
      </c>
      <c r="I236" s="246">
        <v>158</v>
      </c>
      <c r="J236" s="214" t="s">
        <v>783</v>
      </c>
      <c r="K236" s="215">
        <f t="shared" si="94"/>
        <v>-65</v>
      </c>
      <c r="L236" s="216">
        <f t="shared" si="95"/>
        <v>-0.5</v>
      </c>
      <c r="M236" s="212" t="s">
        <v>604</v>
      </c>
      <c r="N236" s="209">
        <v>43726</v>
      </c>
      <c r="O236" s="1"/>
      <c r="P236" s="1"/>
      <c r="Q236" s="1"/>
      <c r="R236" s="6" t="s">
        <v>784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29">
        <v>127</v>
      </c>
      <c r="B237" s="230">
        <v>43017</v>
      </c>
      <c r="C237" s="230"/>
      <c r="D237" s="231" t="s">
        <v>186</v>
      </c>
      <c r="E237" s="232" t="s">
        <v>623</v>
      </c>
      <c r="F237" s="232">
        <v>141.5</v>
      </c>
      <c r="G237" s="232"/>
      <c r="H237" s="232">
        <v>183.5</v>
      </c>
      <c r="I237" s="234">
        <v>210</v>
      </c>
      <c r="J237" s="204" t="s">
        <v>778</v>
      </c>
      <c r="K237" s="205">
        <f t="shared" si="94"/>
        <v>42</v>
      </c>
      <c r="L237" s="206">
        <f t="shared" si="95"/>
        <v>0.29681978798586572</v>
      </c>
      <c r="M237" s="201" t="s">
        <v>591</v>
      </c>
      <c r="N237" s="207">
        <v>43042</v>
      </c>
      <c r="O237" s="1"/>
      <c r="P237" s="1"/>
      <c r="Q237" s="1"/>
      <c r="R237" s="6" t="s">
        <v>784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42">
        <v>128</v>
      </c>
      <c r="B238" s="243">
        <v>43074</v>
      </c>
      <c r="C238" s="243"/>
      <c r="D238" s="244" t="s">
        <v>785</v>
      </c>
      <c r="E238" s="245" t="s">
        <v>623</v>
      </c>
      <c r="F238" s="240">
        <v>172</v>
      </c>
      <c r="G238" s="245"/>
      <c r="H238" s="245">
        <v>155.25</v>
      </c>
      <c r="I238" s="246">
        <v>230</v>
      </c>
      <c r="J238" s="214" t="s">
        <v>786</v>
      </c>
      <c r="K238" s="215">
        <f t="shared" si="94"/>
        <v>-16.75</v>
      </c>
      <c r="L238" s="216">
        <f t="shared" si="95"/>
        <v>-9.7383720930232565E-2</v>
      </c>
      <c r="M238" s="212" t="s">
        <v>604</v>
      </c>
      <c r="N238" s="209">
        <v>43787</v>
      </c>
      <c r="O238" s="1"/>
      <c r="P238" s="1"/>
      <c r="Q238" s="1"/>
      <c r="R238" s="6" t="s">
        <v>784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29">
        <v>129</v>
      </c>
      <c r="B239" s="230">
        <v>43398</v>
      </c>
      <c r="C239" s="230"/>
      <c r="D239" s="231" t="s">
        <v>108</v>
      </c>
      <c r="E239" s="232" t="s">
        <v>623</v>
      </c>
      <c r="F239" s="232">
        <v>698.5</v>
      </c>
      <c r="G239" s="232"/>
      <c r="H239" s="232">
        <v>890</v>
      </c>
      <c r="I239" s="234">
        <v>890</v>
      </c>
      <c r="J239" s="204" t="s">
        <v>861</v>
      </c>
      <c r="K239" s="205">
        <f t="shared" si="94"/>
        <v>191.5</v>
      </c>
      <c r="L239" s="206">
        <f t="shared" si="95"/>
        <v>0.27415891195418757</v>
      </c>
      <c r="M239" s="201" t="s">
        <v>591</v>
      </c>
      <c r="N239" s="207">
        <v>44328</v>
      </c>
      <c r="O239" s="1"/>
      <c r="P239" s="1"/>
      <c r="Q239" s="1"/>
      <c r="R239" s="6" t="s">
        <v>780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29">
        <v>130</v>
      </c>
      <c r="B240" s="230">
        <v>42877</v>
      </c>
      <c r="C240" s="230"/>
      <c r="D240" s="231" t="s">
        <v>376</v>
      </c>
      <c r="E240" s="232" t="s">
        <v>623</v>
      </c>
      <c r="F240" s="232">
        <v>127.6</v>
      </c>
      <c r="G240" s="232"/>
      <c r="H240" s="232">
        <v>138</v>
      </c>
      <c r="I240" s="234">
        <v>190</v>
      </c>
      <c r="J240" s="204" t="s">
        <v>787</v>
      </c>
      <c r="K240" s="205">
        <f t="shared" si="94"/>
        <v>10.400000000000006</v>
      </c>
      <c r="L240" s="206">
        <f t="shared" si="95"/>
        <v>8.1504702194357417E-2</v>
      </c>
      <c r="M240" s="201" t="s">
        <v>591</v>
      </c>
      <c r="N240" s="207">
        <v>43774</v>
      </c>
      <c r="O240" s="1"/>
      <c r="P240" s="1"/>
      <c r="Q240" s="1"/>
      <c r="R240" s="6" t="s">
        <v>784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29">
        <v>131</v>
      </c>
      <c r="B241" s="230">
        <v>43158</v>
      </c>
      <c r="C241" s="230"/>
      <c r="D241" s="231" t="s">
        <v>788</v>
      </c>
      <c r="E241" s="232" t="s">
        <v>623</v>
      </c>
      <c r="F241" s="232">
        <v>317</v>
      </c>
      <c r="G241" s="232"/>
      <c r="H241" s="232">
        <v>382.5</v>
      </c>
      <c r="I241" s="234">
        <v>398</v>
      </c>
      <c r="J241" s="204" t="s">
        <v>789</v>
      </c>
      <c r="K241" s="205">
        <f t="shared" si="94"/>
        <v>65.5</v>
      </c>
      <c r="L241" s="206">
        <f t="shared" si="95"/>
        <v>0.20662460567823343</v>
      </c>
      <c r="M241" s="201" t="s">
        <v>591</v>
      </c>
      <c r="N241" s="207">
        <v>44238</v>
      </c>
      <c r="O241" s="1"/>
      <c r="P241" s="1"/>
      <c r="Q241" s="1"/>
      <c r="R241" s="6" t="s">
        <v>784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42">
        <v>132</v>
      </c>
      <c r="B242" s="243">
        <v>43164</v>
      </c>
      <c r="C242" s="243"/>
      <c r="D242" s="244" t="s">
        <v>145</v>
      </c>
      <c r="E242" s="245" t="s">
        <v>623</v>
      </c>
      <c r="F242" s="240">
        <f>510-14.4</f>
        <v>495.6</v>
      </c>
      <c r="G242" s="245"/>
      <c r="H242" s="245">
        <v>350</v>
      </c>
      <c r="I242" s="246">
        <v>672</v>
      </c>
      <c r="J242" s="214" t="s">
        <v>790</v>
      </c>
      <c r="K242" s="215">
        <f t="shared" si="94"/>
        <v>-145.60000000000002</v>
      </c>
      <c r="L242" s="216">
        <f t="shared" si="95"/>
        <v>-0.29378531073446329</v>
      </c>
      <c r="M242" s="212" t="s">
        <v>604</v>
      </c>
      <c r="N242" s="209">
        <v>43887</v>
      </c>
      <c r="O242" s="1"/>
      <c r="P242" s="1"/>
      <c r="Q242" s="1"/>
      <c r="R242" s="6" t="s">
        <v>780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42">
        <v>133</v>
      </c>
      <c r="B243" s="243">
        <v>43237</v>
      </c>
      <c r="C243" s="243"/>
      <c r="D243" s="244" t="s">
        <v>474</v>
      </c>
      <c r="E243" s="245" t="s">
        <v>623</v>
      </c>
      <c r="F243" s="240">
        <v>230.3</v>
      </c>
      <c r="G243" s="245"/>
      <c r="H243" s="245">
        <v>102.5</v>
      </c>
      <c r="I243" s="246">
        <v>348</v>
      </c>
      <c r="J243" s="214" t="s">
        <v>791</v>
      </c>
      <c r="K243" s="215">
        <f t="shared" si="94"/>
        <v>-127.80000000000001</v>
      </c>
      <c r="L243" s="216">
        <f t="shared" si="95"/>
        <v>-0.55492835432045162</v>
      </c>
      <c r="M243" s="212" t="s">
        <v>604</v>
      </c>
      <c r="N243" s="209">
        <v>43896</v>
      </c>
      <c r="O243" s="1"/>
      <c r="P243" s="1"/>
      <c r="Q243" s="1"/>
      <c r="R243" s="6" t="s">
        <v>780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29">
        <v>134</v>
      </c>
      <c r="B244" s="230">
        <v>43258</v>
      </c>
      <c r="C244" s="230"/>
      <c r="D244" s="231" t="s">
        <v>439</v>
      </c>
      <c r="E244" s="232" t="s">
        <v>623</v>
      </c>
      <c r="F244" s="232">
        <f>342.5-5.1</f>
        <v>337.4</v>
      </c>
      <c r="G244" s="232"/>
      <c r="H244" s="232">
        <v>412.5</v>
      </c>
      <c r="I244" s="234">
        <v>439</v>
      </c>
      <c r="J244" s="204" t="s">
        <v>792</v>
      </c>
      <c r="K244" s="205">
        <f t="shared" si="94"/>
        <v>75.100000000000023</v>
      </c>
      <c r="L244" s="206">
        <f t="shared" si="95"/>
        <v>0.22258446947243635</v>
      </c>
      <c r="M244" s="201" t="s">
        <v>591</v>
      </c>
      <c r="N244" s="207">
        <v>44230</v>
      </c>
      <c r="O244" s="1"/>
      <c r="P244" s="1"/>
      <c r="Q244" s="1"/>
      <c r="R244" s="6" t="s">
        <v>784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23">
        <v>135</v>
      </c>
      <c r="B245" s="222">
        <v>43285</v>
      </c>
      <c r="C245" s="222"/>
      <c r="D245" s="223" t="s">
        <v>55</v>
      </c>
      <c r="E245" s="224" t="s">
        <v>623</v>
      </c>
      <c r="F245" s="224">
        <f>127.5-5.53</f>
        <v>121.97</v>
      </c>
      <c r="G245" s="225"/>
      <c r="H245" s="225">
        <v>122.5</v>
      </c>
      <c r="I245" s="225">
        <v>170</v>
      </c>
      <c r="J245" s="226" t="s">
        <v>823</v>
      </c>
      <c r="K245" s="227">
        <f t="shared" si="94"/>
        <v>0.53000000000000114</v>
      </c>
      <c r="L245" s="228">
        <f t="shared" si="95"/>
        <v>4.3453308190538747E-3</v>
      </c>
      <c r="M245" s="224" t="s">
        <v>714</v>
      </c>
      <c r="N245" s="222">
        <v>44431</v>
      </c>
      <c r="O245" s="1"/>
      <c r="P245" s="1"/>
      <c r="Q245" s="1"/>
      <c r="R245" s="6" t="s">
        <v>780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42">
        <v>136</v>
      </c>
      <c r="B246" s="243">
        <v>43294</v>
      </c>
      <c r="C246" s="243"/>
      <c r="D246" s="244" t="s">
        <v>365</v>
      </c>
      <c r="E246" s="245" t="s">
        <v>623</v>
      </c>
      <c r="F246" s="240">
        <v>46.5</v>
      </c>
      <c r="G246" s="245"/>
      <c r="H246" s="245">
        <v>17</v>
      </c>
      <c r="I246" s="246">
        <v>59</v>
      </c>
      <c r="J246" s="214" t="s">
        <v>793</v>
      </c>
      <c r="K246" s="215">
        <f t="shared" ref="K246:K254" si="96">H246-F246</f>
        <v>-29.5</v>
      </c>
      <c r="L246" s="216">
        <f t="shared" ref="L246:L254" si="97">K246/F246</f>
        <v>-0.63440860215053763</v>
      </c>
      <c r="M246" s="212" t="s">
        <v>604</v>
      </c>
      <c r="N246" s="209">
        <v>43887</v>
      </c>
      <c r="O246" s="1"/>
      <c r="P246" s="1"/>
      <c r="Q246" s="1"/>
      <c r="R246" s="6" t="s">
        <v>780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29">
        <v>137</v>
      </c>
      <c r="B247" s="230">
        <v>43396</v>
      </c>
      <c r="C247" s="230"/>
      <c r="D247" s="231" t="s">
        <v>418</v>
      </c>
      <c r="E247" s="232" t="s">
        <v>623</v>
      </c>
      <c r="F247" s="232">
        <v>156.5</v>
      </c>
      <c r="G247" s="232"/>
      <c r="H247" s="232">
        <v>207.5</v>
      </c>
      <c r="I247" s="234">
        <v>191</v>
      </c>
      <c r="J247" s="204" t="s">
        <v>681</v>
      </c>
      <c r="K247" s="205">
        <f t="shared" si="96"/>
        <v>51</v>
      </c>
      <c r="L247" s="206">
        <f t="shared" si="97"/>
        <v>0.32587859424920129</v>
      </c>
      <c r="M247" s="201" t="s">
        <v>591</v>
      </c>
      <c r="N247" s="207">
        <v>44369</v>
      </c>
      <c r="O247" s="1"/>
      <c r="P247" s="1"/>
      <c r="Q247" s="1"/>
      <c r="R247" s="6" t="s">
        <v>780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29">
        <v>138</v>
      </c>
      <c r="B248" s="230">
        <v>43439</v>
      </c>
      <c r="C248" s="230"/>
      <c r="D248" s="231" t="s">
        <v>327</v>
      </c>
      <c r="E248" s="232" t="s">
        <v>623</v>
      </c>
      <c r="F248" s="232">
        <v>259.5</v>
      </c>
      <c r="G248" s="232"/>
      <c r="H248" s="232">
        <v>320</v>
      </c>
      <c r="I248" s="234">
        <v>320</v>
      </c>
      <c r="J248" s="204" t="s">
        <v>681</v>
      </c>
      <c r="K248" s="205">
        <f t="shared" si="96"/>
        <v>60.5</v>
      </c>
      <c r="L248" s="206">
        <f t="shared" si="97"/>
        <v>0.23314065510597304</v>
      </c>
      <c r="M248" s="201" t="s">
        <v>591</v>
      </c>
      <c r="N248" s="207">
        <v>44323</v>
      </c>
      <c r="O248" s="1"/>
      <c r="P248" s="1"/>
      <c r="Q248" s="1"/>
      <c r="R248" s="6" t="s">
        <v>780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42">
        <v>139</v>
      </c>
      <c r="B249" s="243">
        <v>43439</v>
      </c>
      <c r="C249" s="243"/>
      <c r="D249" s="244" t="s">
        <v>794</v>
      </c>
      <c r="E249" s="245" t="s">
        <v>623</v>
      </c>
      <c r="F249" s="245">
        <v>715</v>
      </c>
      <c r="G249" s="245"/>
      <c r="H249" s="245">
        <v>445</v>
      </c>
      <c r="I249" s="246">
        <v>840</v>
      </c>
      <c r="J249" s="214" t="s">
        <v>795</v>
      </c>
      <c r="K249" s="215">
        <f t="shared" si="96"/>
        <v>-270</v>
      </c>
      <c r="L249" s="216">
        <f t="shared" si="97"/>
        <v>-0.3776223776223776</v>
      </c>
      <c r="M249" s="212" t="s">
        <v>604</v>
      </c>
      <c r="N249" s="209">
        <v>43800</v>
      </c>
      <c r="O249" s="1"/>
      <c r="P249" s="1"/>
      <c r="Q249" s="1"/>
      <c r="R249" s="6" t="s">
        <v>780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29">
        <v>140</v>
      </c>
      <c r="B250" s="230">
        <v>43469</v>
      </c>
      <c r="C250" s="230"/>
      <c r="D250" s="231" t="s">
        <v>158</v>
      </c>
      <c r="E250" s="232" t="s">
        <v>623</v>
      </c>
      <c r="F250" s="232">
        <v>875</v>
      </c>
      <c r="G250" s="232"/>
      <c r="H250" s="232">
        <v>1165</v>
      </c>
      <c r="I250" s="234">
        <v>1185</v>
      </c>
      <c r="J250" s="204" t="s">
        <v>796</v>
      </c>
      <c r="K250" s="205">
        <f t="shared" si="96"/>
        <v>290</v>
      </c>
      <c r="L250" s="206">
        <f t="shared" si="97"/>
        <v>0.33142857142857141</v>
      </c>
      <c r="M250" s="201" t="s">
        <v>591</v>
      </c>
      <c r="N250" s="207">
        <v>43847</v>
      </c>
      <c r="O250" s="1"/>
      <c r="P250" s="1"/>
      <c r="Q250" s="1"/>
      <c r="R250" s="6" t="s">
        <v>780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29">
        <v>141</v>
      </c>
      <c r="B251" s="230">
        <v>43559</v>
      </c>
      <c r="C251" s="230"/>
      <c r="D251" s="231" t="s">
        <v>343</v>
      </c>
      <c r="E251" s="232" t="s">
        <v>623</v>
      </c>
      <c r="F251" s="232">
        <f>387-14.63</f>
        <v>372.37</v>
      </c>
      <c r="G251" s="232"/>
      <c r="H251" s="232">
        <v>490</v>
      </c>
      <c r="I251" s="234">
        <v>490</v>
      </c>
      <c r="J251" s="204" t="s">
        <v>681</v>
      </c>
      <c r="K251" s="205">
        <f t="shared" si="96"/>
        <v>117.63</v>
      </c>
      <c r="L251" s="206">
        <f t="shared" si="97"/>
        <v>0.31589548030185027</v>
      </c>
      <c r="M251" s="201" t="s">
        <v>591</v>
      </c>
      <c r="N251" s="207">
        <v>43850</v>
      </c>
      <c r="O251" s="1"/>
      <c r="P251" s="1"/>
      <c r="Q251" s="1"/>
      <c r="R251" s="6" t="s">
        <v>780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42">
        <v>142</v>
      </c>
      <c r="B252" s="243">
        <v>43578</v>
      </c>
      <c r="C252" s="243"/>
      <c r="D252" s="244" t="s">
        <v>797</v>
      </c>
      <c r="E252" s="245" t="s">
        <v>593</v>
      </c>
      <c r="F252" s="245">
        <v>220</v>
      </c>
      <c r="G252" s="245"/>
      <c r="H252" s="245">
        <v>127.5</v>
      </c>
      <c r="I252" s="246">
        <v>284</v>
      </c>
      <c r="J252" s="214" t="s">
        <v>798</v>
      </c>
      <c r="K252" s="215">
        <f t="shared" si="96"/>
        <v>-92.5</v>
      </c>
      <c r="L252" s="216">
        <f t="shared" si="97"/>
        <v>-0.42045454545454547</v>
      </c>
      <c r="M252" s="212" t="s">
        <v>604</v>
      </c>
      <c r="N252" s="209">
        <v>43896</v>
      </c>
      <c r="O252" s="1"/>
      <c r="P252" s="1"/>
      <c r="Q252" s="1"/>
      <c r="R252" s="6" t="s">
        <v>780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29">
        <v>143</v>
      </c>
      <c r="B253" s="230">
        <v>43622</v>
      </c>
      <c r="C253" s="230"/>
      <c r="D253" s="231" t="s">
        <v>483</v>
      </c>
      <c r="E253" s="232" t="s">
        <v>593</v>
      </c>
      <c r="F253" s="232">
        <v>332.8</v>
      </c>
      <c r="G253" s="232"/>
      <c r="H253" s="232">
        <v>405</v>
      </c>
      <c r="I253" s="234">
        <v>419</v>
      </c>
      <c r="J253" s="204" t="s">
        <v>799</v>
      </c>
      <c r="K253" s="205">
        <f t="shared" si="96"/>
        <v>72.199999999999989</v>
      </c>
      <c r="L253" s="206">
        <f t="shared" si="97"/>
        <v>0.21694711538461534</v>
      </c>
      <c r="M253" s="201" t="s">
        <v>591</v>
      </c>
      <c r="N253" s="207">
        <v>43860</v>
      </c>
      <c r="O253" s="1"/>
      <c r="P253" s="1"/>
      <c r="Q253" s="1"/>
      <c r="R253" s="6" t="s">
        <v>784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23">
        <v>144</v>
      </c>
      <c r="B254" s="222">
        <v>43641</v>
      </c>
      <c r="C254" s="222"/>
      <c r="D254" s="223" t="s">
        <v>151</v>
      </c>
      <c r="E254" s="224" t="s">
        <v>623</v>
      </c>
      <c r="F254" s="224">
        <v>386</v>
      </c>
      <c r="G254" s="225"/>
      <c r="H254" s="225">
        <v>395</v>
      </c>
      <c r="I254" s="225">
        <v>452</v>
      </c>
      <c r="J254" s="226" t="s">
        <v>800</v>
      </c>
      <c r="K254" s="227">
        <f t="shared" si="96"/>
        <v>9</v>
      </c>
      <c r="L254" s="228">
        <f t="shared" si="97"/>
        <v>2.3316062176165803E-2</v>
      </c>
      <c r="M254" s="224" t="s">
        <v>714</v>
      </c>
      <c r="N254" s="222">
        <v>43868</v>
      </c>
      <c r="O254" s="1"/>
      <c r="P254" s="1"/>
      <c r="Q254" s="1"/>
      <c r="R254" s="6" t="s">
        <v>784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23">
        <v>145</v>
      </c>
      <c r="B255" s="222">
        <v>43707</v>
      </c>
      <c r="C255" s="222"/>
      <c r="D255" s="223" t="s">
        <v>131</v>
      </c>
      <c r="E255" s="224" t="s">
        <v>623</v>
      </c>
      <c r="F255" s="224">
        <v>137.5</v>
      </c>
      <c r="G255" s="225"/>
      <c r="H255" s="225">
        <v>138.5</v>
      </c>
      <c r="I255" s="225">
        <v>190</v>
      </c>
      <c r="J255" s="226" t="s">
        <v>822</v>
      </c>
      <c r="K255" s="227">
        <f t="shared" ref="K255" si="98">H255-F255</f>
        <v>1</v>
      </c>
      <c r="L255" s="228">
        <f t="shared" ref="L255" si="99">K255/F255</f>
        <v>7.2727272727272727E-3</v>
      </c>
      <c r="M255" s="224" t="s">
        <v>714</v>
      </c>
      <c r="N255" s="222">
        <v>44432</v>
      </c>
      <c r="O255" s="1"/>
      <c r="P255" s="1"/>
      <c r="Q255" s="1"/>
      <c r="R255" s="6" t="s">
        <v>780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29">
        <v>146</v>
      </c>
      <c r="B256" s="230">
        <v>43731</v>
      </c>
      <c r="C256" s="230"/>
      <c r="D256" s="231" t="s">
        <v>430</v>
      </c>
      <c r="E256" s="232" t="s">
        <v>623</v>
      </c>
      <c r="F256" s="232">
        <v>235</v>
      </c>
      <c r="G256" s="232"/>
      <c r="H256" s="232">
        <v>295</v>
      </c>
      <c r="I256" s="234">
        <v>296</v>
      </c>
      <c r="J256" s="204" t="s">
        <v>801</v>
      </c>
      <c r="K256" s="205">
        <f t="shared" ref="K256:K261" si="100">H256-F256</f>
        <v>60</v>
      </c>
      <c r="L256" s="206">
        <f t="shared" ref="L256:L261" si="101">K256/F256</f>
        <v>0.25531914893617019</v>
      </c>
      <c r="M256" s="201" t="s">
        <v>591</v>
      </c>
      <c r="N256" s="207">
        <v>43844</v>
      </c>
      <c r="O256" s="1"/>
      <c r="P256" s="1"/>
      <c r="Q256" s="1"/>
      <c r="R256" s="6" t="s">
        <v>784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29">
        <v>147</v>
      </c>
      <c r="B257" s="230">
        <v>43752</v>
      </c>
      <c r="C257" s="230"/>
      <c r="D257" s="231" t="s">
        <v>802</v>
      </c>
      <c r="E257" s="232" t="s">
        <v>623</v>
      </c>
      <c r="F257" s="232">
        <v>277.5</v>
      </c>
      <c r="G257" s="232"/>
      <c r="H257" s="232">
        <v>333</v>
      </c>
      <c r="I257" s="234">
        <v>333</v>
      </c>
      <c r="J257" s="204" t="s">
        <v>803</v>
      </c>
      <c r="K257" s="205">
        <f t="shared" si="100"/>
        <v>55.5</v>
      </c>
      <c r="L257" s="206">
        <f t="shared" si="101"/>
        <v>0.2</v>
      </c>
      <c r="M257" s="201" t="s">
        <v>591</v>
      </c>
      <c r="N257" s="207">
        <v>43846</v>
      </c>
      <c r="O257" s="1"/>
      <c r="P257" s="1"/>
      <c r="Q257" s="1"/>
      <c r="R257" s="6" t="s">
        <v>780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29">
        <v>148</v>
      </c>
      <c r="B258" s="230">
        <v>43752</v>
      </c>
      <c r="C258" s="230"/>
      <c r="D258" s="231" t="s">
        <v>804</v>
      </c>
      <c r="E258" s="232" t="s">
        <v>623</v>
      </c>
      <c r="F258" s="232">
        <v>930</v>
      </c>
      <c r="G258" s="232"/>
      <c r="H258" s="232">
        <v>1165</v>
      </c>
      <c r="I258" s="234">
        <v>1200</v>
      </c>
      <c r="J258" s="204" t="s">
        <v>805</v>
      </c>
      <c r="K258" s="205">
        <f t="shared" si="100"/>
        <v>235</v>
      </c>
      <c r="L258" s="206">
        <f t="shared" si="101"/>
        <v>0.25268817204301075</v>
      </c>
      <c r="M258" s="201" t="s">
        <v>591</v>
      </c>
      <c r="N258" s="207">
        <v>43847</v>
      </c>
      <c r="O258" s="1"/>
      <c r="P258" s="1"/>
      <c r="Q258" s="1"/>
      <c r="R258" s="6" t="s">
        <v>784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29">
        <v>149</v>
      </c>
      <c r="B259" s="230">
        <v>43753</v>
      </c>
      <c r="C259" s="230"/>
      <c r="D259" s="231" t="s">
        <v>806</v>
      </c>
      <c r="E259" s="232" t="s">
        <v>623</v>
      </c>
      <c r="F259" s="202">
        <v>111</v>
      </c>
      <c r="G259" s="232"/>
      <c r="H259" s="232">
        <v>141</v>
      </c>
      <c r="I259" s="234">
        <v>141</v>
      </c>
      <c r="J259" s="204" t="s">
        <v>607</v>
      </c>
      <c r="K259" s="205">
        <f t="shared" si="100"/>
        <v>30</v>
      </c>
      <c r="L259" s="206">
        <f t="shared" si="101"/>
        <v>0.27027027027027029</v>
      </c>
      <c r="M259" s="201" t="s">
        <v>591</v>
      </c>
      <c r="N259" s="207">
        <v>44328</v>
      </c>
      <c r="O259" s="1"/>
      <c r="P259" s="1"/>
      <c r="Q259" s="1"/>
      <c r="R259" s="6" t="s">
        <v>784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29">
        <v>150</v>
      </c>
      <c r="B260" s="230">
        <v>43753</v>
      </c>
      <c r="C260" s="230"/>
      <c r="D260" s="231" t="s">
        <v>807</v>
      </c>
      <c r="E260" s="232" t="s">
        <v>623</v>
      </c>
      <c r="F260" s="202">
        <v>296</v>
      </c>
      <c r="G260" s="232"/>
      <c r="H260" s="232">
        <v>370</v>
      </c>
      <c r="I260" s="234">
        <v>370</v>
      </c>
      <c r="J260" s="204" t="s">
        <v>681</v>
      </c>
      <c r="K260" s="205">
        <f t="shared" si="100"/>
        <v>74</v>
      </c>
      <c r="L260" s="206">
        <f t="shared" si="101"/>
        <v>0.25</v>
      </c>
      <c r="M260" s="201" t="s">
        <v>591</v>
      </c>
      <c r="N260" s="207">
        <v>43853</v>
      </c>
      <c r="O260" s="1"/>
      <c r="P260" s="1"/>
      <c r="Q260" s="1"/>
      <c r="R260" s="6" t="s">
        <v>784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29">
        <v>151</v>
      </c>
      <c r="B261" s="230">
        <v>43754</v>
      </c>
      <c r="C261" s="230"/>
      <c r="D261" s="231" t="s">
        <v>808</v>
      </c>
      <c r="E261" s="232" t="s">
        <v>623</v>
      </c>
      <c r="F261" s="202">
        <v>300</v>
      </c>
      <c r="G261" s="232"/>
      <c r="H261" s="232">
        <v>382.5</v>
      </c>
      <c r="I261" s="234">
        <v>344</v>
      </c>
      <c r="J261" s="204" t="s">
        <v>809</v>
      </c>
      <c r="K261" s="205">
        <f t="shared" si="100"/>
        <v>82.5</v>
      </c>
      <c r="L261" s="206">
        <f t="shared" si="101"/>
        <v>0.27500000000000002</v>
      </c>
      <c r="M261" s="201" t="s">
        <v>591</v>
      </c>
      <c r="N261" s="207">
        <v>44238</v>
      </c>
      <c r="O261" s="1"/>
      <c r="P261" s="1"/>
      <c r="Q261" s="1"/>
      <c r="R261" s="6" t="s">
        <v>784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48">
        <v>152</v>
      </c>
      <c r="B262" s="249">
        <v>43832</v>
      </c>
      <c r="C262" s="249"/>
      <c r="D262" s="250" t="s">
        <v>810</v>
      </c>
      <c r="E262" s="56" t="s">
        <v>623</v>
      </c>
      <c r="F262" s="251" t="s">
        <v>811</v>
      </c>
      <c r="G262" s="56"/>
      <c r="H262" s="56"/>
      <c r="I262" s="252">
        <v>590</v>
      </c>
      <c r="J262" s="247" t="s">
        <v>594</v>
      </c>
      <c r="K262" s="247"/>
      <c r="L262" s="253"/>
      <c r="M262" s="254" t="s">
        <v>594</v>
      </c>
      <c r="N262" s="255"/>
      <c r="O262" s="1"/>
      <c r="P262" s="1"/>
      <c r="Q262" s="1"/>
      <c r="R262" s="6" t="s">
        <v>784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29">
        <v>153</v>
      </c>
      <c r="B263" s="230">
        <v>43966</v>
      </c>
      <c r="C263" s="230"/>
      <c r="D263" s="231" t="s">
        <v>71</v>
      </c>
      <c r="E263" s="232" t="s">
        <v>623</v>
      </c>
      <c r="F263" s="202">
        <v>67.5</v>
      </c>
      <c r="G263" s="232"/>
      <c r="H263" s="232">
        <v>86</v>
      </c>
      <c r="I263" s="234">
        <v>86</v>
      </c>
      <c r="J263" s="204" t="s">
        <v>812</v>
      </c>
      <c r="K263" s="205">
        <f t="shared" ref="K263:K270" si="102">H263-F263</f>
        <v>18.5</v>
      </c>
      <c r="L263" s="206">
        <f t="shared" ref="L263:L270" si="103">K263/F263</f>
        <v>0.27407407407407408</v>
      </c>
      <c r="M263" s="201" t="s">
        <v>591</v>
      </c>
      <c r="N263" s="207">
        <v>44008</v>
      </c>
      <c r="O263" s="1"/>
      <c r="P263" s="1"/>
      <c r="Q263" s="1"/>
      <c r="R263" s="6" t="s">
        <v>784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29">
        <v>154</v>
      </c>
      <c r="B264" s="230">
        <v>44035</v>
      </c>
      <c r="C264" s="230"/>
      <c r="D264" s="231" t="s">
        <v>482</v>
      </c>
      <c r="E264" s="232" t="s">
        <v>623</v>
      </c>
      <c r="F264" s="202">
        <v>231</v>
      </c>
      <c r="G264" s="232"/>
      <c r="H264" s="232">
        <v>281</v>
      </c>
      <c r="I264" s="234">
        <v>281</v>
      </c>
      <c r="J264" s="204" t="s">
        <v>681</v>
      </c>
      <c r="K264" s="205">
        <f t="shared" si="102"/>
        <v>50</v>
      </c>
      <c r="L264" s="206">
        <f t="shared" si="103"/>
        <v>0.21645021645021645</v>
      </c>
      <c r="M264" s="201" t="s">
        <v>591</v>
      </c>
      <c r="N264" s="207">
        <v>44358</v>
      </c>
      <c r="O264" s="1"/>
      <c r="P264" s="1"/>
      <c r="Q264" s="1"/>
      <c r="R264" s="6" t="s">
        <v>784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29">
        <v>155</v>
      </c>
      <c r="B265" s="230">
        <v>44092</v>
      </c>
      <c r="C265" s="230"/>
      <c r="D265" s="231" t="s">
        <v>407</v>
      </c>
      <c r="E265" s="232" t="s">
        <v>623</v>
      </c>
      <c r="F265" s="232">
        <v>206</v>
      </c>
      <c r="G265" s="232"/>
      <c r="H265" s="232">
        <v>248</v>
      </c>
      <c r="I265" s="234">
        <v>248</v>
      </c>
      <c r="J265" s="204" t="s">
        <v>681</v>
      </c>
      <c r="K265" s="205">
        <f t="shared" si="102"/>
        <v>42</v>
      </c>
      <c r="L265" s="206">
        <f t="shared" si="103"/>
        <v>0.20388349514563106</v>
      </c>
      <c r="M265" s="201" t="s">
        <v>591</v>
      </c>
      <c r="N265" s="207">
        <v>44214</v>
      </c>
      <c r="O265" s="1"/>
      <c r="P265" s="1"/>
      <c r="Q265" s="1"/>
      <c r="R265" s="6" t="s">
        <v>784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29">
        <v>156</v>
      </c>
      <c r="B266" s="230">
        <v>44140</v>
      </c>
      <c r="C266" s="230"/>
      <c r="D266" s="231" t="s">
        <v>407</v>
      </c>
      <c r="E266" s="232" t="s">
        <v>623</v>
      </c>
      <c r="F266" s="232">
        <v>182.5</v>
      </c>
      <c r="G266" s="232"/>
      <c r="H266" s="232">
        <v>248</v>
      </c>
      <c r="I266" s="234">
        <v>248</v>
      </c>
      <c r="J266" s="204" t="s">
        <v>681</v>
      </c>
      <c r="K266" s="205">
        <f t="shared" si="102"/>
        <v>65.5</v>
      </c>
      <c r="L266" s="206">
        <f t="shared" si="103"/>
        <v>0.35890410958904112</v>
      </c>
      <c r="M266" s="201" t="s">
        <v>591</v>
      </c>
      <c r="N266" s="207">
        <v>44214</v>
      </c>
      <c r="O266" s="1"/>
      <c r="P266" s="1"/>
      <c r="Q266" s="1"/>
      <c r="R266" s="6" t="s">
        <v>784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29">
        <v>157</v>
      </c>
      <c r="B267" s="230">
        <v>44140</v>
      </c>
      <c r="C267" s="230"/>
      <c r="D267" s="231" t="s">
        <v>327</v>
      </c>
      <c r="E267" s="232" t="s">
        <v>623</v>
      </c>
      <c r="F267" s="232">
        <v>247.5</v>
      </c>
      <c r="G267" s="232"/>
      <c r="H267" s="232">
        <v>320</v>
      </c>
      <c r="I267" s="234">
        <v>320</v>
      </c>
      <c r="J267" s="204" t="s">
        <v>681</v>
      </c>
      <c r="K267" s="205">
        <f t="shared" si="102"/>
        <v>72.5</v>
      </c>
      <c r="L267" s="206">
        <f t="shared" si="103"/>
        <v>0.29292929292929293</v>
      </c>
      <c r="M267" s="201" t="s">
        <v>591</v>
      </c>
      <c r="N267" s="207">
        <v>44323</v>
      </c>
      <c r="O267" s="1"/>
      <c r="P267" s="1"/>
      <c r="Q267" s="1"/>
      <c r="R267" s="6" t="s">
        <v>784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29">
        <v>158</v>
      </c>
      <c r="B268" s="230">
        <v>44140</v>
      </c>
      <c r="C268" s="230"/>
      <c r="D268" s="231" t="s">
        <v>272</v>
      </c>
      <c r="E268" s="232" t="s">
        <v>623</v>
      </c>
      <c r="F268" s="202">
        <v>925</v>
      </c>
      <c r="G268" s="232"/>
      <c r="H268" s="232">
        <v>1095</v>
      </c>
      <c r="I268" s="234">
        <v>1093</v>
      </c>
      <c r="J268" s="204" t="s">
        <v>813</v>
      </c>
      <c r="K268" s="205">
        <f t="shared" si="102"/>
        <v>170</v>
      </c>
      <c r="L268" s="206">
        <f t="shared" si="103"/>
        <v>0.18378378378378379</v>
      </c>
      <c r="M268" s="201" t="s">
        <v>591</v>
      </c>
      <c r="N268" s="207">
        <v>44201</v>
      </c>
      <c r="O268" s="1"/>
      <c r="P268" s="1"/>
      <c r="Q268" s="1"/>
      <c r="R268" s="6" t="s">
        <v>784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29">
        <v>159</v>
      </c>
      <c r="B269" s="230">
        <v>44140</v>
      </c>
      <c r="C269" s="230"/>
      <c r="D269" s="231" t="s">
        <v>343</v>
      </c>
      <c r="E269" s="232" t="s">
        <v>623</v>
      </c>
      <c r="F269" s="202">
        <v>332.5</v>
      </c>
      <c r="G269" s="232"/>
      <c r="H269" s="232">
        <v>393</v>
      </c>
      <c r="I269" s="234">
        <v>406</v>
      </c>
      <c r="J269" s="204" t="s">
        <v>814</v>
      </c>
      <c r="K269" s="205">
        <f t="shared" si="102"/>
        <v>60.5</v>
      </c>
      <c r="L269" s="206">
        <f t="shared" si="103"/>
        <v>0.18195488721804512</v>
      </c>
      <c r="M269" s="201" t="s">
        <v>591</v>
      </c>
      <c r="N269" s="207">
        <v>44256</v>
      </c>
      <c r="O269" s="1"/>
      <c r="P269" s="1"/>
      <c r="Q269" s="1"/>
      <c r="R269" s="6" t="s">
        <v>784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29">
        <v>160</v>
      </c>
      <c r="B270" s="230">
        <v>44141</v>
      </c>
      <c r="C270" s="230"/>
      <c r="D270" s="231" t="s">
        <v>482</v>
      </c>
      <c r="E270" s="232" t="s">
        <v>623</v>
      </c>
      <c r="F270" s="202">
        <v>231</v>
      </c>
      <c r="G270" s="232"/>
      <c r="H270" s="232">
        <v>281</v>
      </c>
      <c r="I270" s="234">
        <v>281</v>
      </c>
      <c r="J270" s="204" t="s">
        <v>681</v>
      </c>
      <c r="K270" s="205">
        <f t="shared" si="102"/>
        <v>50</v>
      </c>
      <c r="L270" s="206">
        <f t="shared" si="103"/>
        <v>0.21645021645021645</v>
      </c>
      <c r="M270" s="201" t="s">
        <v>591</v>
      </c>
      <c r="N270" s="207">
        <v>44358</v>
      </c>
      <c r="O270" s="1"/>
      <c r="P270" s="1"/>
      <c r="Q270" s="1"/>
      <c r="R270" s="6" t="s">
        <v>784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56">
        <v>161</v>
      </c>
      <c r="B271" s="249">
        <v>44187</v>
      </c>
      <c r="C271" s="249"/>
      <c r="D271" s="250" t="s">
        <v>455</v>
      </c>
      <c r="E271" s="56" t="s">
        <v>623</v>
      </c>
      <c r="F271" s="251" t="s">
        <v>815</v>
      </c>
      <c r="G271" s="56"/>
      <c r="H271" s="56"/>
      <c r="I271" s="252">
        <v>239</v>
      </c>
      <c r="J271" s="247" t="s">
        <v>594</v>
      </c>
      <c r="K271" s="247"/>
      <c r="L271" s="253"/>
      <c r="M271" s="254"/>
      <c r="N271" s="255"/>
      <c r="O271" s="1"/>
      <c r="P271" s="1"/>
      <c r="Q271" s="1"/>
      <c r="R271" s="6" t="s">
        <v>784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56">
        <v>162</v>
      </c>
      <c r="B272" s="249">
        <v>44258</v>
      </c>
      <c r="C272" s="249"/>
      <c r="D272" s="250" t="s">
        <v>810</v>
      </c>
      <c r="E272" s="56" t="s">
        <v>623</v>
      </c>
      <c r="F272" s="251" t="s">
        <v>811</v>
      </c>
      <c r="G272" s="56"/>
      <c r="H272" s="56"/>
      <c r="I272" s="252">
        <v>590</v>
      </c>
      <c r="J272" s="247" t="s">
        <v>594</v>
      </c>
      <c r="K272" s="247"/>
      <c r="L272" s="253"/>
      <c r="M272" s="254"/>
      <c r="N272" s="255"/>
      <c r="O272" s="1"/>
      <c r="P272" s="1"/>
      <c r="R272" s="6" t="s">
        <v>784</v>
      </c>
    </row>
    <row r="273" spans="1:26" ht="12.75" customHeight="1">
      <c r="A273" s="229">
        <v>163</v>
      </c>
      <c r="B273" s="230">
        <v>44274</v>
      </c>
      <c r="C273" s="230"/>
      <c r="D273" s="231" t="s">
        <v>343</v>
      </c>
      <c r="E273" s="232" t="s">
        <v>623</v>
      </c>
      <c r="F273" s="202">
        <v>355</v>
      </c>
      <c r="G273" s="232"/>
      <c r="H273" s="232">
        <v>422.5</v>
      </c>
      <c r="I273" s="234">
        <v>420</v>
      </c>
      <c r="J273" s="204" t="s">
        <v>816</v>
      </c>
      <c r="K273" s="205">
        <f t="shared" ref="K273:K276" si="104">H273-F273</f>
        <v>67.5</v>
      </c>
      <c r="L273" s="206">
        <f t="shared" ref="L273:L276" si="105">K273/F273</f>
        <v>0.19014084507042253</v>
      </c>
      <c r="M273" s="201" t="s">
        <v>591</v>
      </c>
      <c r="N273" s="207">
        <v>44361</v>
      </c>
      <c r="O273" s="1"/>
      <c r="R273" s="257" t="s">
        <v>784</v>
      </c>
    </row>
    <row r="274" spans="1:26" ht="12.75" customHeight="1">
      <c r="A274" s="229">
        <v>164</v>
      </c>
      <c r="B274" s="230">
        <v>44295</v>
      </c>
      <c r="C274" s="230"/>
      <c r="D274" s="231" t="s">
        <v>817</v>
      </c>
      <c r="E274" s="232" t="s">
        <v>623</v>
      </c>
      <c r="F274" s="202">
        <v>555</v>
      </c>
      <c r="G274" s="232"/>
      <c r="H274" s="232">
        <v>663</v>
      </c>
      <c r="I274" s="234">
        <v>663</v>
      </c>
      <c r="J274" s="204" t="s">
        <v>818</v>
      </c>
      <c r="K274" s="205">
        <f t="shared" si="104"/>
        <v>108</v>
      </c>
      <c r="L274" s="206">
        <f t="shared" si="105"/>
        <v>0.19459459459459461</v>
      </c>
      <c r="M274" s="201" t="s">
        <v>591</v>
      </c>
      <c r="N274" s="207">
        <v>44321</v>
      </c>
      <c r="O274" s="1"/>
      <c r="P274" s="1"/>
      <c r="Q274" s="1"/>
      <c r="R274" s="257" t="s">
        <v>784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29">
        <v>165</v>
      </c>
      <c r="B275" s="230">
        <v>44308</v>
      </c>
      <c r="C275" s="230"/>
      <c r="D275" s="231" t="s">
        <v>376</v>
      </c>
      <c r="E275" s="232" t="s">
        <v>623</v>
      </c>
      <c r="F275" s="202">
        <v>126.5</v>
      </c>
      <c r="G275" s="232"/>
      <c r="H275" s="232">
        <v>155</v>
      </c>
      <c r="I275" s="234">
        <v>155</v>
      </c>
      <c r="J275" s="204" t="s">
        <v>681</v>
      </c>
      <c r="K275" s="205">
        <f t="shared" si="104"/>
        <v>28.5</v>
      </c>
      <c r="L275" s="206">
        <f t="shared" si="105"/>
        <v>0.22529644268774704</v>
      </c>
      <c r="M275" s="201" t="s">
        <v>591</v>
      </c>
      <c r="N275" s="207">
        <v>44362</v>
      </c>
      <c r="O275" s="1"/>
      <c r="R275" s="257" t="s">
        <v>784</v>
      </c>
    </row>
    <row r="276" spans="1:26" ht="12.75" customHeight="1">
      <c r="A276" s="308">
        <v>166</v>
      </c>
      <c r="B276" s="309">
        <v>44368</v>
      </c>
      <c r="C276" s="309"/>
      <c r="D276" s="310" t="s">
        <v>394</v>
      </c>
      <c r="E276" s="311" t="s">
        <v>623</v>
      </c>
      <c r="F276" s="312">
        <v>287.5</v>
      </c>
      <c r="G276" s="311"/>
      <c r="H276" s="311">
        <v>245</v>
      </c>
      <c r="I276" s="313">
        <v>344</v>
      </c>
      <c r="J276" s="214" t="s">
        <v>858</v>
      </c>
      <c r="K276" s="215">
        <f t="shared" si="104"/>
        <v>-42.5</v>
      </c>
      <c r="L276" s="216">
        <f t="shared" si="105"/>
        <v>-0.14782608695652175</v>
      </c>
      <c r="M276" s="212" t="s">
        <v>604</v>
      </c>
      <c r="N276" s="209">
        <v>44508</v>
      </c>
      <c r="O276" s="1"/>
      <c r="R276" s="257" t="s">
        <v>784</v>
      </c>
    </row>
    <row r="277" spans="1:26" ht="12.75" customHeight="1">
      <c r="A277" s="256">
        <v>167</v>
      </c>
      <c r="B277" s="249">
        <v>44368</v>
      </c>
      <c r="C277" s="249"/>
      <c r="D277" s="250" t="s">
        <v>482</v>
      </c>
      <c r="E277" s="56" t="s">
        <v>623</v>
      </c>
      <c r="F277" s="251" t="s">
        <v>819</v>
      </c>
      <c r="G277" s="56"/>
      <c r="H277" s="56"/>
      <c r="I277" s="252">
        <v>320</v>
      </c>
      <c r="J277" s="247" t="s">
        <v>594</v>
      </c>
      <c r="K277" s="256"/>
      <c r="L277" s="249"/>
      <c r="M277" s="249"/>
      <c r="N277" s="250"/>
      <c r="O277" s="44"/>
      <c r="R277" s="257" t="s">
        <v>784</v>
      </c>
    </row>
    <row r="278" spans="1:26" ht="12.75" customHeight="1">
      <c r="A278" s="434">
        <v>168</v>
      </c>
      <c r="B278" s="435">
        <v>44406</v>
      </c>
      <c r="C278" s="435"/>
      <c r="D278" s="436" t="s">
        <v>376</v>
      </c>
      <c r="E278" s="437" t="s">
        <v>623</v>
      </c>
      <c r="F278" s="438">
        <v>162.5</v>
      </c>
      <c r="G278" s="437"/>
      <c r="H278" s="437">
        <v>200</v>
      </c>
      <c r="I278" s="437">
        <v>200</v>
      </c>
      <c r="J278" s="204" t="s">
        <v>681</v>
      </c>
      <c r="K278" s="205">
        <f t="shared" ref="K278" si="106">H278-F278</f>
        <v>37.5</v>
      </c>
      <c r="L278" s="206">
        <f t="shared" ref="L278" si="107">K278/F278</f>
        <v>0.23076923076923078</v>
      </c>
      <c r="M278" s="201" t="s">
        <v>591</v>
      </c>
      <c r="N278" s="207">
        <v>44571</v>
      </c>
      <c r="O278" s="44"/>
      <c r="R278" s="257" t="s">
        <v>784</v>
      </c>
    </row>
    <row r="279" spans="1:26" ht="12.75" customHeight="1">
      <c r="A279" s="229">
        <v>169</v>
      </c>
      <c r="B279" s="230">
        <v>44462</v>
      </c>
      <c r="C279" s="230"/>
      <c r="D279" s="231" t="s">
        <v>825</v>
      </c>
      <c r="E279" s="232" t="s">
        <v>623</v>
      </c>
      <c r="F279" s="202">
        <v>1235</v>
      </c>
      <c r="G279" s="232"/>
      <c r="H279" s="232">
        <v>1505</v>
      </c>
      <c r="I279" s="234">
        <v>1500</v>
      </c>
      <c r="J279" s="204" t="s">
        <v>681</v>
      </c>
      <c r="K279" s="205">
        <f t="shared" ref="K279" si="108">H279-F279</f>
        <v>270</v>
      </c>
      <c r="L279" s="206">
        <f t="shared" ref="L279" si="109">K279/F279</f>
        <v>0.21862348178137653</v>
      </c>
      <c r="M279" s="201" t="s">
        <v>591</v>
      </c>
      <c r="N279" s="207">
        <v>44564</v>
      </c>
      <c r="O279" s="1"/>
      <c r="R279" s="257" t="s">
        <v>784</v>
      </c>
    </row>
    <row r="280" spans="1:26" ht="12.75" customHeight="1">
      <c r="A280" s="279">
        <v>170</v>
      </c>
      <c r="B280" s="280">
        <v>44480</v>
      </c>
      <c r="C280" s="280"/>
      <c r="D280" s="281" t="s">
        <v>827</v>
      </c>
      <c r="E280" s="282" t="s">
        <v>623</v>
      </c>
      <c r="F280" s="283" t="s">
        <v>832</v>
      </c>
      <c r="G280" s="282"/>
      <c r="H280" s="282"/>
      <c r="I280" s="282">
        <v>145</v>
      </c>
      <c r="J280" s="284" t="s">
        <v>594</v>
      </c>
      <c r="K280" s="279"/>
      <c r="L280" s="280"/>
      <c r="M280" s="280"/>
      <c r="N280" s="281"/>
      <c r="O280" s="44"/>
      <c r="R280" s="257" t="s">
        <v>784</v>
      </c>
    </row>
    <row r="281" spans="1:26" ht="12.75" customHeight="1">
      <c r="A281" s="285">
        <v>171</v>
      </c>
      <c r="B281" s="286">
        <v>44481</v>
      </c>
      <c r="C281" s="286"/>
      <c r="D281" s="287" t="s">
        <v>261</v>
      </c>
      <c r="E281" s="288" t="s">
        <v>623</v>
      </c>
      <c r="F281" s="289" t="s">
        <v>829</v>
      </c>
      <c r="G281" s="288"/>
      <c r="H281" s="288"/>
      <c r="I281" s="288">
        <v>380</v>
      </c>
      <c r="J281" s="290" t="s">
        <v>594</v>
      </c>
      <c r="K281" s="285"/>
      <c r="L281" s="286"/>
      <c r="M281" s="286"/>
      <c r="N281" s="287"/>
      <c r="O281" s="44"/>
      <c r="R281" s="257" t="s">
        <v>784</v>
      </c>
    </row>
    <row r="282" spans="1:26" ht="12.75" customHeight="1">
      <c r="A282" s="285">
        <v>172</v>
      </c>
      <c r="B282" s="286">
        <v>44481</v>
      </c>
      <c r="C282" s="286"/>
      <c r="D282" s="287" t="s">
        <v>402</v>
      </c>
      <c r="E282" s="288" t="s">
        <v>623</v>
      </c>
      <c r="F282" s="289" t="s">
        <v>830</v>
      </c>
      <c r="G282" s="288"/>
      <c r="H282" s="288"/>
      <c r="I282" s="288">
        <v>56</v>
      </c>
      <c r="J282" s="290" t="s">
        <v>594</v>
      </c>
      <c r="K282" s="285"/>
      <c r="L282" s="286"/>
      <c r="M282" s="286"/>
      <c r="N282" s="287"/>
      <c r="O282" s="44"/>
      <c r="R282" s="257"/>
    </row>
    <row r="283" spans="1:26" ht="12.75" customHeight="1">
      <c r="A283" s="291">
        <v>173</v>
      </c>
      <c r="B283" s="286">
        <v>44551</v>
      </c>
      <c r="C283" s="291"/>
      <c r="D283" s="291" t="s">
        <v>119</v>
      </c>
      <c r="E283" s="288" t="s">
        <v>623</v>
      </c>
      <c r="F283" s="288" t="s">
        <v>872</v>
      </c>
      <c r="G283" s="288"/>
      <c r="H283" s="288"/>
      <c r="I283" s="288">
        <v>3000</v>
      </c>
      <c r="J283" s="288" t="s">
        <v>594</v>
      </c>
      <c r="K283" s="288"/>
      <c r="L283" s="288"/>
      <c r="M283" s="288"/>
      <c r="N283" s="291"/>
      <c r="O283" s="44"/>
      <c r="R283" s="257"/>
    </row>
    <row r="284" spans="1:26" ht="12.75" customHeight="1">
      <c r="F284" s="59"/>
      <c r="G284" s="59"/>
      <c r="H284" s="59"/>
      <c r="I284" s="59"/>
      <c r="J284" s="44"/>
      <c r="K284" s="59"/>
      <c r="L284" s="59"/>
      <c r="M284" s="59"/>
      <c r="O284" s="44"/>
      <c r="R284" s="257"/>
    </row>
    <row r="285" spans="1:26" ht="12.75" customHeight="1">
      <c r="A285" s="256"/>
      <c r="B285" s="258" t="s">
        <v>820</v>
      </c>
      <c r="F285" s="59"/>
      <c r="G285" s="59"/>
      <c r="H285" s="59"/>
      <c r="I285" s="59"/>
      <c r="J285" s="44"/>
      <c r="K285" s="59"/>
      <c r="L285" s="59"/>
      <c r="M285" s="59"/>
      <c r="O285" s="44"/>
      <c r="R285" s="257"/>
    </row>
    <row r="286" spans="1:26" ht="12.75" customHeight="1">
      <c r="F286" s="59"/>
      <c r="G286" s="59"/>
      <c r="H286" s="59"/>
      <c r="I286" s="59"/>
      <c r="J286" s="44"/>
      <c r="K286" s="59"/>
      <c r="L286" s="59"/>
      <c r="M286" s="59"/>
      <c r="O286" s="44"/>
      <c r="R286" s="59"/>
    </row>
    <row r="287" spans="1:26" ht="12.75" customHeight="1">
      <c r="F287" s="59"/>
      <c r="G287" s="59"/>
      <c r="H287" s="59"/>
      <c r="I287" s="59"/>
      <c r="J287" s="44"/>
      <c r="K287" s="59"/>
      <c r="L287" s="59"/>
      <c r="M287" s="59"/>
      <c r="O287" s="44"/>
      <c r="R287" s="59"/>
    </row>
    <row r="288" spans="1:26" ht="12.75" customHeight="1">
      <c r="F288" s="59"/>
      <c r="G288" s="59"/>
      <c r="H288" s="59"/>
      <c r="I288" s="59"/>
      <c r="J288" s="44"/>
      <c r="K288" s="59"/>
      <c r="L288" s="59"/>
      <c r="M288" s="59"/>
      <c r="O288" s="44"/>
      <c r="R288" s="59"/>
    </row>
    <row r="289" spans="1:18" ht="12.75" customHeight="1">
      <c r="F289" s="59"/>
      <c r="G289" s="59"/>
      <c r="H289" s="59"/>
      <c r="I289" s="59"/>
      <c r="J289" s="44"/>
      <c r="K289" s="59"/>
      <c r="L289" s="59"/>
      <c r="M289" s="59"/>
      <c r="O289" s="44"/>
      <c r="R289" s="59"/>
    </row>
    <row r="290" spans="1:18" ht="12.75" customHeight="1">
      <c r="F290" s="59"/>
      <c r="G290" s="59"/>
      <c r="H290" s="59"/>
      <c r="I290" s="59"/>
      <c r="J290" s="44"/>
      <c r="K290" s="59"/>
      <c r="L290" s="59"/>
      <c r="M290" s="59"/>
      <c r="O290" s="44"/>
      <c r="R290" s="59"/>
    </row>
    <row r="291" spans="1:18" ht="12.75" customHeight="1">
      <c r="F291" s="59"/>
      <c r="G291" s="59"/>
      <c r="H291" s="59"/>
      <c r="I291" s="59"/>
      <c r="J291" s="44"/>
      <c r="K291" s="59"/>
      <c r="L291" s="59"/>
      <c r="M291" s="59"/>
      <c r="O291" s="44"/>
      <c r="R291" s="59"/>
    </row>
    <row r="292" spans="1:18" ht="12.75" customHeight="1">
      <c r="F292" s="59"/>
      <c r="G292" s="59"/>
      <c r="H292" s="59"/>
      <c r="I292" s="59"/>
      <c r="J292" s="44"/>
      <c r="K292" s="59"/>
      <c r="L292" s="59"/>
      <c r="M292" s="59"/>
      <c r="O292" s="44"/>
      <c r="R292" s="59"/>
    </row>
    <row r="293" spans="1:18" ht="12.75" customHeight="1">
      <c r="F293" s="59"/>
      <c r="G293" s="59"/>
      <c r="H293" s="59"/>
      <c r="I293" s="59"/>
      <c r="J293" s="44"/>
      <c r="K293" s="59"/>
      <c r="L293" s="59"/>
      <c r="M293" s="59"/>
      <c r="O293" s="44"/>
      <c r="R293" s="59"/>
    </row>
    <row r="294" spans="1:18" ht="12.75" customHeight="1">
      <c r="F294" s="59"/>
      <c r="G294" s="59"/>
      <c r="H294" s="59"/>
      <c r="I294" s="59"/>
      <c r="J294" s="44"/>
      <c r="K294" s="59"/>
      <c r="L294" s="59"/>
      <c r="M294" s="59"/>
      <c r="O294" s="44"/>
      <c r="R294" s="59"/>
    </row>
    <row r="295" spans="1:18" ht="12.75" customHeight="1">
      <c r="A295" s="259"/>
      <c r="F295" s="59"/>
      <c r="G295" s="59"/>
      <c r="H295" s="59"/>
      <c r="I295" s="59"/>
      <c r="J295" s="44"/>
      <c r="K295" s="59"/>
      <c r="L295" s="59"/>
      <c r="M295" s="59"/>
      <c r="O295" s="44"/>
      <c r="R295" s="59"/>
    </row>
    <row r="296" spans="1:18" ht="12.75" customHeight="1">
      <c r="A296" s="259"/>
      <c r="F296" s="59"/>
      <c r="G296" s="59"/>
      <c r="H296" s="59"/>
      <c r="I296" s="59"/>
      <c r="J296" s="44"/>
      <c r="K296" s="59"/>
      <c r="L296" s="59"/>
      <c r="M296" s="59"/>
      <c r="O296" s="44"/>
      <c r="R296" s="59"/>
    </row>
    <row r="297" spans="1:18" ht="12.75" customHeight="1">
      <c r="A297" s="56"/>
      <c r="F297" s="59"/>
      <c r="G297" s="59"/>
      <c r="H297" s="59"/>
      <c r="I297" s="59"/>
      <c r="J297" s="44"/>
      <c r="K297" s="59"/>
      <c r="L297" s="59"/>
      <c r="M297" s="59"/>
      <c r="O297" s="44"/>
      <c r="R297" s="59"/>
    </row>
    <row r="298" spans="1:18" ht="12.75" customHeight="1">
      <c r="F298" s="59"/>
      <c r="G298" s="59"/>
      <c r="H298" s="59"/>
      <c r="I298" s="59"/>
      <c r="J298" s="44"/>
      <c r="K298" s="59"/>
      <c r="L298" s="59"/>
      <c r="M298" s="59"/>
      <c r="O298" s="44"/>
      <c r="R298" s="59"/>
    </row>
    <row r="299" spans="1:18" ht="12.75" customHeight="1">
      <c r="F299" s="59"/>
      <c r="G299" s="59"/>
      <c r="H299" s="59"/>
      <c r="I299" s="59"/>
      <c r="J299" s="44"/>
      <c r="K299" s="59"/>
      <c r="L299" s="59"/>
      <c r="M299" s="59"/>
      <c r="O299" s="44"/>
      <c r="R299" s="59"/>
    </row>
    <row r="300" spans="1:18" ht="12.75" customHeight="1">
      <c r="F300" s="59"/>
      <c r="G300" s="59"/>
      <c r="H300" s="59"/>
      <c r="I300" s="59"/>
      <c r="J300" s="44"/>
      <c r="K300" s="59"/>
      <c r="L300" s="59"/>
      <c r="M300" s="59"/>
      <c r="O300" s="44"/>
      <c r="R300" s="59"/>
    </row>
    <row r="301" spans="1:18" ht="12.75" customHeight="1">
      <c r="F301" s="59"/>
      <c r="G301" s="59"/>
      <c r="H301" s="59"/>
      <c r="I301" s="59"/>
      <c r="J301" s="44"/>
      <c r="K301" s="59"/>
      <c r="L301" s="59"/>
      <c r="M301" s="59"/>
      <c r="O301" s="44"/>
      <c r="R301" s="59"/>
    </row>
    <row r="302" spans="1:18" ht="12.75" customHeight="1">
      <c r="F302" s="59"/>
      <c r="G302" s="59"/>
      <c r="H302" s="59"/>
      <c r="I302" s="59"/>
      <c r="J302" s="44"/>
      <c r="K302" s="59"/>
      <c r="L302" s="59"/>
      <c r="M302" s="59"/>
      <c r="O302" s="44"/>
      <c r="R302" s="59"/>
    </row>
    <row r="303" spans="1:18" ht="12.75" customHeight="1">
      <c r="F303" s="59"/>
      <c r="G303" s="59"/>
      <c r="H303" s="59"/>
      <c r="I303" s="59"/>
      <c r="J303" s="44"/>
      <c r="K303" s="59"/>
      <c r="L303" s="59"/>
      <c r="M303" s="59"/>
      <c r="O303" s="44"/>
      <c r="R303" s="59"/>
    </row>
    <row r="304" spans="1:18" ht="12.75" customHeight="1">
      <c r="F304" s="59"/>
      <c r="G304" s="59"/>
      <c r="H304" s="59"/>
      <c r="I304" s="59"/>
      <c r="J304" s="44"/>
      <c r="K304" s="59"/>
      <c r="L304" s="59"/>
      <c r="M304" s="59"/>
      <c r="O304" s="44"/>
      <c r="R304" s="59"/>
    </row>
    <row r="305" spans="6:18" ht="12.75" customHeight="1">
      <c r="F305" s="59"/>
      <c r="G305" s="59"/>
      <c r="H305" s="59"/>
      <c r="I305" s="59"/>
      <c r="J305" s="44"/>
      <c r="K305" s="59"/>
      <c r="L305" s="59"/>
      <c r="M305" s="59"/>
      <c r="O305" s="44"/>
      <c r="R305" s="59"/>
    </row>
    <row r="306" spans="6:18" ht="12.75" customHeight="1">
      <c r="F306" s="59"/>
      <c r="G306" s="59"/>
      <c r="H306" s="59"/>
      <c r="I306" s="59"/>
      <c r="J306" s="44"/>
      <c r="K306" s="59"/>
      <c r="L306" s="59"/>
      <c r="M306" s="59"/>
      <c r="O306" s="44"/>
      <c r="R306" s="59"/>
    </row>
    <row r="307" spans="6:18" ht="12.75" customHeight="1">
      <c r="F307" s="59"/>
      <c r="G307" s="59"/>
      <c r="H307" s="59"/>
      <c r="I307" s="59"/>
      <c r="J307" s="44"/>
      <c r="K307" s="59"/>
      <c r="L307" s="59"/>
      <c r="M307" s="59"/>
      <c r="O307" s="44"/>
      <c r="R307" s="59"/>
    </row>
    <row r="308" spans="6:18" ht="12.75" customHeight="1">
      <c r="F308" s="59"/>
      <c r="G308" s="59"/>
      <c r="H308" s="59"/>
      <c r="I308" s="59"/>
      <c r="J308" s="44"/>
      <c r="K308" s="59"/>
      <c r="L308" s="59"/>
      <c r="M308" s="59"/>
      <c r="O308" s="44"/>
      <c r="R308" s="59"/>
    </row>
    <row r="309" spans="6:18" ht="12.75" customHeight="1">
      <c r="F309" s="59"/>
      <c r="G309" s="59"/>
      <c r="H309" s="59"/>
      <c r="I309" s="59"/>
      <c r="J309" s="44"/>
      <c r="K309" s="59"/>
      <c r="L309" s="59"/>
      <c r="M309" s="59"/>
      <c r="O309" s="44"/>
      <c r="R309" s="59"/>
    </row>
    <row r="310" spans="6:18" ht="12.75" customHeight="1">
      <c r="F310" s="59"/>
      <c r="G310" s="59"/>
      <c r="H310" s="59"/>
      <c r="I310" s="59"/>
      <c r="J310" s="44"/>
      <c r="K310" s="59"/>
      <c r="L310" s="59"/>
      <c r="M310" s="59"/>
      <c r="O310" s="44"/>
      <c r="R310" s="59"/>
    </row>
    <row r="311" spans="6:18" ht="12.75" customHeight="1">
      <c r="F311" s="59"/>
      <c r="G311" s="59"/>
      <c r="H311" s="59"/>
      <c r="I311" s="59"/>
      <c r="J311" s="44"/>
      <c r="K311" s="59"/>
      <c r="L311" s="59"/>
      <c r="M311" s="59"/>
      <c r="O311" s="44"/>
      <c r="R311" s="59"/>
    </row>
    <row r="312" spans="6:18" ht="12.75" customHeight="1">
      <c r="F312" s="59"/>
      <c r="G312" s="59"/>
      <c r="H312" s="59"/>
      <c r="I312" s="59"/>
      <c r="J312" s="44"/>
      <c r="K312" s="59"/>
      <c r="L312" s="59"/>
      <c r="M312" s="59"/>
      <c r="O312" s="44"/>
      <c r="R312" s="59"/>
    </row>
    <row r="313" spans="6:18" ht="12.75" customHeight="1">
      <c r="F313" s="59"/>
      <c r="G313" s="59"/>
      <c r="H313" s="59"/>
      <c r="I313" s="59"/>
      <c r="J313" s="44"/>
      <c r="K313" s="59"/>
      <c r="L313" s="59"/>
      <c r="M313" s="59"/>
      <c r="O313" s="44"/>
      <c r="R313" s="59"/>
    </row>
    <row r="314" spans="6:18" ht="12.75" customHeight="1">
      <c r="F314" s="59"/>
      <c r="G314" s="59"/>
      <c r="H314" s="59"/>
      <c r="I314" s="59"/>
      <c r="J314" s="44"/>
      <c r="K314" s="59"/>
      <c r="L314" s="59"/>
      <c r="M314" s="59"/>
      <c r="O314" s="44"/>
      <c r="R314" s="59"/>
    </row>
    <row r="315" spans="6:18" ht="12.75" customHeight="1">
      <c r="F315" s="59"/>
      <c r="G315" s="59"/>
      <c r="H315" s="59"/>
      <c r="I315" s="59"/>
      <c r="J315" s="44"/>
      <c r="K315" s="59"/>
      <c r="L315" s="59"/>
      <c r="M315" s="59"/>
      <c r="O315" s="44"/>
      <c r="R315" s="59"/>
    </row>
    <row r="316" spans="6:18" ht="12.75" customHeight="1">
      <c r="F316" s="59"/>
      <c r="G316" s="59"/>
      <c r="H316" s="59"/>
      <c r="I316" s="59"/>
      <c r="J316" s="44"/>
      <c r="K316" s="59"/>
      <c r="L316" s="59"/>
      <c r="M316" s="59"/>
      <c r="O316" s="44"/>
      <c r="R316" s="59"/>
    </row>
    <row r="317" spans="6:18" ht="12.75" customHeight="1">
      <c r="F317" s="59"/>
      <c r="G317" s="59"/>
      <c r="H317" s="59"/>
      <c r="I317" s="59"/>
      <c r="J317" s="44"/>
      <c r="K317" s="59"/>
      <c r="L317" s="59"/>
      <c r="M317" s="59"/>
      <c r="O317" s="44"/>
      <c r="R317" s="59"/>
    </row>
    <row r="318" spans="6:18" ht="12.75" customHeight="1">
      <c r="F318" s="59"/>
      <c r="G318" s="59"/>
      <c r="H318" s="59"/>
      <c r="I318" s="59"/>
      <c r="J318" s="44"/>
      <c r="K318" s="59"/>
      <c r="L318" s="59"/>
      <c r="M318" s="59"/>
      <c r="O318" s="44"/>
      <c r="R318" s="59"/>
    </row>
    <row r="319" spans="6:18" ht="12.75" customHeight="1">
      <c r="F319" s="59"/>
      <c r="G319" s="59"/>
      <c r="H319" s="59"/>
      <c r="I319" s="59"/>
      <c r="J319" s="44"/>
      <c r="K319" s="59"/>
      <c r="L319" s="59"/>
      <c r="M319" s="59"/>
      <c r="O319" s="44"/>
      <c r="R319" s="59"/>
    </row>
    <row r="320" spans="6:18" ht="12.75" customHeight="1">
      <c r="F320" s="59"/>
      <c r="G320" s="59"/>
      <c r="H320" s="59"/>
      <c r="I320" s="59"/>
      <c r="J320" s="44"/>
      <c r="K320" s="59"/>
      <c r="L320" s="59"/>
      <c r="M320" s="59"/>
      <c r="O320" s="44"/>
      <c r="R320" s="59"/>
    </row>
    <row r="321" spans="6:18" ht="12.75" customHeight="1">
      <c r="F321" s="59"/>
      <c r="G321" s="59"/>
      <c r="H321" s="59"/>
      <c r="I321" s="59"/>
      <c r="J321" s="44"/>
      <c r="K321" s="59"/>
      <c r="L321" s="59"/>
      <c r="M321" s="59"/>
      <c r="O321" s="44"/>
      <c r="R321" s="59"/>
    </row>
    <row r="322" spans="6:18" ht="12.75" customHeight="1">
      <c r="F322" s="59"/>
      <c r="G322" s="59"/>
      <c r="H322" s="59"/>
      <c r="I322" s="59"/>
      <c r="J322" s="44"/>
      <c r="K322" s="59"/>
      <c r="L322" s="59"/>
      <c r="M322" s="59"/>
      <c r="O322" s="44"/>
      <c r="R322" s="59"/>
    </row>
    <row r="323" spans="6:18" ht="12.75" customHeight="1">
      <c r="F323" s="59"/>
      <c r="G323" s="59"/>
      <c r="H323" s="59"/>
      <c r="I323" s="59"/>
      <c r="J323" s="44"/>
      <c r="K323" s="59"/>
      <c r="L323" s="59"/>
      <c r="M323" s="59"/>
      <c r="O323" s="44"/>
      <c r="R323" s="59"/>
    </row>
    <row r="324" spans="6:18" ht="12.75" customHeight="1">
      <c r="F324" s="59"/>
      <c r="G324" s="59"/>
      <c r="H324" s="59"/>
      <c r="I324" s="59"/>
      <c r="J324" s="44"/>
      <c r="K324" s="59"/>
      <c r="L324" s="59"/>
      <c r="M324" s="59"/>
      <c r="O324" s="44"/>
      <c r="R324" s="59"/>
    </row>
    <row r="325" spans="6:18" ht="12.75" customHeight="1">
      <c r="F325" s="59"/>
      <c r="G325" s="59"/>
      <c r="H325" s="59"/>
      <c r="I325" s="59"/>
      <c r="J325" s="44"/>
      <c r="K325" s="59"/>
      <c r="L325" s="59"/>
      <c r="M325" s="59"/>
      <c r="O325" s="44"/>
      <c r="R325" s="59"/>
    </row>
    <row r="326" spans="6:18" ht="12.75" customHeight="1">
      <c r="F326" s="59"/>
      <c r="G326" s="59"/>
      <c r="H326" s="59"/>
      <c r="I326" s="59"/>
      <c r="J326" s="44"/>
      <c r="K326" s="59"/>
      <c r="L326" s="59"/>
      <c r="M326" s="59"/>
      <c r="O326" s="44"/>
      <c r="R326" s="59"/>
    </row>
    <row r="327" spans="6:18" ht="12.75" customHeight="1">
      <c r="F327" s="59"/>
      <c r="G327" s="59"/>
      <c r="H327" s="59"/>
      <c r="I327" s="59"/>
      <c r="J327" s="44"/>
      <c r="K327" s="59"/>
      <c r="L327" s="59"/>
      <c r="M327" s="59"/>
      <c r="O327" s="44"/>
      <c r="R327" s="59"/>
    </row>
    <row r="328" spans="6:18" ht="12.75" customHeight="1">
      <c r="F328" s="59"/>
      <c r="G328" s="59"/>
      <c r="H328" s="59"/>
      <c r="I328" s="59"/>
      <c r="J328" s="44"/>
      <c r="K328" s="59"/>
      <c r="L328" s="59"/>
      <c r="M328" s="59"/>
      <c r="O328" s="44"/>
      <c r="R328" s="59"/>
    </row>
    <row r="329" spans="6:18" ht="12.75" customHeight="1">
      <c r="F329" s="59"/>
      <c r="G329" s="59"/>
      <c r="H329" s="59"/>
      <c r="I329" s="59"/>
      <c r="J329" s="44"/>
      <c r="K329" s="59"/>
      <c r="L329" s="59"/>
      <c r="M329" s="59"/>
      <c r="O329" s="44"/>
      <c r="R329" s="59"/>
    </row>
    <row r="330" spans="6:18" ht="12.75" customHeight="1">
      <c r="F330" s="59"/>
      <c r="G330" s="59"/>
      <c r="H330" s="59"/>
      <c r="I330" s="59"/>
      <c r="J330" s="44"/>
      <c r="K330" s="59"/>
      <c r="L330" s="59"/>
      <c r="M330" s="59"/>
      <c r="O330" s="44"/>
      <c r="R330" s="59"/>
    </row>
    <row r="331" spans="6:18" ht="12.75" customHeight="1">
      <c r="F331" s="59"/>
      <c r="G331" s="59"/>
      <c r="H331" s="59"/>
      <c r="I331" s="59"/>
      <c r="J331" s="44"/>
      <c r="K331" s="59"/>
      <c r="L331" s="59"/>
      <c r="M331" s="59"/>
      <c r="O331" s="44"/>
      <c r="R331" s="59"/>
    </row>
    <row r="332" spans="6:18" ht="12.75" customHeight="1">
      <c r="F332" s="59"/>
      <c r="G332" s="59"/>
      <c r="H332" s="59"/>
      <c r="I332" s="59"/>
      <c r="J332" s="44"/>
      <c r="K332" s="59"/>
      <c r="L332" s="59"/>
      <c r="M332" s="59"/>
      <c r="O332" s="44"/>
      <c r="R332" s="59"/>
    </row>
    <row r="333" spans="6:18" ht="12.75" customHeight="1">
      <c r="F333" s="59"/>
      <c r="G333" s="59"/>
      <c r="H333" s="59"/>
      <c r="I333" s="59"/>
      <c r="J333" s="44"/>
      <c r="K333" s="59"/>
      <c r="L333" s="59"/>
      <c r="M333" s="59"/>
      <c r="O333" s="44"/>
      <c r="R333" s="59"/>
    </row>
    <row r="334" spans="6:18" ht="12.75" customHeight="1">
      <c r="F334" s="59"/>
      <c r="G334" s="59"/>
      <c r="H334" s="59"/>
      <c r="I334" s="59"/>
      <c r="J334" s="44"/>
      <c r="K334" s="59"/>
      <c r="L334" s="59"/>
      <c r="M334" s="59"/>
      <c r="O334" s="44"/>
      <c r="R334" s="59"/>
    </row>
    <row r="335" spans="6:18" ht="12.75" customHeight="1">
      <c r="F335" s="59"/>
      <c r="G335" s="59"/>
      <c r="H335" s="59"/>
      <c r="I335" s="59"/>
      <c r="J335" s="44"/>
      <c r="K335" s="59"/>
      <c r="L335" s="59"/>
      <c r="M335" s="59"/>
      <c r="O335" s="44"/>
      <c r="R335" s="59"/>
    </row>
    <row r="336" spans="6:18" ht="12.75" customHeight="1">
      <c r="F336" s="59"/>
      <c r="G336" s="59"/>
      <c r="H336" s="59"/>
      <c r="I336" s="59"/>
      <c r="J336" s="44"/>
      <c r="K336" s="59"/>
      <c r="L336" s="59"/>
      <c r="M336" s="59"/>
      <c r="O336" s="44"/>
      <c r="R336" s="59"/>
    </row>
    <row r="337" spans="6:18" ht="12.75" customHeight="1">
      <c r="F337" s="59"/>
      <c r="G337" s="59"/>
      <c r="H337" s="59"/>
      <c r="I337" s="59"/>
      <c r="J337" s="44"/>
      <c r="K337" s="59"/>
      <c r="L337" s="59"/>
      <c r="M337" s="59"/>
      <c r="O337" s="44"/>
      <c r="R337" s="59"/>
    </row>
    <row r="338" spans="6:18" ht="12.75" customHeight="1">
      <c r="F338" s="59"/>
      <c r="G338" s="59"/>
      <c r="H338" s="59"/>
      <c r="I338" s="59"/>
      <c r="J338" s="44"/>
      <c r="K338" s="59"/>
      <c r="L338" s="59"/>
      <c r="M338" s="59"/>
      <c r="O338" s="44"/>
      <c r="R338" s="59"/>
    </row>
    <row r="339" spans="6:18" ht="12.75" customHeight="1">
      <c r="F339" s="59"/>
      <c r="G339" s="59"/>
      <c r="H339" s="59"/>
      <c r="I339" s="59"/>
      <c r="J339" s="44"/>
      <c r="K339" s="59"/>
      <c r="L339" s="59"/>
      <c r="M339" s="59"/>
      <c r="O339" s="44"/>
      <c r="R339" s="59"/>
    </row>
    <row r="340" spans="6:18" ht="12.75" customHeight="1">
      <c r="F340" s="59"/>
      <c r="G340" s="59"/>
      <c r="H340" s="59"/>
      <c r="I340" s="59"/>
      <c r="J340" s="44"/>
      <c r="K340" s="59"/>
      <c r="L340" s="59"/>
      <c r="M340" s="59"/>
      <c r="O340" s="44"/>
      <c r="R340" s="59"/>
    </row>
    <row r="341" spans="6:18" ht="12.75" customHeight="1">
      <c r="F341" s="59"/>
      <c r="G341" s="59"/>
      <c r="H341" s="59"/>
      <c r="I341" s="59"/>
      <c r="J341" s="44"/>
      <c r="K341" s="59"/>
      <c r="L341" s="59"/>
      <c r="M341" s="59"/>
      <c r="O341" s="44"/>
      <c r="R341" s="59"/>
    </row>
    <row r="342" spans="6:18" ht="12.75" customHeight="1">
      <c r="F342" s="59"/>
      <c r="G342" s="59"/>
      <c r="H342" s="59"/>
      <c r="I342" s="59"/>
      <c r="J342" s="44"/>
      <c r="K342" s="59"/>
      <c r="L342" s="59"/>
      <c r="M342" s="59"/>
      <c r="O342" s="44"/>
      <c r="R342" s="59"/>
    </row>
    <row r="343" spans="6:18" ht="12.75" customHeight="1">
      <c r="F343" s="59"/>
      <c r="G343" s="59"/>
      <c r="H343" s="59"/>
      <c r="I343" s="59"/>
      <c r="J343" s="44"/>
      <c r="K343" s="59"/>
      <c r="L343" s="59"/>
      <c r="M343" s="59"/>
      <c r="O343" s="44"/>
      <c r="R343" s="59"/>
    </row>
    <row r="344" spans="6:18" ht="12.75" customHeight="1">
      <c r="F344" s="59"/>
      <c r="G344" s="59"/>
      <c r="H344" s="59"/>
      <c r="I344" s="59"/>
      <c r="J344" s="44"/>
      <c r="K344" s="59"/>
      <c r="L344" s="59"/>
      <c r="M344" s="59"/>
      <c r="O344" s="44"/>
      <c r="R344" s="59"/>
    </row>
    <row r="345" spans="6:18" ht="12.75" customHeight="1">
      <c r="F345" s="59"/>
      <c r="G345" s="59"/>
      <c r="H345" s="59"/>
      <c r="I345" s="59"/>
      <c r="J345" s="44"/>
      <c r="K345" s="59"/>
      <c r="L345" s="59"/>
      <c r="M345" s="59"/>
      <c r="O345" s="44"/>
      <c r="R345" s="59"/>
    </row>
    <row r="346" spans="6:18" ht="12.75" customHeight="1">
      <c r="F346" s="59"/>
      <c r="G346" s="59"/>
      <c r="H346" s="59"/>
      <c r="I346" s="59"/>
      <c r="J346" s="44"/>
      <c r="K346" s="59"/>
      <c r="L346" s="59"/>
      <c r="M346" s="59"/>
      <c r="O346" s="44"/>
      <c r="R346" s="59"/>
    </row>
    <row r="347" spans="6:18" ht="12.75" customHeight="1">
      <c r="F347" s="59"/>
      <c r="G347" s="59"/>
      <c r="H347" s="59"/>
      <c r="I347" s="59"/>
      <c r="J347" s="44"/>
      <c r="K347" s="59"/>
      <c r="L347" s="59"/>
      <c r="M347" s="59"/>
      <c r="O347" s="44"/>
      <c r="R347" s="59"/>
    </row>
    <row r="348" spans="6:18" ht="12.75" customHeight="1">
      <c r="F348" s="59"/>
      <c r="G348" s="59"/>
      <c r="H348" s="59"/>
      <c r="I348" s="59"/>
      <c r="J348" s="44"/>
      <c r="K348" s="59"/>
      <c r="L348" s="59"/>
      <c r="M348" s="59"/>
      <c r="O348" s="44"/>
      <c r="R348" s="59"/>
    </row>
    <row r="349" spans="6:18" ht="12.75" customHeight="1">
      <c r="F349" s="59"/>
      <c r="G349" s="59"/>
      <c r="H349" s="59"/>
      <c r="I349" s="59"/>
      <c r="J349" s="44"/>
      <c r="K349" s="59"/>
      <c r="L349" s="59"/>
      <c r="M349" s="59"/>
      <c r="O349" s="44"/>
      <c r="R349" s="59"/>
    </row>
    <row r="350" spans="6:18" ht="12.75" customHeight="1">
      <c r="F350" s="59"/>
      <c r="G350" s="59"/>
      <c r="H350" s="59"/>
      <c r="I350" s="59"/>
      <c r="J350" s="44"/>
      <c r="K350" s="59"/>
      <c r="L350" s="59"/>
      <c r="M350" s="59"/>
      <c r="O350" s="44"/>
      <c r="R350" s="59"/>
    </row>
    <row r="351" spans="6:18" ht="12.75" customHeight="1">
      <c r="F351" s="59"/>
      <c r="G351" s="59"/>
      <c r="H351" s="59"/>
      <c r="I351" s="59"/>
      <c r="J351" s="44"/>
      <c r="K351" s="59"/>
      <c r="L351" s="59"/>
      <c r="M351" s="59"/>
      <c r="O351" s="44"/>
      <c r="R351" s="59"/>
    </row>
    <row r="352" spans="6:18" ht="12.75" customHeight="1">
      <c r="F352" s="59"/>
      <c r="G352" s="59"/>
      <c r="H352" s="59"/>
      <c r="I352" s="59"/>
      <c r="J352" s="44"/>
      <c r="K352" s="59"/>
      <c r="L352" s="59"/>
      <c r="M352" s="59"/>
      <c r="O352" s="44"/>
      <c r="R352" s="59"/>
    </row>
    <row r="353" spans="6:18" ht="12.75" customHeight="1">
      <c r="F353" s="59"/>
      <c r="G353" s="59"/>
      <c r="H353" s="59"/>
      <c r="I353" s="59"/>
      <c r="J353" s="44"/>
      <c r="K353" s="59"/>
      <c r="L353" s="59"/>
      <c r="M353" s="59"/>
      <c r="O353" s="44"/>
      <c r="R353" s="59"/>
    </row>
    <row r="354" spans="6:18" ht="12.75" customHeight="1">
      <c r="F354" s="59"/>
      <c r="G354" s="59"/>
      <c r="H354" s="59"/>
      <c r="I354" s="59"/>
      <c r="J354" s="44"/>
      <c r="K354" s="59"/>
      <c r="L354" s="59"/>
      <c r="M354" s="59"/>
      <c r="O354" s="44"/>
      <c r="R354" s="59"/>
    </row>
    <row r="355" spans="6:18" ht="12.75" customHeight="1">
      <c r="F355" s="59"/>
      <c r="G355" s="59"/>
      <c r="H355" s="59"/>
      <c r="I355" s="59"/>
      <c r="J355" s="44"/>
      <c r="K355" s="59"/>
      <c r="L355" s="59"/>
      <c r="M355" s="59"/>
      <c r="O355" s="44"/>
      <c r="R355" s="59"/>
    </row>
    <row r="356" spans="6:18" ht="12.75" customHeight="1">
      <c r="F356" s="59"/>
      <c r="G356" s="59"/>
      <c r="H356" s="59"/>
      <c r="I356" s="59"/>
      <c r="J356" s="44"/>
      <c r="K356" s="59"/>
      <c r="L356" s="59"/>
      <c r="M356" s="59"/>
      <c r="O356" s="44"/>
      <c r="R356" s="59"/>
    </row>
    <row r="357" spans="6:18" ht="12.75" customHeight="1">
      <c r="F357" s="59"/>
      <c r="G357" s="59"/>
      <c r="H357" s="59"/>
      <c r="I357" s="59"/>
      <c r="J357" s="44"/>
      <c r="K357" s="59"/>
      <c r="L357" s="59"/>
      <c r="M357" s="59"/>
      <c r="O357" s="44"/>
      <c r="R357" s="59"/>
    </row>
    <row r="358" spans="6:18" ht="12.75" customHeight="1">
      <c r="F358" s="59"/>
      <c r="G358" s="59"/>
      <c r="H358" s="59"/>
      <c r="I358" s="59"/>
      <c r="J358" s="44"/>
      <c r="K358" s="59"/>
      <c r="L358" s="59"/>
      <c r="M358" s="59"/>
      <c r="O358" s="44"/>
      <c r="R358" s="59"/>
    </row>
    <row r="359" spans="6:18" ht="12.75" customHeight="1">
      <c r="F359" s="59"/>
      <c r="G359" s="59"/>
      <c r="H359" s="59"/>
      <c r="I359" s="59"/>
      <c r="J359" s="44"/>
      <c r="K359" s="59"/>
      <c r="L359" s="59"/>
      <c r="M359" s="59"/>
      <c r="O359" s="44"/>
      <c r="R359" s="59"/>
    </row>
    <row r="360" spans="6:18" ht="12.75" customHeight="1">
      <c r="F360" s="59"/>
      <c r="G360" s="59"/>
      <c r="H360" s="59"/>
      <c r="I360" s="59"/>
      <c r="J360" s="44"/>
      <c r="K360" s="59"/>
      <c r="L360" s="59"/>
      <c r="M360" s="59"/>
      <c r="O360" s="44"/>
      <c r="R360" s="59"/>
    </row>
    <row r="361" spans="6:18" ht="12.75" customHeight="1">
      <c r="F361" s="59"/>
      <c r="G361" s="59"/>
      <c r="H361" s="59"/>
      <c r="I361" s="59"/>
      <c r="J361" s="44"/>
      <c r="K361" s="59"/>
      <c r="L361" s="59"/>
      <c r="M361" s="59"/>
      <c r="O361" s="44"/>
      <c r="R361" s="59"/>
    </row>
    <row r="362" spans="6:18" ht="12.75" customHeight="1">
      <c r="F362" s="59"/>
      <c r="G362" s="59"/>
      <c r="H362" s="59"/>
      <c r="I362" s="59"/>
      <c r="J362" s="44"/>
      <c r="K362" s="59"/>
      <c r="L362" s="59"/>
      <c r="M362" s="59"/>
      <c r="O362" s="44"/>
      <c r="R362" s="59"/>
    </row>
    <row r="363" spans="6:18" ht="12.75" customHeight="1">
      <c r="F363" s="59"/>
      <c r="G363" s="59"/>
      <c r="H363" s="59"/>
      <c r="I363" s="59"/>
      <c r="J363" s="44"/>
      <c r="K363" s="59"/>
      <c r="L363" s="59"/>
      <c r="M363" s="59"/>
      <c r="O363" s="44"/>
      <c r="R363" s="59"/>
    </row>
    <row r="364" spans="6:18" ht="12.75" customHeight="1">
      <c r="F364" s="59"/>
      <c r="G364" s="59"/>
      <c r="H364" s="59"/>
      <c r="I364" s="59"/>
      <c r="J364" s="44"/>
      <c r="K364" s="59"/>
      <c r="L364" s="59"/>
      <c r="M364" s="59"/>
      <c r="O364" s="44"/>
      <c r="R364" s="59"/>
    </row>
    <row r="365" spans="6:18" ht="12.75" customHeight="1">
      <c r="F365" s="59"/>
      <c r="G365" s="59"/>
      <c r="H365" s="59"/>
      <c r="I365" s="59"/>
      <c r="J365" s="44"/>
      <c r="K365" s="59"/>
      <c r="L365" s="59"/>
      <c r="M365" s="59"/>
      <c r="O365" s="44"/>
      <c r="R365" s="59"/>
    </row>
    <row r="366" spans="6:18" ht="12.75" customHeight="1">
      <c r="F366" s="59"/>
      <c r="G366" s="59"/>
      <c r="H366" s="59"/>
      <c r="I366" s="59"/>
      <c r="J366" s="44"/>
      <c r="K366" s="59"/>
      <c r="L366" s="59"/>
      <c r="M366" s="59"/>
      <c r="O366" s="44"/>
      <c r="R366" s="59"/>
    </row>
    <row r="367" spans="6:18" ht="12.75" customHeight="1">
      <c r="F367" s="59"/>
      <c r="G367" s="59"/>
      <c r="H367" s="59"/>
      <c r="I367" s="59"/>
      <c r="J367" s="44"/>
      <c r="K367" s="59"/>
      <c r="L367" s="59"/>
      <c r="M367" s="59"/>
      <c r="O367" s="44"/>
      <c r="R367" s="59"/>
    </row>
    <row r="368" spans="6:18" ht="12.75" customHeight="1">
      <c r="F368" s="59"/>
      <c r="G368" s="59"/>
      <c r="H368" s="59"/>
      <c r="I368" s="59"/>
      <c r="J368" s="44"/>
      <c r="K368" s="59"/>
      <c r="L368" s="59"/>
      <c r="M368" s="59"/>
      <c r="O368" s="44"/>
      <c r="R368" s="59"/>
    </row>
    <row r="369" spans="6:18" ht="12.75" customHeight="1">
      <c r="F369" s="59"/>
      <c r="G369" s="59"/>
      <c r="H369" s="59"/>
      <c r="I369" s="59"/>
      <c r="J369" s="44"/>
      <c r="K369" s="59"/>
      <c r="L369" s="59"/>
      <c r="M369" s="59"/>
      <c r="O369" s="44"/>
      <c r="R369" s="59"/>
    </row>
    <row r="370" spans="6:18" ht="12.75" customHeight="1">
      <c r="F370" s="59"/>
      <c r="G370" s="59"/>
      <c r="H370" s="59"/>
      <c r="I370" s="59"/>
      <c r="J370" s="44"/>
      <c r="K370" s="59"/>
      <c r="L370" s="59"/>
      <c r="M370" s="59"/>
      <c r="O370" s="44"/>
      <c r="R370" s="59"/>
    </row>
    <row r="371" spans="6:18" ht="12.75" customHeight="1">
      <c r="F371" s="59"/>
      <c r="G371" s="59"/>
      <c r="H371" s="59"/>
      <c r="I371" s="59"/>
      <c r="J371" s="44"/>
      <c r="K371" s="59"/>
      <c r="L371" s="59"/>
      <c r="M371" s="59"/>
      <c r="O371" s="44"/>
      <c r="R371" s="59"/>
    </row>
    <row r="372" spans="6:18" ht="12.75" customHeight="1">
      <c r="F372" s="59"/>
      <c r="G372" s="59"/>
      <c r="H372" s="59"/>
      <c r="I372" s="59"/>
      <c r="J372" s="44"/>
      <c r="K372" s="59"/>
      <c r="L372" s="59"/>
      <c r="M372" s="59"/>
      <c r="O372" s="44"/>
      <c r="R372" s="59"/>
    </row>
    <row r="373" spans="6:18" ht="12.75" customHeight="1">
      <c r="F373" s="59"/>
      <c r="G373" s="59"/>
      <c r="H373" s="59"/>
      <c r="I373" s="59"/>
      <c r="J373" s="44"/>
      <c r="K373" s="59"/>
      <c r="L373" s="59"/>
      <c r="M373" s="59"/>
      <c r="O373" s="44"/>
      <c r="R373" s="59"/>
    </row>
    <row r="374" spans="6:18" ht="12.75" customHeight="1">
      <c r="F374" s="59"/>
      <c r="G374" s="59"/>
      <c r="H374" s="59"/>
      <c r="I374" s="59"/>
      <c r="J374" s="44"/>
      <c r="K374" s="59"/>
      <c r="L374" s="59"/>
      <c r="M374" s="59"/>
      <c r="O374" s="44"/>
      <c r="R374" s="59"/>
    </row>
    <row r="375" spans="6:18" ht="12.75" customHeight="1">
      <c r="F375" s="59"/>
      <c r="G375" s="59"/>
      <c r="H375" s="59"/>
      <c r="I375" s="59"/>
      <c r="J375" s="44"/>
      <c r="K375" s="59"/>
      <c r="L375" s="59"/>
      <c r="M375" s="59"/>
      <c r="O375" s="44"/>
      <c r="R375" s="59"/>
    </row>
    <row r="376" spans="6:18" ht="12.75" customHeight="1">
      <c r="F376" s="59"/>
      <c r="G376" s="59"/>
      <c r="H376" s="59"/>
      <c r="I376" s="59"/>
      <c r="J376" s="44"/>
      <c r="K376" s="59"/>
      <c r="L376" s="59"/>
      <c r="M376" s="59"/>
      <c r="O376" s="44"/>
      <c r="R376" s="59"/>
    </row>
    <row r="377" spans="6:18" ht="12.75" customHeight="1">
      <c r="F377" s="59"/>
      <c r="G377" s="59"/>
      <c r="H377" s="59"/>
      <c r="I377" s="59"/>
      <c r="J377" s="44"/>
      <c r="K377" s="59"/>
      <c r="L377" s="59"/>
      <c r="M377" s="59"/>
      <c r="O377" s="44"/>
      <c r="R377" s="59"/>
    </row>
    <row r="378" spans="6:18" ht="12.75" customHeight="1">
      <c r="F378" s="59"/>
      <c r="G378" s="59"/>
      <c r="H378" s="59"/>
      <c r="I378" s="59"/>
      <c r="J378" s="44"/>
      <c r="K378" s="59"/>
      <c r="L378" s="59"/>
      <c r="M378" s="59"/>
      <c r="O378" s="44"/>
      <c r="R378" s="59"/>
    </row>
    <row r="379" spans="6:18" ht="12.75" customHeight="1">
      <c r="F379" s="59"/>
      <c r="G379" s="59"/>
      <c r="H379" s="59"/>
      <c r="I379" s="59"/>
      <c r="J379" s="44"/>
      <c r="K379" s="59"/>
      <c r="L379" s="59"/>
      <c r="M379" s="59"/>
      <c r="O379" s="44"/>
      <c r="R379" s="59"/>
    </row>
    <row r="380" spans="6:18" ht="12.75" customHeight="1">
      <c r="F380" s="59"/>
      <c r="G380" s="59"/>
      <c r="H380" s="59"/>
      <c r="I380" s="59"/>
      <c r="J380" s="44"/>
      <c r="K380" s="59"/>
      <c r="L380" s="59"/>
      <c r="M380" s="59"/>
      <c r="O380" s="44"/>
      <c r="R380" s="59"/>
    </row>
    <row r="381" spans="6:18" ht="12.75" customHeight="1">
      <c r="F381" s="59"/>
      <c r="G381" s="59"/>
      <c r="H381" s="59"/>
      <c r="I381" s="59"/>
      <c r="J381" s="44"/>
      <c r="K381" s="59"/>
      <c r="L381" s="59"/>
      <c r="M381" s="59"/>
      <c r="O381" s="44"/>
      <c r="R381" s="59"/>
    </row>
    <row r="382" spans="6:18" ht="12.75" customHeight="1">
      <c r="F382" s="59"/>
      <c r="G382" s="59"/>
      <c r="H382" s="59"/>
      <c r="I382" s="59"/>
      <c r="J382" s="44"/>
      <c r="K382" s="59"/>
      <c r="L382" s="59"/>
      <c r="M382" s="59"/>
      <c r="O382" s="44"/>
      <c r="R382" s="59"/>
    </row>
    <row r="383" spans="6:18" ht="12.75" customHeight="1">
      <c r="F383" s="59"/>
      <c r="G383" s="59"/>
      <c r="H383" s="59"/>
      <c r="I383" s="59"/>
      <c r="J383" s="44"/>
      <c r="K383" s="59"/>
      <c r="L383" s="59"/>
      <c r="M383" s="59"/>
      <c r="O383" s="44"/>
      <c r="R383" s="59"/>
    </row>
    <row r="384" spans="6:18" ht="12.75" customHeight="1">
      <c r="F384" s="59"/>
      <c r="G384" s="59"/>
      <c r="H384" s="59"/>
      <c r="I384" s="59"/>
      <c r="J384" s="44"/>
      <c r="K384" s="59"/>
      <c r="L384" s="59"/>
      <c r="M384" s="59"/>
      <c r="O384" s="44"/>
      <c r="R384" s="59"/>
    </row>
    <row r="385" spans="6:18" ht="12.75" customHeight="1">
      <c r="F385" s="59"/>
      <c r="G385" s="59"/>
      <c r="H385" s="59"/>
      <c r="I385" s="59"/>
      <c r="J385" s="44"/>
      <c r="K385" s="59"/>
      <c r="L385" s="59"/>
      <c r="M385" s="59"/>
      <c r="O385" s="44"/>
      <c r="R385" s="59"/>
    </row>
    <row r="386" spans="6:18" ht="12.75" customHeight="1">
      <c r="F386" s="59"/>
      <c r="G386" s="59"/>
      <c r="H386" s="59"/>
      <c r="I386" s="59"/>
      <c r="J386" s="44"/>
      <c r="K386" s="59"/>
      <c r="L386" s="59"/>
      <c r="M386" s="59"/>
      <c r="O386" s="44"/>
      <c r="R386" s="59"/>
    </row>
    <row r="387" spans="6:18" ht="12.75" customHeight="1">
      <c r="F387" s="59"/>
      <c r="G387" s="59"/>
      <c r="H387" s="59"/>
      <c r="I387" s="59"/>
      <c r="J387" s="44"/>
      <c r="K387" s="59"/>
      <c r="L387" s="59"/>
      <c r="M387" s="59"/>
      <c r="O387" s="44"/>
      <c r="R387" s="59"/>
    </row>
    <row r="388" spans="6:18" ht="12.75" customHeight="1">
      <c r="F388" s="59"/>
      <c r="G388" s="59"/>
      <c r="H388" s="59"/>
      <c r="I388" s="59"/>
      <c r="J388" s="44"/>
      <c r="K388" s="59"/>
      <c r="L388" s="59"/>
      <c r="M388" s="59"/>
      <c r="O388" s="44"/>
      <c r="R388" s="59"/>
    </row>
    <row r="389" spans="6:18" ht="12.75" customHeight="1">
      <c r="F389" s="59"/>
      <c r="G389" s="59"/>
      <c r="H389" s="59"/>
      <c r="I389" s="59"/>
      <c r="J389" s="44"/>
      <c r="K389" s="59"/>
      <c r="L389" s="59"/>
      <c r="M389" s="59"/>
      <c r="O389" s="44"/>
      <c r="R389" s="59"/>
    </row>
    <row r="390" spans="6:18" ht="12.75" customHeight="1">
      <c r="F390" s="59"/>
      <c r="G390" s="59"/>
      <c r="H390" s="59"/>
      <c r="I390" s="59"/>
      <c r="J390" s="44"/>
      <c r="K390" s="59"/>
      <c r="L390" s="59"/>
      <c r="M390" s="59"/>
      <c r="O390" s="44"/>
      <c r="R390" s="59"/>
    </row>
    <row r="391" spans="6:18" ht="12.75" customHeight="1">
      <c r="F391" s="59"/>
      <c r="G391" s="59"/>
      <c r="H391" s="59"/>
      <c r="I391" s="59"/>
      <c r="J391" s="44"/>
      <c r="K391" s="59"/>
      <c r="L391" s="59"/>
      <c r="M391" s="59"/>
      <c r="O391" s="44"/>
      <c r="R391" s="59"/>
    </row>
    <row r="392" spans="6:18" ht="12.75" customHeight="1">
      <c r="F392" s="59"/>
      <c r="G392" s="59"/>
      <c r="H392" s="59"/>
      <c r="I392" s="59"/>
      <c r="J392" s="44"/>
      <c r="K392" s="59"/>
      <c r="L392" s="59"/>
      <c r="M392" s="59"/>
      <c r="O392" s="44"/>
      <c r="R392" s="59"/>
    </row>
    <row r="393" spans="6:18" ht="12.75" customHeight="1">
      <c r="F393" s="59"/>
      <c r="G393" s="59"/>
      <c r="H393" s="59"/>
      <c r="I393" s="59"/>
      <c r="J393" s="44"/>
      <c r="K393" s="59"/>
      <c r="L393" s="59"/>
      <c r="M393" s="59"/>
      <c r="O393" s="44"/>
      <c r="R393" s="59"/>
    </row>
    <row r="394" spans="6:18" ht="12.75" customHeight="1">
      <c r="F394" s="59"/>
      <c r="G394" s="59"/>
      <c r="H394" s="59"/>
      <c r="I394" s="59"/>
      <c r="J394" s="44"/>
      <c r="K394" s="59"/>
      <c r="L394" s="59"/>
      <c r="M394" s="59"/>
      <c r="O394" s="44"/>
      <c r="R394" s="59"/>
    </row>
    <row r="395" spans="6:18" ht="12.75" customHeight="1">
      <c r="F395" s="59"/>
      <c r="G395" s="59"/>
      <c r="H395" s="59"/>
      <c r="I395" s="59"/>
      <c r="J395" s="44"/>
      <c r="K395" s="59"/>
      <c r="L395" s="59"/>
      <c r="M395" s="59"/>
      <c r="O395" s="44"/>
      <c r="R395" s="59"/>
    </row>
    <row r="396" spans="6:18" ht="12.75" customHeight="1">
      <c r="F396" s="59"/>
      <c r="G396" s="59"/>
      <c r="H396" s="59"/>
      <c r="I396" s="59"/>
      <c r="J396" s="44"/>
      <c r="K396" s="59"/>
      <c r="L396" s="59"/>
      <c r="M396" s="59"/>
      <c r="O396" s="44"/>
      <c r="R396" s="59"/>
    </row>
    <row r="397" spans="6:18" ht="12.75" customHeight="1">
      <c r="F397" s="59"/>
      <c r="G397" s="59"/>
      <c r="H397" s="59"/>
      <c r="I397" s="59"/>
      <c r="J397" s="44"/>
      <c r="K397" s="59"/>
      <c r="L397" s="59"/>
      <c r="M397" s="59"/>
      <c r="O397" s="44"/>
      <c r="R397" s="59"/>
    </row>
    <row r="398" spans="6:18" ht="12.75" customHeight="1">
      <c r="F398" s="59"/>
      <c r="G398" s="59"/>
      <c r="H398" s="59"/>
      <c r="I398" s="59"/>
      <c r="J398" s="44"/>
      <c r="K398" s="59"/>
      <c r="L398" s="59"/>
      <c r="M398" s="59"/>
      <c r="O398" s="44"/>
      <c r="R398" s="59"/>
    </row>
    <row r="399" spans="6:18" ht="12.75" customHeight="1">
      <c r="F399" s="59"/>
      <c r="G399" s="59"/>
      <c r="H399" s="59"/>
      <c r="I399" s="59"/>
      <c r="J399" s="44"/>
      <c r="K399" s="59"/>
      <c r="L399" s="59"/>
      <c r="M399" s="59"/>
      <c r="O399" s="44"/>
      <c r="R399" s="59"/>
    </row>
    <row r="400" spans="6:18" ht="12.75" customHeight="1">
      <c r="F400" s="59"/>
      <c r="G400" s="59"/>
      <c r="H400" s="59"/>
      <c r="I400" s="59"/>
      <c r="J400" s="44"/>
      <c r="K400" s="59"/>
      <c r="L400" s="59"/>
      <c r="M400" s="59"/>
      <c r="O400" s="44"/>
      <c r="R400" s="59"/>
    </row>
    <row r="401" spans="6:18" ht="12.75" customHeight="1">
      <c r="F401" s="59"/>
      <c r="G401" s="59"/>
      <c r="H401" s="59"/>
      <c r="I401" s="59"/>
      <c r="J401" s="44"/>
      <c r="K401" s="59"/>
      <c r="L401" s="59"/>
      <c r="M401" s="59"/>
      <c r="O401" s="44"/>
      <c r="R401" s="59"/>
    </row>
    <row r="402" spans="6:18" ht="12.75" customHeight="1">
      <c r="F402" s="59"/>
      <c r="G402" s="59"/>
      <c r="H402" s="59"/>
      <c r="I402" s="59"/>
      <c r="J402" s="44"/>
      <c r="K402" s="59"/>
      <c r="L402" s="59"/>
      <c r="M402" s="59"/>
      <c r="O402" s="44"/>
      <c r="R402" s="59"/>
    </row>
    <row r="403" spans="6:18" ht="12.75" customHeight="1">
      <c r="F403" s="59"/>
      <c r="G403" s="59"/>
      <c r="H403" s="59"/>
      <c r="I403" s="59"/>
      <c r="J403" s="44"/>
      <c r="K403" s="59"/>
      <c r="L403" s="59"/>
      <c r="M403" s="59"/>
      <c r="O403" s="44"/>
      <c r="R403" s="59"/>
    </row>
    <row r="404" spans="6:18" ht="12.75" customHeight="1">
      <c r="F404" s="59"/>
      <c r="G404" s="59"/>
      <c r="H404" s="59"/>
      <c r="I404" s="59"/>
      <c r="J404" s="44"/>
      <c r="K404" s="59"/>
      <c r="L404" s="59"/>
      <c r="M404" s="59"/>
      <c r="O404" s="44"/>
      <c r="R404" s="59"/>
    </row>
    <row r="405" spans="6:18" ht="12.75" customHeight="1">
      <c r="F405" s="59"/>
      <c r="G405" s="59"/>
      <c r="H405" s="59"/>
      <c r="I405" s="59"/>
      <c r="J405" s="44"/>
      <c r="K405" s="59"/>
      <c r="L405" s="59"/>
      <c r="M405" s="59"/>
      <c r="O405" s="44"/>
      <c r="R405" s="59"/>
    </row>
    <row r="406" spans="6:18" ht="12.75" customHeight="1">
      <c r="F406" s="59"/>
      <c r="G406" s="59"/>
      <c r="H406" s="59"/>
      <c r="I406" s="59"/>
      <c r="J406" s="44"/>
      <c r="K406" s="59"/>
      <c r="L406" s="59"/>
      <c r="M406" s="59"/>
      <c r="O406" s="44"/>
      <c r="R406" s="59"/>
    </row>
    <row r="407" spans="6:18" ht="12.75" customHeight="1">
      <c r="F407" s="59"/>
      <c r="G407" s="59"/>
      <c r="H407" s="59"/>
      <c r="I407" s="59"/>
      <c r="J407" s="44"/>
      <c r="K407" s="59"/>
      <c r="L407" s="59"/>
      <c r="M407" s="59"/>
      <c r="O407" s="44"/>
      <c r="R407" s="59"/>
    </row>
    <row r="408" spans="6:18" ht="12.75" customHeight="1">
      <c r="F408" s="59"/>
      <c r="G408" s="59"/>
      <c r="H408" s="59"/>
      <c r="I408" s="59"/>
      <c r="J408" s="44"/>
      <c r="K408" s="59"/>
      <c r="L408" s="59"/>
      <c r="M408" s="59"/>
      <c r="O408" s="44"/>
      <c r="R408" s="59"/>
    </row>
    <row r="409" spans="6:18" ht="12.75" customHeight="1">
      <c r="F409" s="59"/>
      <c r="G409" s="59"/>
      <c r="H409" s="59"/>
      <c r="I409" s="59"/>
      <c r="J409" s="44"/>
      <c r="K409" s="59"/>
      <c r="L409" s="59"/>
      <c r="M409" s="59"/>
      <c r="O409" s="44"/>
      <c r="R409" s="59"/>
    </row>
    <row r="410" spans="6:18" ht="12.75" customHeight="1">
      <c r="F410" s="59"/>
      <c r="G410" s="59"/>
      <c r="H410" s="59"/>
      <c r="I410" s="59"/>
      <c r="J410" s="44"/>
      <c r="K410" s="59"/>
      <c r="L410" s="59"/>
      <c r="M410" s="59"/>
      <c r="O410" s="44"/>
      <c r="R410" s="59"/>
    </row>
    <row r="411" spans="6:18" ht="12.75" customHeight="1">
      <c r="F411" s="59"/>
      <c r="G411" s="59"/>
      <c r="H411" s="59"/>
      <c r="I411" s="59"/>
      <c r="J411" s="44"/>
      <c r="K411" s="59"/>
      <c r="L411" s="59"/>
      <c r="M411" s="59"/>
      <c r="O411" s="44"/>
      <c r="R411" s="59"/>
    </row>
    <row r="412" spans="6:18" ht="12.75" customHeight="1">
      <c r="F412" s="59"/>
      <c r="G412" s="59"/>
      <c r="H412" s="59"/>
      <c r="I412" s="59"/>
      <c r="J412" s="44"/>
      <c r="K412" s="59"/>
      <c r="L412" s="59"/>
      <c r="M412" s="59"/>
      <c r="O412" s="44"/>
      <c r="R412" s="59"/>
    </row>
    <row r="413" spans="6:18" ht="12.75" customHeight="1">
      <c r="F413" s="59"/>
      <c r="G413" s="59"/>
      <c r="H413" s="59"/>
      <c r="I413" s="59"/>
      <c r="J413" s="44"/>
      <c r="K413" s="59"/>
      <c r="L413" s="59"/>
      <c r="M413" s="59"/>
      <c r="O413" s="44"/>
      <c r="R413" s="59"/>
    </row>
    <row r="414" spans="6:18" ht="12.75" customHeight="1">
      <c r="F414" s="59"/>
      <c r="G414" s="59"/>
      <c r="H414" s="59"/>
      <c r="I414" s="59"/>
      <c r="J414" s="44"/>
      <c r="K414" s="59"/>
      <c r="L414" s="59"/>
      <c r="M414" s="59"/>
      <c r="O414" s="44"/>
      <c r="R414" s="59"/>
    </row>
    <row r="415" spans="6:18" ht="12.75" customHeight="1">
      <c r="F415" s="59"/>
      <c r="G415" s="59"/>
      <c r="H415" s="59"/>
      <c r="I415" s="59"/>
      <c r="J415" s="44"/>
      <c r="K415" s="59"/>
      <c r="L415" s="59"/>
      <c r="M415" s="59"/>
      <c r="O415" s="44"/>
      <c r="R415" s="59"/>
    </row>
    <row r="416" spans="6:18" ht="12.75" customHeight="1">
      <c r="F416" s="59"/>
      <c r="G416" s="59"/>
      <c r="H416" s="59"/>
      <c r="I416" s="59"/>
      <c r="J416" s="44"/>
      <c r="K416" s="59"/>
      <c r="L416" s="59"/>
      <c r="M416" s="59"/>
      <c r="O416" s="44"/>
      <c r="R416" s="59"/>
    </row>
    <row r="417" spans="6:18" ht="12.75" customHeight="1">
      <c r="F417" s="59"/>
      <c r="G417" s="59"/>
      <c r="H417" s="59"/>
      <c r="I417" s="59"/>
      <c r="J417" s="44"/>
      <c r="K417" s="59"/>
      <c r="L417" s="59"/>
      <c r="M417" s="59"/>
      <c r="O417" s="44"/>
      <c r="R417" s="59"/>
    </row>
    <row r="418" spans="6:18" ht="12.75" customHeight="1">
      <c r="F418" s="59"/>
      <c r="G418" s="59"/>
      <c r="H418" s="59"/>
      <c r="I418" s="59"/>
      <c r="J418" s="44"/>
      <c r="K418" s="59"/>
      <c r="L418" s="59"/>
      <c r="M418" s="59"/>
      <c r="O418" s="44"/>
      <c r="R418" s="59"/>
    </row>
    <row r="419" spans="6:18" ht="12.75" customHeight="1">
      <c r="F419" s="59"/>
      <c r="G419" s="59"/>
      <c r="H419" s="59"/>
      <c r="I419" s="59"/>
      <c r="J419" s="44"/>
      <c r="K419" s="59"/>
      <c r="L419" s="59"/>
      <c r="M419" s="59"/>
      <c r="O419" s="44"/>
      <c r="R419" s="59"/>
    </row>
    <row r="420" spans="6:18" ht="12.75" customHeight="1">
      <c r="F420" s="59"/>
      <c r="G420" s="59"/>
      <c r="H420" s="59"/>
      <c r="I420" s="59"/>
      <c r="J420" s="44"/>
      <c r="K420" s="59"/>
      <c r="L420" s="59"/>
      <c r="M420" s="59"/>
      <c r="O420" s="44"/>
      <c r="R420" s="59"/>
    </row>
    <row r="421" spans="6:18" ht="12.75" customHeight="1">
      <c r="F421" s="59"/>
      <c r="G421" s="59"/>
      <c r="H421" s="59"/>
      <c r="I421" s="59"/>
      <c r="J421" s="44"/>
      <c r="K421" s="59"/>
      <c r="L421" s="59"/>
      <c r="M421" s="59"/>
      <c r="O421" s="44"/>
      <c r="R421" s="59"/>
    </row>
    <row r="422" spans="6:18" ht="12.75" customHeight="1">
      <c r="F422" s="59"/>
      <c r="G422" s="59"/>
      <c r="H422" s="59"/>
      <c r="I422" s="59"/>
      <c r="J422" s="44"/>
      <c r="K422" s="59"/>
      <c r="L422" s="59"/>
      <c r="M422" s="59"/>
      <c r="O422" s="44"/>
      <c r="R422" s="59"/>
    </row>
    <row r="423" spans="6:18" ht="12.75" customHeight="1">
      <c r="F423" s="59"/>
      <c r="G423" s="59"/>
      <c r="H423" s="59"/>
      <c r="I423" s="59"/>
      <c r="J423" s="44"/>
      <c r="K423" s="59"/>
      <c r="L423" s="59"/>
      <c r="M423" s="59"/>
      <c r="O423" s="44"/>
      <c r="R423" s="59"/>
    </row>
    <row r="424" spans="6:18" ht="12.75" customHeight="1">
      <c r="F424" s="59"/>
      <c r="G424" s="59"/>
      <c r="H424" s="59"/>
      <c r="I424" s="59"/>
      <c r="J424" s="44"/>
      <c r="K424" s="59"/>
      <c r="L424" s="59"/>
      <c r="M424" s="59"/>
      <c r="O424" s="44"/>
      <c r="R424" s="59"/>
    </row>
    <row r="425" spans="6:18" ht="12.75" customHeight="1">
      <c r="F425" s="59"/>
      <c r="G425" s="59"/>
      <c r="H425" s="59"/>
      <c r="I425" s="59"/>
      <c r="J425" s="44"/>
      <c r="K425" s="59"/>
      <c r="L425" s="59"/>
      <c r="M425" s="59"/>
      <c r="O425" s="44"/>
      <c r="R425" s="59"/>
    </row>
    <row r="426" spans="6:18" ht="12.75" customHeight="1">
      <c r="F426" s="59"/>
      <c r="G426" s="59"/>
      <c r="H426" s="59"/>
      <c r="I426" s="59"/>
      <c r="J426" s="44"/>
      <c r="K426" s="59"/>
      <c r="L426" s="59"/>
      <c r="M426" s="59"/>
      <c r="O426" s="44"/>
      <c r="R426" s="59"/>
    </row>
    <row r="427" spans="6:18" ht="12.75" customHeight="1">
      <c r="F427" s="59"/>
      <c r="G427" s="59"/>
      <c r="H427" s="59"/>
      <c r="I427" s="59"/>
      <c r="J427" s="44"/>
      <c r="K427" s="59"/>
      <c r="L427" s="59"/>
      <c r="M427" s="59"/>
      <c r="O427" s="44"/>
      <c r="R427" s="59"/>
    </row>
    <row r="428" spans="6:18" ht="12.75" customHeight="1">
      <c r="F428" s="59"/>
      <c r="G428" s="59"/>
      <c r="H428" s="59"/>
      <c r="I428" s="59"/>
      <c r="J428" s="44"/>
      <c r="K428" s="59"/>
      <c r="L428" s="59"/>
      <c r="M428" s="59"/>
      <c r="O428" s="44"/>
      <c r="R428" s="59"/>
    </row>
    <row r="429" spans="6:18" ht="12.75" customHeight="1">
      <c r="F429" s="59"/>
      <c r="G429" s="59"/>
      <c r="H429" s="59"/>
      <c r="I429" s="59"/>
      <c r="J429" s="44"/>
      <c r="K429" s="59"/>
      <c r="L429" s="59"/>
      <c r="M429" s="59"/>
      <c r="O429" s="44"/>
      <c r="R429" s="59"/>
    </row>
    <row r="430" spans="6:18" ht="12.75" customHeight="1">
      <c r="F430" s="59"/>
      <c r="G430" s="59"/>
      <c r="H430" s="59"/>
      <c r="I430" s="59"/>
      <c r="J430" s="44"/>
      <c r="K430" s="59"/>
      <c r="L430" s="59"/>
      <c r="M430" s="59"/>
      <c r="O430" s="44"/>
      <c r="R430" s="59"/>
    </row>
    <row r="431" spans="6:18" ht="12.75" customHeight="1">
      <c r="F431" s="59"/>
      <c r="G431" s="59"/>
      <c r="H431" s="59"/>
      <c r="I431" s="59"/>
      <c r="J431" s="44"/>
      <c r="K431" s="59"/>
      <c r="L431" s="59"/>
      <c r="M431" s="59"/>
      <c r="O431" s="44"/>
      <c r="R431" s="59"/>
    </row>
    <row r="432" spans="6:18" ht="12.75" customHeight="1">
      <c r="F432" s="59"/>
      <c r="G432" s="59"/>
      <c r="H432" s="59"/>
      <c r="I432" s="59"/>
      <c r="J432" s="44"/>
      <c r="K432" s="59"/>
      <c r="L432" s="59"/>
      <c r="M432" s="59"/>
      <c r="O432" s="44"/>
      <c r="R432" s="59"/>
    </row>
    <row r="433" spans="6:18" ht="12.75" customHeight="1">
      <c r="F433" s="59"/>
      <c r="G433" s="59"/>
      <c r="H433" s="59"/>
      <c r="I433" s="59"/>
      <c r="J433" s="44"/>
      <c r="K433" s="59"/>
      <c r="L433" s="59"/>
      <c r="M433" s="59"/>
      <c r="O433" s="44"/>
      <c r="R433" s="59"/>
    </row>
    <row r="434" spans="6:18" ht="12.75" customHeight="1">
      <c r="F434" s="59"/>
      <c r="G434" s="59"/>
      <c r="H434" s="59"/>
      <c r="I434" s="59"/>
      <c r="J434" s="44"/>
      <c r="K434" s="59"/>
      <c r="L434" s="59"/>
      <c r="M434" s="59"/>
      <c r="O434" s="44"/>
      <c r="R434" s="59"/>
    </row>
    <row r="435" spans="6:18" ht="12.75" customHeight="1">
      <c r="F435" s="59"/>
      <c r="G435" s="59"/>
      <c r="H435" s="59"/>
      <c r="I435" s="59"/>
      <c r="J435" s="44"/>
      <c r="K435" s="59"/>
      <c r="L435" s="59"/>
      <c r="M435" s="59"/>
      <c r="O435" s="44"/>
      <c r="R435" s="59"/>
    </row>
    <row r="436" spans="6:18" ht="12.75" customHeight="1">
      <c r="F436" s="59"/>
      <c r="G436" s="59"/>
      <c r="H436" s="59"/>
      <c r="I436" s="59"/>
      <c r="J436" s="44"/>
      <c r="K436" s="59"/>
      <c r="L436" s="59"/>
      <c r="M436" s="59"/>
      <c r="O436" s="44"/>
      <c r="R436" s="59"/>
    </row>
    <row r="437" spans="6:18" ht="12.75" customHeight="1">
      <c r="F437" s="59"/>
      <c r="G437" s="59"/>
      <c r="H437" s="59"/>
      <c r="I437" s="59"/>
      <c r="J437" s="44"/>
      <c r="K437" s="59"/>
      <c r="L437" s="59"/>
      <c r="M437" s="59"/>
      <c r="O437" s="44"/>
      <c r="R437" s="59"/>
    </row>
    <row r="438" spans="6:18" ht="12.75" customHeight="1">
      <c r="F438" s="59"/>
      <c r="G438" s="59"/>
      <c r="H438" s="59"/>
      <c r="I438" s="59"/>
      <c r="J438" s="44"/>
      <c r="K438" s="59"/>
      <c r="L438" s="59"/>
      <c r="M438" s="59"/>
      <c r="O438" s="44"/>
      <c r="R438" s="59"/>
    </row>
    <row r="439" spans="6:18" ht="12.75" customHeight="1">
      <c r="F439" s="59"/>
      <c r="G439" s="59"/>
      <c r="H439" s="59"/>
      <c r="I439" s="59"/>
      <c r="J439" s="44"/>
      <c r="K439" s="59"/>
      <c r="L439" s="59"/>
      <c r="M439" s="59"/>
      <c r="O439" s="44"/>
      <c r="R439" s="59"/>
    </row>
    <row r="440" spans="6:18" ht="12.75" customHeight="1">
      <c r="F440" s="59"/>
      <c r="G440" s="59"/>
      <c r="H440" s="59"/>
      <c r="I440" s="59"/>
      <c r="J440" s="44"/>
      <c r="K440" s="59"/>
      <c r="L440" s="59"/>
      <c r="M440" s="59"/>
      <c r="O440" s="44"/>
      <c r="R440" s="59"/>
    </row>
    <row r="441" spans="6:18" ht="12.75" customHeight="1">
      <c r="F441" s="59"/>
      <c r="G441" s="59"/>
      <c r="H441" s="59"/>
      <c r="I441" s="59"/>
      <c r="J441" s="44"/>
      <c r="K441" s="59"/>
      <c r="L441" s="59"/>
      <c r="M441" s="59"/>
      <c r="O441" s="44"/>
      <c r="R441" s="59"/>
    </row>
    <row r="442" spans="6:18" ht="12.75" customHeight="1">
      <c r="F442" s="59"/>
      <c r="G442" s="59"/>
      <c r="H442" s="59"/>
      <c r="I442" s="59"/>
      <c r="J442" s="44"/>
      <c r="K442" s="59"/>
      <c r="L442" s="59"/>
      <c r="M442" s="59"/>
      <c r="O442" s="44"/>
      <c r="R442" s="59"/>
    </row>
    <row r="443" spans="6:18" ht="12.75" customHeight="1">
      <c r="F443" s="59"/>
      <c r="G443" s="59"/>
      <c r="H443" s="59"/>
      <c r="I443" s="59"/>
      <c r="J443" s="44"/>
      <c r="K443" s="59"/>
      <c r="L443" s="59"/>
      <c r="M443" s="59"/>
      <c r="O443" s="44"/>
      <c r="R443" s="59"/>
    </row>
    <row r="444" spans="6:18" ht="12.75" customHeight="1">
      <c r="F444" s="59"/>
      <c r="G444" s="59"/>
      <c r="H444" s="59"/>
      <c r="I444" s="59"/>
      <c r="J444" s="44"/>
      <c r="K444" s="59"/>
      <c r="L444" s="59"/>
      <c r="M444" s="59"/>
      <c r="O444" s="44"/>
      <c r="R444" s="59"/>
    </row>
    <row r="445" spans="6:18" ht="12.75" customHeight="1">
      <c r="F445" s="59"/>
      <c r="G445" s="59"/>
      <c r="H445" s="59"/>
      <c r="I445" s="59"/>
      <c r="J445" s="44"/>
      <c r="K445" s="59"/>
      <c r="L445" s="59"/>
      <c r="M445" s="59"/>
      <c r="O445" s="44"/>
      <c r="R445" s="59"/>
    </row>
    <row r="446" spans="6:18" ht="12.75" customHeight="1">
      <c r="F446" s="59"/>
      <c r="G446" s="59"/>
      <c r="H446" s="59"/>
      <c r="I446" s="59"/>
      <c r="J446" s="44"/>
      <c r="K446" s="59"/>
      <c r="L446" s="59"/>
      <c r="M446" s="59"/>
      <c r="O446" s="44"/>
      <c r="R446" s="59"/>
    </row>
    <row r="447" spans="6:18" ht="12.75" customHeight="1">
      <c r="F447" s="59"/>
      <c r="G447" s="59"/>
      <c r="H447" s="59"/>
      <c r="I447" s="59"/>
      <c r="J447" s="44"/>
      <c r="K447" s="59"/>
      <c r="L447" s="59"/>
      <c r="M447" s="59"/>
      <c r="O447" s="44"/>
      <c r="R447" s="59"/>
    </row>
    <row r="448" spans="6:18" ht="12.75" customHeight="1">
      <c r="F448" s="59"/>
      <c r="G448" s="59"/>
      <c r="H448" s="59"/>
      <c r="I448" s="59"/>
      <c r="J448" s="44"/>
      <c r="K448" s="59"/>
      <c r="L448" s="59"/>
      <c r="M448" s="59"/>
      <c r="O448" s="44"/>
      <c r="R448" s="59"/>
    </row>
    <row r="449" spans="6:18" ht="12.75" customHeight="1">
      <c r="F449" s="59"/>
      <c r="G449" s="59"/>
      <c r="H449" s="59"/>
      <c r="I449" s="59"/>
      <c r="J449" s="44"/>
      <c r="K449" s="59"/>
      <c r="L449" s="59"/>
      <c r="M449" s="59"/>
      <c r="O449" s="44"/>
      <c r="R449" s="59"/>
    </row>
    <row r="450" spans="6:18" ht="12.75" customHeight="1">
      <c r="F450" s="59"/>
      <c r="G450" s="59"/>
      <c r="H450" s="59"/>
      <c r="I450" s="59"/>
      <c r="J450" s="44"/>
      <c r="K450" s="59"/>
      <c r="L450" s="59"/>
      <c r="M450" s="59"/>
      <c r="O450" s="44"/>
      <c r="R450" s="59"/>
    </row>
    <row r="451" spans="6:18" ht="12.75" customHeight="1">
      <c r="F451" s="59"/>
      <c r="G451" s="59"/>
      <c r="H451" s="59"/>
      <c r="I451" s="59"/>
      <c r="J451" s="44"/>
      <c r="K451" s="59"/>
      <c r="L451" s="59"/>
      <c r="M451" s="59"/>
      <c r="O451" s="44"/>
      <c r="R451" s="59"/>
    </row>
    <row r="452" spans="6:18" ht="12.75" customHeight="1">
      <c r="F452" s="59"/>
      <c r="G452" s="59"/>
      <c r="H452" s="59"/>
      <c r="I452" s="59"/>
      <c r="J452" s="44"/>
      <c r="K452" s="59"/>
      <c r="L452" s="59"/>
      <c r="M452" s="59"/>
      <c r="O452" s="44"/>
      <c r="R452" s="59"/>
    </row>
    <row r="453" spans="6:18" ht="12.75" customHeight="1">
      <c r="F453" s="59"/>
      <c r="G453" s="59"/>
      <c r="H453" s="59"/>
      <c r="I453" s="59"/>
      <c r="J453" s="44"/>
      <c r="K453" s="59"/>
      <c r="L453" s="59"/>
      <c r="M453" s="59"/>
      <c r="O453" s="44"/>
      <c r="R453" s="59"/>
    </row>
    <row r="454" spans="6:18" ht="12.75" customHeight="1">
      <c r="F454" s="59"/>
      <c r="G454" s="59"/>
      <c r="H454" s="59"/>
      <c r="I454" s="59"/>
      <c r="J454" s="44"/>
      <c r="K454" s="59"/>
      <c r="L454" s="59"/>
      <c r="M454" s="59"/>
      <c r="O454" s="44"/>
      <c r="R454" s="59"/>
    </row>
    <row r="455" spans="6:18" ht="12.75" customHeight="1">
      <c r="F455" s="59"/>
      <c r="G455" s="59"/>
      <c r="H455" s="59"/>
      <c r="I455" s="59"/>
      <c r="J455" s="44"/>
      <c r="K455" s="59"/>
      <c r="L455" s="59"/>
      <c r="M455" s="59"/>
      <c r="O455" s="44"/>
      <c r="R455" s="59"/>
    </row>
    <row r="456" spans="6:18" ht="12.75" customHeight="1">
      <c r="F456" s="59"/>
      <c r="G456" s="59"/>
      <c r="H456" s="59"/>
      <c r="I456" s="59"/>
      <c r="J456" s="44"/>
      <c r="K456" s="59"/>
      <c r="L456" s="59"/>
      <c r="M456" s="59"/>
      <c r="O456" s="44"/>
      <c r="R456" s="59"/>
    </row>
    <row r="457" spans="6:18" ht="12.75" customHeight="1">
      <c r="F457" s="59"/>
      <c r="G457" s="59"/>
      <c r="H457" s="59"/>
      <c r="I457" s="59"/>
      <c r="J457" s="44"/>
      <c r="K457" s="59"/>
      <c r="L457" s="59"/>
      <c r="M457" s="59"/>
      <c r="O457" s="44"/>
      <c r="R457" s="59"/>
    </row>
    <row r="458" spans="6:18" ht="12.75" customHeight="1">
      <c r="F458" s="59"/>
      <c r="G458" s="59"/>
      <c r="H458" s="59"/>
      <c r="I458" s="59"/>
      <c r="J458" s="44"/>
      <c r="K458" s="59"/>
      <c r="L458" s="59"/>
      <c r="M458" s="59"/>
      <c r="O458" s="44"/>
      <c r="R458" s="59"/>
    </row>
    <row r="459" spans="6:18" ht="12.75" customHeight="1">
      <c r="F459" s="59"/>
      <c r="G459" s="59"/>
      <c r="H459" s="59"/>
      <c r="I459" s="59"/>
      <c r="J459" s="44"/>
      <c r="K459" s="59"/>
      <c r="L459" s="59"/>
      <c r="M459" s="59"/>
      <c r="O459" s="44"/>
      <c r="R459" s="59"/>
    </row>
    <row r="460" spans="6:18" ht="12.75" customHeight="1">
      <c r="F460" s="59"/>
      <c r="G460" s="59"/>
      <c r="H460" s="59"/>
      <c r="I460" s="59"/>
      <c r="J460" s="44"/>
      <c r="K460" s="59"/>
      <c r="L460" s="59"/>
      <c r="M460" s="59"/>
      <c r="O460" s="44"/>
      <c r="R460" s="59"/>
    </row>
    <row r="461" spans="6:18" ht="12.75" customHeight="1">
      <c r="F461" s="59"/>
      <c r="G461" s="59"/>
      <c r="H461" s="59"/>
      <c r="I461" s="59"/>
      <c r="J461" s="44"/>
      <c r="K461" s="59"/>
      <c r="L461" s="59"/>
      <c r="M461" s="59"/>
      <c r="O461" s="44"/>
      <c r="R461" s="59"/>
    </row>
    <row r="462" spans="6:18" ht="12.75" customHeight="1">
      <c r="F462" s="59"/>
      <c r="G462" s="59"/>
      <c r="H462" s="59"/>
      <c r="I462" s="59"/>
      <c r="J462" s="44"/>
      <c r="K462" s="59"/>
      <c r="L462" s="59"/>
      <c r="M462" s="59"/>
      <c r="O462" s="44"/>
      <c r="R462" s="59"/>
    </row>
    <row r="463" spans="6:18" ht="12.75" customHeight="1">
      <c r="F463" s="59"/>
      <c r="G463" s="59"/>
      <c r="H463" s="59"/>
      <c r="I463" s="59"/>
      <c r="J463" s="44"/>
      <c r="K463" s="59"/>
      <c r="L463" s="59"/>
      <c r="M463" s="59"/>
      <c r="O463" s="44"/>
      <c r="R463" s="59"/>
    </row>
    <row r="464" spans="6:18" ht="12.75" customHeight="1">
      <c r="F464" s="59"/>
      <c r="G464" s="59"/>
      <c r="H464" s="59"/>
      <c r="I464" s="59"/>
      <c r="J464" s="44"/>
      <c r="K464" s="59"/>
      <c r="L464" s="59"/>
      <c r="M464" s="59"/>
      <c r="O464" s="44"/>
      <c r="R464" s="59"/>
    </row>
    <row r="465" spans="6:18" ht="12.75" customHeight="1">
      <c r="F465" s="59"/>
      <c r="G465" s="59"/>
      <c r="H465" s="59"/>
      <c r="I465" s="59"/>
      <c r="J465" s="44"/>
      <c r="K465" s="59"/>
      <c r="L465" s="59"/>
      <c r="M465" s="59"/>
      <c r="O465" s="44"/>
      <c r="R465" s="59"/>
    </row>
    <row r="466" spans="6:18" ht="12.75" customHeight="1">
      <c r="F466" s="59"/>
      <c r="G466" s="59"/>
      <c r="H466" s="59"/>
      <c r="I466" s="59"/>
      <c r="J466" s="44"/>
      <c r="K466" s="59"/>
      <c r="L466" s="59"/>
      <c r="M466" s="59"/>
      <c r="O466" s="44"/>
      <c r="R466" s="59"/>
    </row>
    <row r="467" spans="6:18" ht="12.75" customHeight="1">
      <c r="F467" s="59"/>
      <c r="G467" s="59"/>
      <c r="H467" s="59"/>
      <c r="I467" s="59"/>
      <c r="J467" s="44"/>
      <c r="K467" s="59"/>
      <c r="L467" s="59"/>
      <c r="M467" s="59"/>
      <c r="O467" s="44"/>
      <c r="R467" s="59"/>
    </row>
    <row r="468" spans="6:18" ht="12.75" customHeight="1">
      <c r="F468" s="59"/>
      <c r="G468" s="59"/>
      <c r="H468" s="59"/>
      <c r="I468" s="59"/>
      <c r="J468" s="44"/>
      <c r="K468" s="59"/>
      <c r="L468" s="59"/>
      <c r="M468" s="59"/>
      <c r="O468" s="44"/>
      <c r="R468" s="59"/>
    </row>
    <row r="469" spans="6:18" ht="12.75" customHeight="1">
      <c r="F469" s="59"/>
      <c r="G469" s="59"/>
      <c r="H469" s="59"/>
      <c r="I469" s="59"/>
      <c r="J469" s="44"/>
      <c r="K469" s="59"/>
      <c r="L469" s="59"/>
      <c r="M469" s="59"/>
      <c r="O469" s="44"/>
      <c r="R469" s="59"/>
    </row>
    <row r="470" spans="6:18" ht="12.75" customHeight="1">
      <c r="F470" s="59"/>
      <c r="G470" s="59"/>
      <c r="H470" s="59"/>
      <c r="I470" s="59"/>
      <c r="J470" s="44"/>
      <c r="K470" s="59"/>
      <c r="L470" s="59"/>
      <c r="M470" s="59"/>
      <c r="O470" s="44"/>
      <c r="R470" s="59"/>
    </row>
  </sheetData>
  <autoFilter ref="R1:R293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2022-01-14T02:42:07Z</dcterms:modified>
</cp:coreProperties>
</file>