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1" i="7"/>
  <c r="M101" s="1"/>
  <c r="L79"/>
  <c r="K79"/>
  <c r="M79" s="1"/>
  <c r="L80"/>
  <c r="K80"/>
  <c r="L16"/>
  <c r="K16"/>
  <c r="L78"/>
  <c r="K78"/>
  <c r="L49"/>
  <c r="K49"/>
  <c r="M49" s="1"/>
  <c r="L34"/>
  <c r="K34"/>
  <c r="K98"/>
  <c r="M98" s="1"/>
  <c r="L48"/>
  <c r="K48"/>
  <c r="L47"/>
  <c r="K47"/>
  <c r="L46"/>
  <c r="K46"/>
  <c r="L73"/>
  <c r="K73"/>
  <c r="L15"/>
  <c r="K15"/>
  <c r="L29"/>
  <c r="K29"/>
  <c r="K97"/>
  <c r="M97" s="1"/>
  <c r="L76"/>
  <c r="K76"/>
  <c r="L42"/>
  <c r="K42"/>
  <c r="L44"/>
  <c r="K44"/>
  <c r="L37"/>
  <c r="K37"/>
  <c r="M16" l="1"/>
  <c r="M80"/>
  <c r="M78"/>
  <c r="M34"/>
  <c r="M44"/>
  <c r="M48"/>
  <c r="M29"/>
  <c r="M76"/>
  <c r="M46"/>
  <c r="M47"/>
  <c r="M73"/>
  <c r="M15"/>
  <c r="M42"/>
  <c r="M37"/>
  <c r="K96"/>
  <c r="M96" s="1"/>
  <c r="L74"/>
  <c r="K74"/>
  <c r="L72"/>
  <c r="K72"/>
  <c r="L75"/>
  <c r="K75"/>
  <c r="L31"/>
  <c r="K31"/>
  <c r="L38"/>
  <c r="K38"/>
  <c r="K95"/>
  <c r="M95" s="1"/>
  <c r="L41"/>
  <c r="K41"/>
  <c r="L43"/>
  <c r="K43"/>
  <c r="K94"/>
  <c r="M94" s="1"/>
  <c r="L40"/>
  <c r="K40"/>
  <c r="L71"/>
  <c r="K71"/>
  <c r="L68"/>
  <c r="K68"/>
  <c r="L14"/>
  <c r="K14"/>
  <c r="L11"/>
  <c r="K11"/>
  <c r="L39"/>
  <c r="K39"/>
  <c r="L33"/>
  <c r="K33"/>
  <c r="L70"/>
  <c r="K70"/>
  <c r="M31" l="1"/>
  <c r="M41"/>
  <c r="M11"/>
  <c r="M38"/>
  <c r="M74"/>
  <c r="M43"/>
  <c r="M39"/>
  <c r="M72"/>
  <c r="M75"/>
  <c r="M33"/>
  <c r="M68"/>
  <c r="M71"/>
  <c r="M40"/>
  <c r="M14"/>
  <c r="M70"/>
  <c r="L69"/>
  <c r="K69"/>
  <c r="L67"/>
  <c r="K67"/>
  <c r="L36"/>
  <c r="K36"/>
  <c r="K88"/>
  <c r="M88" s="1"/>
  <c r="K90"/>
  <c r="M90" s="1"/>
  <c r="K93"/>
  <c r="M93" s="1"/>
  <c r="K92"/>
  <c r="M92" s="1"/>
  <c r="L35"/>
  <c r="K35"/>
  <c r="L65"/>
  <c r="K65"/>
  <c r="M63"/>
  <c r="L63"/>
  <c r="K63"/>
  <c r="M36" l="1"/>
  <c r="M69"/>
  <c r="M67"/>
  <c r="M65"/>
  <c r="M35"/>
  <c r="L30" l="1"/>
  <c r="K30"/>
  <c r="K91"/>
  <c r="M91" s="1"/>
  <c r="L32"/>
  <c r="K32"/>
  <c r="M32" s="1"/>
  <c r="K289"/>
  <c r="L289" s="1"/>
  <c r="L66"/>
  <c r="K66"/>
  <c r="K89"/>
  <c r="M89" s="1"/>
  <c r="L28"/>
  <c r="K28"/>
  <c r="L27"/>
  <c r="K27"/>
  <c r="M27" l="1"/>
  <c r="M30"/>
  <c r="M66"/>
  <c r="M28"/>
  <c r="L13"/>
  <c r="K13"/>
  <c r="M13" l="1"/>
  <c r="L10" l="1"/>
  <c r="K10"/>
  <c r="M10" l="1"/>
  <c r="K286" l="1"/>
  <c r="L286" s="1"/>
  <c r="M7" l="1"/>
  <c r="F274" l="1"/>
  <c r="K275"/>
  <c r="L275" s="1"/>
  <c r="K266"/>
  <c r="L266" s="1"/>
  <c r="K269"/>
  <c r="L269" s="1"/>
  <c r="K277" l="1"/>
  <c r="L277" s="1"/>
  <c r="F268"/>
  <c r="F267"/>
  <c r="F265"/>
  <c r="K265" s="1"/>
  <c r="L265" s="1"/>
  <c r="F245"/>
  <c r="F197"/>
  <c r="K276" l="1"/>
  <c r="L276" s="1"/>
  <c r="K274"/>
  <c r="L274" s="1"/>
  <c r="K280"/>
  <c r="L280" s="1"/>
  <c r="K281"/>
  <c r="L281" s="1"/>
  <c r="K273"/>
  <c r="L273" s="1"/>
  <c r="K283"/>
  <c r="L283" s="1"/>
  <c r="K279"/>
  <c r="L279" s="1"/>
  <c r="K272" l="1"/>
  <c r="L272" s="1"/>
  <c r="K261"/>
  <c r="L261" s="1"/>
  <c r="K263"/>
  <c r="L263" s="1"/>
  <c r="K260"/>
  <c r="L260" s="1"/>
  <c r="K262"/>
  <c r="L262" s="1"/>
  <c r="K191"/>
  <c r="L191" s="1"/>
  <c r="K244"/>
  <c r="L244" s="1"/>
  <c r="K258"/>
  <c r="L258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K245"/>
  <c r="L245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K193"/>
  <c r="L193" s="1"/>
  <c r="K192"/>
  <c r="L192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D7" i="6"/>
  <c r="K6" i="4"/>
  <c r="K6" i="3"/>
  <c r="L6" i="2"/>
</calcChain>
</file>

<file path=xl/sharedStrings.xml><?xml version="1.0" encoding="utf-8"?>
<sst xmlns="http://schemas.openxmlformats.org/spreadsheetml/2006/main" count="7914" uniqueCount="3878">
  <si>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</si>
  <si>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</si>
  <si>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</si>
  <si>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</si>
  <si>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</si>
  <si>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</si>
  <si>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</si>
  <si>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</si>
  <si>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</si>
  <si>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</si>
  <si>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</si>
  <si>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</si>
  <si>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</si>
  <si>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</si>
  <si>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</si>
  <si>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</si>
  <si>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</si>
  <si>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</si>
  <si>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</si>
  <si>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</si>
  <si>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</si>
  <si>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</si>
  <si>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</si>
  <si>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</si>
  <si>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</si>
  <si>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</si>
  <si>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</si>
  <si>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</si>
  <si>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</si>
  <si>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</si>
  <si>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</si>
  <si>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</si>
  <si>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</si>
  <si>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</si>
  <si>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</si>
  <si>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</si>
  <si>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</si>
  <si>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</si>
  <si>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</si>
  <si>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</si>
  <si>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</si>
  <si>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</si>
  <si>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</si>
  <si>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</si>
  <si>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</si>
  <si>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</si>
  <si>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</si>
  <si>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</si>
  <si>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</si>
  <si>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</si>
  <si>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</si>
  <si>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</si>
  <si>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</si>
  <si>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</si>
  <si>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</si>
  <si>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</si>
  <si>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</si>
  <si>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</si>
  <si>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</si>
  <si>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</si>
  <si>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</si>
  <si>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</si>
  <si>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</si>
  <si>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</si>
  <si>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</si>
  <si>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</si>
  <si>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</si>
  <si>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</si>
  <si>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</si>
  <si>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</si>
  <si>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</si>
  <si>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</si>
  <si>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</si>
  <si>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</si>
  <si>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</si>
  <si>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</si>
  <si>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</si>
  <si>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</si>
  <si>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</si>
  <si>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</si>
  <si>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</si>
  <si>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</si>
  <si>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</si>
  <si>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</si>
  <si>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</si>
  <si>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</si>
  <si>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</si>
  <si>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</si>
  <si>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</si>
  <si>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</si>
  <si>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</si>
  <si>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</si>
  <si>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</si>
  <si>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</si>
  <si>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</si>
  <si>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</si>
  <si>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</si>
  <si>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</si>
  <si>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</si>
  <si>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</si>
  <si>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</si>
  <si>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</si>
  <si>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</si>
  <si>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</si>
  <si>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</si>
  <si>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</si>
  <si>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</si>
  <si>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</si>
  <si>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</si>
  <si>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</si>
  <si>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</si>
  <si>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</si>
  <si>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</si>
  <si>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</si>
  <si>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</si>
  <si>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</si>
  <si>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</si>
  <si>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</si>
  <si>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</si>
  <si>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</si>
  <si>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</si>
  <si>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</si>
  <si>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</si>
  <si>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</si>
  <si>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</si>
  <si>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</si>
  <si>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</si>
  <si>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</si>
  <si>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</si>
  <si>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</si>
  <si>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</si>
  <si>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</si>
  <si>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</si>
  <si>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</si>
  <si>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</si>
  <si>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</si>
  <si>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</si>
  <si>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</si>
  <si>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</si>
  <si>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</si>
  <si>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</si>
  <si>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</si>
  <si>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</si>
  <si>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</si>
  <si>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</si>
  <si>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</si>
  <si>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</si>
  <si>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</si>
  <si>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</si>
  <si>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</si>
  <si>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</si>
  <si>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</si>
  <si>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</si>
  <si>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</si>
  <si>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</si>
  <si>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</si>
  <si>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</si>
  <si>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</si>
  <si>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</si>
  <si>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</si>
  <si>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</si>
  <si>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</si>
  <si>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</si>
  <si>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</si>
  <si>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</si>
  <si>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</si>
  <si>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</si>
  <si>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</si>
  <si>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</si>
  <si>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</si>
  <si>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</si>
  <si>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</si>
  <si>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</si>
  <si>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</si>
  <si>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</si>
  <si>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</si>
  <si>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</si>
  <si>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</si>
  <si>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</si>
  <si>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</si>
  <si>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</si>
  <si>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</si>
  <si>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</si>
  <si>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</si>
  <si>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</si>
  <si>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</si>
  <si>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</si>
  <si>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</si>
  <si>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</si>
  <si>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</si>
  <si>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</si>
  <si>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</si>
  <si>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</si>
  <si>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</si>
  <si>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</si>
  <si>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</si>
  <si>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</si>
  <si>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</si>
  <si>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</si>
  <si>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</si>
  <si>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</si>
  <si>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</si>
  <si>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</si>
  <si>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</si>
  <si>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</si>
  <si>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</si>
  <si>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</si>
  <si>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</si>
  <si>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</si>
  <si>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</si>
  <si>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</si>
  <si>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</si>
  <si>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</si>
  <si>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</si>
  <si>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</si>
  <si>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</si>
  <si>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</si>
  <si>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</si>
  <si>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</si>
  <si>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</si>
  <si>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</si>
  <si>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</si>
  <si>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</si>
  <si>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</si>
  <si>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</si>
  <si>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</si>
  <si>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</si>
  <si>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</si>
  <si>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</si>
  <si>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</si>
  <si>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</si>
  <si>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</si>
  <si>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</si>
  <si>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</si>
  <si>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</si>
  <si>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</si>
  <si>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</si>
  <si>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</si>
  <si>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</si>
  <si>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</si>
  <si>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</si>
  <si>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</si>
  <si>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</si>
  <si>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</si>
  <si>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</si>
  <si>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</si>
  <si>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</si>
  <si>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</si>
  <si>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</si>
  <si>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</si>
  <si>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</si>
  <si>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</si>
  <si>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</si>
  <si>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</si>
  <si>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</si>
  <si>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</si>
  <si>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</si>
  <si>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</si>
  <si>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</si>
  <si>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</si>
  <si>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</si>
  <si>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</si>
  <si>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</si>
  <si>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</si>
  <si>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</si>
  <si>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</si>
  <si>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</si>
  <si>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</si>
  <si>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</si>
  <si>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</si>
  <si>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</si>
  <si>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</si>
  <si>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</si>
  <si>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</si>
  <si>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</si>
  <si>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</si>
  <si>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</si>
  <si>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</si>
  <si>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</si>
  <si>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</si>
  <si>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</si>
  <si>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</si>
  <si>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</si>
  <si>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</si>
  <si>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</si>
  <si>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</si>
  <si>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</si>
  <si>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</si>
  <si>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</si>
  <si>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</si>
  <si>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</si>
  <si>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</si>
  <si>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</si>
  <si>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</si>
  <si>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</si>
  <si>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</si>
  <si>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</si>
  <si>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</si>
  <si>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</si>
  <si>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</si>
  <si>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</si>
  <si>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</si>
  <si>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</si>
  <si>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</si>
  <si>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</si>
  <si>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</si>
  <si>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</si>
  <si>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</si>
  <si>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</si>
  <si>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</si>
  <si>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</si>
  <si>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</si>
  <si>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</si>
  <si>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</si>
  <si>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</si>
  <si>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</si>
  <si>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</si>
  <si>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</si>
  <si>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</si>
  <si>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</si>
  <si>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</si>
  <si>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</si>
  <si>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</si>
  <si>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</si>
  <si>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</si>
  <si>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</si>
  <si>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</si>
  <si>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</si>
  <si>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</si>
  <si>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</si>
  <si>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</si>
  <si>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</si>
  <si>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</si>
  <si>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</si>
  <si>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</si>
  <si>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</si>
  <si>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</si>
  <si>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</si>
  <si>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</si>
  <si>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</si>
  <si>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</si>
  <si>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</si>
  <si>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</si>
  <si>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</si>
  <si>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</si>
  <si>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</si>
  <si>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</si>
  <si>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</si>
  <si>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</si>
  <si>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</si>
  <si>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</si>
  <si>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</si>
  <si>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</si>
  <si>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</si>
  <si>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</si>
  <si>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</si>
  <si>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</si>
  <si>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</si>
  <si>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</si>
  <si>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</si>
  <si>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</si>
  <si>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</si>
  <si>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</si>
  <si>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</si>
  <si>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</si>
  <si>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</si>
  <si>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</si>
  <si>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</si>
  <si>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</si>
  <si>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</si>
  <si>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</si>
  <si>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</si>
  <si>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</si>
  <si>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</si>
  <si>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</si>
  <si>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</si>
  <si>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</si>
  <si>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</si>
  <si>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</si>
  <si>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</si>
  <si>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</si>
  <si>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</si>
  <si>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</si>
  <si>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</si>
  <si>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</si>
  <si>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</si>
  <si>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</si>
  <si>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</si>
  <si>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</si>
  <si>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</si>
  <si>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</si>
  <si>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</si>
  <si>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</si>
  <si>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</si>
  <si>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</si>
  <si>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</si>
  <si>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</si>
  <si>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</si>
  <si>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</si>
  <si>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</si>
  <si>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</si>
  <si>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</si>
  <si>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</si>
  <si>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</si>
  <si>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</si>
  <si>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</si>
  <si>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</si>
  <si>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</si>
  <si>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</si>
  <si>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</si>
  <si>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</si>
  <si>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</si>
  <si>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</si>
  <si>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</si>
  <si>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</si>
  <si>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</si>
  <si>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</si>
  <si>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</si>
  <si>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</si>
  <si>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</si>
  <si>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</si>
  <si>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</si>
  <si>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</si>
  <si>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</si>
  <si>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</si>
  <si>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</si>
  <si>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</si>
  <si>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</si>
  <si>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</si>
  <si>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</si>
  <si>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</si>
  <si>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</si>
  <si>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</si>
  <si>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</si>
  <si>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</si>
  <si>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</si>
  <si>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</si>
  <si>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</si>
  <si>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</si>
  <si>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</si>
  <si>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</si>
  <si>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</si>
  <si>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</si>
  <si>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</si>
  <si>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</si>
  <si>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</si>
  <si>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</si>
  <si>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</si>
  <si>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</si>
  <si>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</si>
  <si>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</si>
  <si>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</si>
  <si>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</si>
  <si>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</si>
  <si>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</si>
  <si>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</si>
  <si>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</si>
  <si>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</si>
  <si>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</si>
  <si>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</si>
  <si>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</si>
  <si>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</si>
  <si>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</si>
  <si>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</si>
  <si>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</si>
  <si>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</si>
  <si>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</si>
  <si>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</si>
  <si>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</si>
  <si>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</si>
  <si>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</si>
  <si>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</si>
  <si>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</si>
  <si>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</si>
  <si>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</si>
  <si>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</si>
  <si>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</si>
  <si>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</si>
  <si>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</si>
  <si>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</si>
  <si>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</si>
  <si>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</si>
  <si>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</si>
  <si>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</si>
  <si>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</si>
  <si>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</si>
  <si>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</si>
  <si>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</si>
  <si>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</si>
  <si>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</si>
  <si>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</si>
  <si>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</si>
  <si>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</si>
  <si>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</si>
  <si>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</si>
  <si>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</si>
  <si>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</si>
  <si>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</si>
  <si>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</si>
  <si>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</si>
  <si>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</si>
  <si>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</si>
  <si>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</si>
  <si>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</si>
  <si>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</si>
  <si>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</si>
  <si>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</si>
  <si>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</si>
  <si>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</si>
  <si>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</si>
  <si>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</si>
  <si>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</si>
  <si>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</si>
  <si>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</si>
  <si>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</si>
  <si>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</si>
  <si>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</si>
  <si>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</si>
  <si>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</si>
  <si>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</si>
  <si>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</si>
  <si>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</si>
  <si>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</si>
  <si>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</si>
  <si>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</si>
  <si>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</si>
  <si>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</si>
  <si>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</si>
  <si>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</si>
  <si>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</si>
  <si>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</si>
  <si>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</si>
  <si>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</si>
  <si>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</si>
  <si>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</si>
  <si>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</si>
  <si>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</si>
  <si>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</si>
  <si>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</si>
  <si>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</si>
  <si>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</si>
  <si>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</si>
  <si>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</si>
  <si>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</si>
  <si>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</si>
  <si>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</si>
  <si>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</si>
  <si>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</si>
  <si>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</si>
  <si>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</si>
  <si>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</si>
  <si>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</si>
  <si>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</si>
  <si>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</si>
  <si>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</si>
  <si>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</si>
  <si>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</si>
  <si>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</si>
  <si>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</si>
  <si>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</si>
  <si>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</si>
  <si>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</si>
  <si>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</si>
  <si>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</si>
  <si>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</si>
  <si>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</si>
  <si>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</si>
  <si>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</si>
  <si>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</si>
  <si>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</si>
  <si>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</si>
  <si>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</si>
  <si>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</si>
  <si>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</si>
  <si>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</si>
  <si>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</si>
  <si>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</si>
  <si>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</si>
  <si>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</si>
  <si>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</si>
  <si>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</si>
  <si>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</si>
  <si>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</si>
  <si>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</si>
  <si>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</si>
  <si>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</si>
  <si>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</si>
  <si>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</si>
  <si>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</si>
  <si>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</si>
  <si>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</si>
  <si>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</si>
  <si>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</si>
  <si>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</si>
  <si>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</si>
  <si>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</si>
  <si>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</si>
  <si>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</si>
  <si>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</si>
  <si>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</si>
  <si>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</si>
  <si>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</si>
  <si>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</si>
  <si>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</si>
  <si>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</si>
  <si>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</si>
  <si>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</si>
  <si>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</si>
  <si>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</si>
  <si>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</si>
  <si>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</si>
  <si>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</si>
  <si>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</si>
  <si>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</si>
  <si>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</si>
  <si>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</si>
  <si>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</si>
  <si>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</si>
  <si>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</si>
  <si>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</si>
  <si>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</si>
  <si>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</si>
  <si>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</si>
  <si>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</si>
  <si>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</si>
  <si>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</si>
  <si>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</si>
  <si>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</si>
  <si>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</si>
  <si>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</si>
  <si>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</si>
  <si>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</si>
  <si>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</si>
  <si>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</si>
  <si>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</si>
  <si>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</si>
  <si>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</si>
  <si>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</si>
  <si>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</si>
  <si>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</si>
  <si>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</si>
  <si>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</si>
  <si>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</si>
  <si>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</si>
  <si>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</si>
  <si>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</si>
  <si>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</si>
  <si>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</si>
  <si>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</si>
  <si>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</si>
  <si>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</si>
  <si>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</si>
  <si>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</si>
  <si>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</si>
  <si>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</si>
  <si>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</si>
  <si>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</si>
  <si>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</si>
  <si>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</si>
  <si>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</si>
  <si>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</si>
  <si>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</si>
  <si>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</si>
  <si>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</si>
  <si>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</si>
  <si>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</si>
  <si>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</si>
  <si>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</si>
  <si>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</si>
  <si>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</si>
  <si>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</si>
  <si>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</si>
  <si>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</si>
  <si>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</si>
  <si>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</si>
  <si>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</si>
  <si>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</si>
  <si>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</si>
  <si>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</si>
  <si>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</si>
  <si>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</si>
  <si>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</si>
  <si>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</si>
  <si>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</si>
  <si>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</si>
  <si>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</si>
  <si>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</si>
  <si>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</si>
  <si>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</si>
  <si>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</si>
  <si>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</si>
  <si>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</si>
  <si>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</si>
  <si>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</si>
  <si>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</si>
  <si>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</si>
  <si>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</si>
  <si>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</si>
  <si>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</si>
  <si>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</si>
  <si>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</si>
  <si>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</si>
  <si>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</si>
  <si>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</si>
  <si>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</si>
  <si>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</si>
  <si>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</si>
  <si>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</si>
  <si>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</si>
  <si>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</si>
  <si>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</si>
  <si>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</si>
  <si>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</si>
  <si>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</si>
  <si>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</si>
  <si>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</si>
  <si>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</si>
  <si>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</si>
  <si>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</si>
  <si>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</si>
  <si>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</si>
  <si>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</si>
  <si>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</si>
  <si>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</si>
  <si>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</si>
  <si>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</si>
  <si>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</si>
  <si>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</si>
  <si>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</si>
  <si>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</si>
  <si>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</si>
  <si>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</si>
  <si>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</si>
  <si>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</si>
  <si>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</si>
  <si>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</si>
  <si>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</si>
  <si>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</si>
  <si>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</si>
  <si>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</si>
  <si>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</si>
  <si>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</si>
  <si>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</si>
  <si>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</si>
  <si>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</si>
  <si>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</si>
  <si>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</si>
  <si>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</si>
  <si>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</si>
  <si>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</si>
  <si>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</si>
  <si>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</si>
  <si>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</si>
  <si>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</si>
  <si>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</si>
  <si>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</si>
  <si>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</si>
  <si>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</si>
  <si>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</si>
  <si>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</si>
  <si>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</si>
  <si>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</si>
  <si>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</si>
  <si>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</si>
  <si>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</si>
  <si>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</si>
  <si>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</si>
  <si>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</si>
  <si>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</si>
  <si>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</si>
  <si>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</si>
  <si>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</si>
  <si>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</si>
  <si>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</si>
  <si>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</si>
  <si>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</si>
  <si>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</si>
  <si>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</si>
  <si>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</si>
  <si>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</si>
  <si>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</si>
  <si>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</si>
  <si>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</si>
  <si>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</si>
  <si>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</si>
  <si>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</si>
  <si>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</si>
  <si>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</si>
  <si>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</si>
  <si>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</si>
  <si>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</si>
  <si>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</si>
  <si>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</si>
  <si>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</si>
  <si>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</si>
  <si>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</si>
  <si>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</si>
  <si>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</si>
  <si>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</si>
  <si>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</si>
  <si>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</si>
  <si>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</si>
  <si>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</si>
  <si>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</si>
  <si>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</si>
  <si>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</si>
  <si>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</si>
  <si>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</si>
  <si>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</si>
  <si>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</si>
  <si>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</si>
  <si>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</si>
  <si>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</si>
  <si>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</si>
  <si>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</si>
  <si>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</si>
  <si>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</si>
  <si>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</si>
  <si>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</si>
  <si>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</si>
  <si>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</si>
  <si>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</si>
  <si>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</si>
  <si>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</si>
  <si>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</si>
  <si>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</si>
  <si>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</si>
  <si>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</si>
  <si>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</si>
  <si>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</si>
  <si>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</si>
  <si>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</si>
  <si>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</si>
  <si>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</si>
  <si>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</si>
  <si>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</si>
  <si>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</si>
  <si>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</si>
  <si>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</si>
  <si>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</si>
  <si>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</si>
  <si>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</si>
  <si>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</si>
  <si>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</si>
  <si>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</si>
  <si>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</si>
  <si>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</si>
  <si>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</si>
  <si>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</si>
  <si>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</si>
  <si>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</si>
  <si>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</si>
  <si>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</si>
  <si>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</si>
  <si>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</si>
  <si>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</si>
  <si>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</si>
  <si>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</si>
  <si>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</si>
  <si>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</si>
  <si>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</si>
  <si>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</si>
  <si>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</si>
  <si>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</si>
  <si>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</si>
  <si>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</si>
  <si>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</si>
  <si>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</si>
  <si>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</si>
  <si>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</si>
  <si>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</si>
  <si>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</si>
  <si>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</si>
  <si>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</si>
  <si>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</si>
  <si>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</si>
  <si>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</si>
  <si>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</si>
  <si>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</si>
  <si>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</si>
  <si>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</si>
  <si>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</si>
  <si>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</si>
  <si>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</si>
  <si>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</si>
  <si>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</si>
  <si>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</si>
  <si>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</si>
  <si>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</si>
  <si>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</si>
  <si>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</si>
  <si>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</si>
  <si>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</si>
  <si>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</si>
  <si>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</si>
  <si>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</si>
  <si>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</si>
  <si>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</si>
  <si>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</si>
  <si>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</si>
  <si>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</si>
  <si>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</si>
  <si>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</si>
  <si>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</si>
  <si>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</si>
  <si>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</si>
  <si>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</si>
  <si>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</si>
  <si>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</si>
  <si>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</si>
  <si>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</si>
  <si>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</si>
  <si>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</si>
  <si>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</si>
  <si>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</si>
  <si>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</si>
  <si>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</si>
  <si>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</si>
  <si>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</si>
  <si>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</si>
  <si>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</si>
  <si>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</si>
  <si>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</si>
  <si>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</si>
  <si>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</si>
  <si>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</si>
  <si>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</si>
  <si>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</si>
  <si>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</si>
  <si>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</si>
  <si>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</si>
  <si>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</si>
  <si>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</si>
  <si>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</si>
  <si>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</si>
  <si>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</si>
  <si>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</si>
  <si>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</si>
  <si>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</si>
  <si>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</si>
  <si>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</si>
  <si>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</si>
  <si>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</si>
  <si>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</si>
  <si>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</si>
  <si>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</si>
  <si>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</si>
  <si>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</si>
  <si>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</si>
  <si>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</si>
  <si>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</si>
  <si>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</si>
  <si>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</si>
  <si>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</si>
  <si>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</si>
  <si>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</si>
  <si>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</si>
  <si>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</si>
  <si>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</si>
  <si>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</si>
  <si>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</si>
  <si>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</si>
  <si>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</si>
  <si>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</si>
  <si>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</si>
  <si>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</si>
  <si>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</si>
  <si>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</si>
  <si>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</si>
  <si>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</si>
  <si>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</si>
  <si>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</si>
  <si>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</si>
  <si>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</si>
  <si>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</si>
  <si>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</si>
  <si>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</si>
  <si>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</si>
  <si>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</si>
  <si>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</si>
  <si>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</si>
  <si>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</si>
  <si>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</si>
  <si>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</si>
  <si>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</si>
  <si>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</si>
  <si>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</si>
  <si>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</si>
  <si>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</si>
  <si>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</si>
  <si>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</si>
  <si>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</si>
  <si>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</si>
  <si>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</si>
  <si>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</si>
  <si>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</si>
  <si>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</si>
  <si>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</si>
  <si>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</si>
  <si>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</si>
  <si>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</si>
  <si>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</si>
  <si>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</si>
  <si>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</si>
  <si>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</si>
  <si>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</si>
  <si>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</si>
  <si>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</si>
  <si>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</si>
  <si>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</si>
  <si>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</si>
  <si>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</si>
  <si>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</si>
  <si>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</si>
  <si>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</si>
  <si>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</si>
  <si>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</si>
  <si>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</si>
  <si>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</si>
  <si>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</si>
  <si>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</si>
  <si>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</si>
  <si>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</si>
  <si>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</si>
  <si>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</si>
  <si>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</si>
  <si>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</si>
  <si>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</si>
  <si>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</si>
  <si>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</si>
  <si>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</si>
  <si>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</si>
  <si>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</si>
  <si>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</si>
  <si>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</si>
  <si>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</si>
  <si>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</si>
  <si>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</si>
  <si>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</si>
  <si>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</si>
  <si>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</si>
  <si>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</si>
  <si>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</si>
  <si>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</si>
  <si>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</si>
  <si>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</si>
  <si>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</si>
  <si>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</si>
  <si>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</si>
  <si>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</si>
  <si>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</si>
  <si>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</si>
  <si>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</si>
  <si>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</si>
  <si>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</si>
  <si>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</si>
  <si>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</si>
  <si>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</si>
  <si>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</si>
  <si>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</si>
  <si>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</si>
  <si>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</si>
  <si>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</si>
  <si>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</si>
  <si>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</si>
  <si>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</si>
  <si>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</si>
  <si>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</si>
  <si>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</si>
  <si>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</si>
  <si>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</si>
  <si>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</si>
  <si>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</si>
  <si>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</si>
  <si>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</si>
  <si>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</si>
  <si>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</si>
  <si>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</si>
  <si>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</si>
  <si>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</si>
  <si>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</si>
  <si>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</si>
  <si>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</si>
  <si>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</si>
  <si>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</si>
  <si>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</si>
  <si>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</si>
  <si>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</si>
  <si>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</si>
  <si>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</si>
  <si>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</si>
  <si>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</si>
  <si>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</si>
  <si>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</si>
  <si>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</si>
  <si>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</si>
  <si>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</si>
  <si>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</si>
  <si>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</si>
  <si>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</si>
  <si>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</si>
  <si>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</si>
  <si>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</si>
  <si>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</si>
  <si>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</si>
  <si>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</si>
  <si>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</si>
  <si>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</si>
  <si>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</si>
  <si>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</si>
  <si>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</si>
  <si>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</si>
  <si>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</si>
  <si>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</si>
  <si>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</si>
  <si>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</si>
  <si>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</si>
  <si>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</si>
  <si>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</si>
  <si>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</si>
  <si>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</si>
  <si>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</si>
  <si>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</si>
  <si>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</si>
  <si>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</si>
  <si>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</si>
  <si>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</si>
  <si>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</si>
  <si>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</si>
  <si>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</si>
  <si>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</si>
  <si>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</si>
  <si>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</si>
  <si>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</si>
  <si>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</si>
  <si>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</si>
  <si>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</si>
  <si>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</si>
  <si>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</si>
  <si>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</si>
  <si>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</si>
  <si>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</si>
  <si>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</si>
  <si>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</si>
  <si>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</si>
  <si>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</si>
  <si>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</si>
  <si>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</si>
  <si>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</si>
  <si>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</si>
  <si>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</si>
  <si>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</si>
  <si>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</si>
  <si>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</si>
  <si>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</si>
  <si>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</si>
  <si>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</si>
  <si>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</si>
  <si>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</si>
  <si>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</si>
  <si>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</si>
  <si>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</si>
  <si>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</si>
  <si>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</si>
  <si>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</si>
  <si>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</si>
  <si>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</si>
  <si>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</si>
  <si>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</si>
  <si>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</si>
  <si>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</si>
  <si>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</si>
  <si>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</si>
  <si>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</si>
  <si>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</si>
  <si>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</si>
  <si>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</si>
  <si>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</si>
  <si>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</si>
  <si>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</si>
  <si>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</si>
  <si>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</si>
  <si>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</si>
  <si>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</si>
  <si>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</si>
  <si>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</si>
  <si>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</si>
  <si>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</si>
  <si>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</si>
  <si>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</si>
  <si>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</si>
  <si>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</si>
  <si>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</si>
  <si>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</si>
  <si>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</si>
  <si>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</si>
  <si>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</si>
  <si>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</si>
  <si>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</si>
  <si>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</si>
  <si>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</si>
  <si>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</si>
  <si>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</si>
  <si>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</si>
  <si>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</si>
  <si>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</si>
  <si>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</si>
  <si>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</si>
  <si>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</si>
  <si>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</si>
  <si>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</si>
  <si>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</si>
  <si>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</si>
  <si>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</si>
  <si>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</si>
  <si>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</si>
  <si>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</si>
  <si>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</si>
  <si>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</si>
  <si>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</si>
  <si>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</si>
  <si>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</si>
  <si>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</si>
  <si>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</si>
  <si>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</si>
  <si>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</si>
  <si>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</si>
  <si>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</si>
  <si>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</si>
  <si>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</si>
  <si>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</si>
  <si>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</si>
  <si>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</si>
  <si>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</si>
  <si>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</si>
  <si>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</si>
  <si>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</si>
  <si>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</si>
  <si>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</si>
  <si>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</si>
  <si>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</si>
  <si>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</si>
  <si>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</si>
  <si>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</si>
  <si>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</si>
  <si>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</si>
  <si>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</si>
  <si>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</si>
  <si>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</si>
  <si>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</si>
  <si>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</si>
  <si>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</si>
  <si>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</si>
  <si>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</si>
  <si>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</si>
  <si>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</si>
  <si>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</si>
  <si>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</si>
  <si>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</si>
  <si>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</si>
  <si>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</si>
  <si>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</si>
  <si>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</si>
  <si>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</si>
  <si>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</si>
  <si>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</si>
  <si>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</si>
  <si>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</si>
  <si>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</si>
  <si>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</si>
  <si>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</si>
  <si>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</si>
  <si>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</si>
  <si>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</si>
  <si>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</si>
  <si>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</si>
  <si>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</si>
  <si>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</si>
  <si>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</si>
  <si>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</si>
  <si>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</si>
  <si>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</si>
  <si>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</si>
  <si>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</si>
  <si>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</si>
  <si>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</si>
  <si>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</si>
  <si>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</si>
  <si>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</si>
  <si>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</si>
  <si>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</si>
  <si>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</si>
  <si>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</si>
  <si>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</si>
  <si>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</si>
  <si>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</si>
  <si>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</si>
  <si>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</si>
  <si>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</si>
  <si>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</si>
  <si>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</si>
  <si>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</si>
  <si>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</si>
  <si>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</si>
  <si>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</si>
  <si>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</si>
  <si>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</si>
  <si>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</si>
  <si>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</si>
  <si>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</si>
  <si>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</si>
  <si>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</si>
  <si>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</si>
  <si>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</si>
  <si>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</si>
  <si>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</si>
  <si>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</si>
  <si>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</si>
  <si>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</si>
  <si>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</si>
  <si>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</si>
  <si>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</si>
  <si>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</si>
  <si>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</si>
  <si>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</si>
  <si>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</si>
  <si>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</si>
  <si>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</si>
  <si>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</si>
  <si>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</si>
  <si>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</si>
  <si>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</si>
  <si>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</si>
  <si>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</si>
  <si>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</si>
  <si>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</si>
  <si>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</si>
  <si>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</si>
  <si>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</si>
  <si>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</si>
  <si>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</si>
  <si>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</si>
  <si>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</si>
  <si>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</si>
  <si>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</si>
  <si>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</si>
  <si>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</si>
  <si>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</si>
  <si>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</si>
  <si>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</si>
  <si>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</si>
  <si>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</si>
  <si>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</si>
  <si>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</si>
  <si>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</si>
  <si>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</si>
  <si>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</si>
  <si>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</si>
  <si>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</si>
  <si>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</si>
  <si>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</si>
  <si>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</si>
  <si>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</si>
  <si>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</si>
  <si>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</si>
  <si>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</si>
  <si>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</si>
  <si>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</si>
  <si>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</si>
  <si>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</si>
  <si>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</si>
  <si>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</si>
  <si>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</si>
  <si>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</si>
  <si>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</si>
  <si>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</si>
  <si>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</si>
  <si>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</si>
  <si>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</si>
  <si>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</si>
  <si>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</si>
  <si>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</si>
  <si>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</si>
  <si>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</si>
  <si>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</si>
  <si>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</si>
  <si>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</si>
  <si>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</si>
  <si>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</si>
  <si>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</si>
  <si>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</si>
  <si>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</si>
  <si>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</si>
  <si>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</si>
  <si>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</si>
  <si>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</si>
  <si>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</si>
  <si>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</si>
  <si>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</si>
  <si>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</si>
  <si>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</si>
  <si>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</si>
  <si>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</si>
  <si>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</si>
  <si>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</si>
  <si>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</si>
  <si>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</si>
  <si>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</si>
  <si>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</si>
  <si>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</si>
  <si>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</si>
  <si>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</si>
  <si>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</si>
  <si>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</si>
  <si>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</si>
  <si>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</si>
  <si>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</si>
  <si>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</si>
  <si>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</si>
  <si>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</si>
  <si>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</si>
  <si>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</si>
  <si>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</si>
  <si>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</si>
  <si>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</si>
  <si>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</si>
  <si>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</si>
  <si>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</si>
  <si>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</si>
  <si>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</si>
  <si>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</si>
  <si>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</si>
  <si>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</si>
  <si>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</si>
  <si>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</si>
  <si>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</si>
  <si>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</si>
  <si>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</si>
  <si>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</si>
  <si>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</si>
  <si>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</si>
  <si>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</si>
  <si>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</si>
  <si>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</si>
  <si>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</si>
  <si>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</si>
  <si>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</si>
  <si>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</si>
  <si>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</si>
  <si>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</si>
  <si>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</si>
  <si>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</si>
  <si>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</si>
  <si>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</si>
  <si>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</si>
  <si>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</si>
  <si>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</si>
  <si>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</si>
  <si>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</si>
  <si>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</si>
  <si>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</si>
  <si>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</si>
  <si>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</si>
  <si>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</si>
  <si>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</si>
  <si>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</si>
  <si>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</si>
  <si>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</si>
  <si>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</si>
  <si>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</si>
  <si>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</si>
  <si>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</si>
  <si>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</si>
  <si>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</si>
  <si>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</si>
  <si>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</si>
  <si>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</si>
  <si>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</si>
  <si>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</si>
  <si>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</si>
  <si>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</si>
  <si>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</si>
  <si>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</si>
  <si>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</si>
  <si>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</si>
  <si>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</si>
  <si>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</si>
  <si>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</si>
  <si>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</si>
  <si>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</si>
  <si>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</si>
  <si>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</si>
  <si>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</si>
  <si>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</si>
  <si>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</si>
  <si>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</si>
  <si>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</si>
  <si>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</si>
  <si>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</si>
  <si>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</si>
  <si>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</si>
  <si>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</si>
  <si>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</si>
  <si>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</si>
  <si>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</si>
  <si>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</si>
  <si>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</si>
  <si>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</si>
  <si>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</si>
  <si>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</si>
  <si>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</si>
  <si>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</si>
  <si>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</si>
  <si>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</si>
  <si>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</si>
  <si>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</si>
  <si>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</si>
  <si>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</si>
  <si>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</si>
  <si>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</si>
  <si>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</si>
  <si>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</si>
  <si>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</si>
  <si>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</si>
  <si>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</si>
  <si>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</si>
  <si>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</si>
  <si>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</si>
  <si>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</si>
  <si>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</si>
  <si>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</si>
  <si>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</si>
  <si>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</si>
  <si>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</si>
  <si>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</si>
  <si>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</si>
  <si>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</si>
  <si>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</si>
  <si>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</si>
  <si>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</si>
  <si>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</si>
  <si>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</si>
  <si>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</si>
  <si>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</si>
  <si>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</si>
  <si>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</si>
  <si>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</si>
  <si>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</si>
  <si>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</si>
  <si>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</si>
  <si>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</si>
  <si>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</si>
  <si>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</si>
  <si>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</si>
  <si>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</si>
  <si>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</si>
  <si>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</si>
  <si>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</si>
  <si>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</si>
  <si>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</si>
  <si>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</si>
  <si>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</si>
  <si>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</si>
  <si>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</si>
  <si>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</si>
  <si>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</si>
  <si>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</si>
  <si>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</si>
  <si>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</si>
  <si>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</si>
  <si>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</si>
  <si>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</si>
  <si>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</si>
  <si>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</si>
  <si>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</si>
  <si>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</si>
  <si>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</si>
  <si>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</si>
  <si>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</si>
  <si>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</si>
  <si>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</si>
  <si>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</si>
  <si>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</si>
  <si>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</si>
  <si>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</si>
  <si>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</si>
  <si>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</si>
  <si>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</si>
  <si>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</si>
  <si>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</si>
  <si>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</si>
  <si>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</si>
  <si>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</si>
  <si>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</si>
  <si>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</si>
  <si>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</si>
  <si>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</si>
  <si>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</si>
  <si>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</si>
  <si>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</si>
  <si>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</si>
  <si>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</si>
  <si>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</si>
  <si>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</si>
  <si>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</si>
  <si>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</si>
  <si>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</si>
  <si>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</si>
  <si>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</si>
  <si>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</si>
  <si>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</si>
  <si>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</si>
  <si>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</si>
  <si>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</si>
  <si>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</si>
  <si>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</si>
  <si>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</si>
  <si>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</si>
  <si>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</si>
  <si>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</si>
  <si>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</si>
  <si>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</si>
  <si>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</si>
  <si>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</si>
  <si>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</si>
  <si>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</si>
  <si>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</si>
  <si>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</si>
  <si>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</si>
  <si>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</si>
  <si>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</si>
  <si>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</si>
  <si>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</si>
  <si>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</si>
  <si>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</si>
  <si>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</si>
  <si>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</si>
  <si>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</si>
  <si>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</si>
  <si>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</si>
  <si>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</si>
  <si>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</si>
  <si>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</si>
  <si>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</si>
  <si>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</si>
  <si>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</si>
  <si>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</si>
  <si>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</si>
  <si>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</si>
  <si>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</si>
  <si>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</si>
  <si>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</si>
  <si>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</si>
  <si>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</si>
  <si>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</si>
  <si>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</si>
  <si>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</si>
  <si>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</si>
  <si>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</si>
  <si>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</si>
  <si>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</si>
  <si>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</si>
  <si>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</si>
  <si>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</si>
  <si>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</si>
  <si>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</si>
  <si>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</si>
  <si>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</si>
  <si>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</si>
  <si>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</si>
  <si>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</si>
  <si>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</si>
  <si>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</si>
  <si>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</si>
  <si>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</si>
  <si>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</si>
  <si>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</si>
  <si>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</si>
  <si>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</si>
  <si>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</si>
  <si>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</si>
  <si>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</si>
  <si>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</si>
  <si>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</si>
  <si>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</si>
  <si>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</si>
  <si>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</si>
  <si>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</si>
  <si>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</si>
  <si>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</si>
  <si>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</si>
  <si>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</si>
  <si>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</si>
  <si>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</si>
  <si>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</si>
  <si>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</si>
  <si>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</si>
  <si>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</si>
  <si>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</si>
  <si>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</si>
  <si>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</si>
  <si>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</si>
  <si>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</si>
  <si>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</si>
  <si>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</si>
  <si>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</si>
  <si>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</si>
  <si>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</si>
  <si>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</si>
  <si>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</si>
  <si>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</si>
  <si>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</si>
  <si>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</si>
  <si>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</si>
  <si>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</si>
  <si>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</si>
  <si>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</si>
  <si>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</si>
  <si>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</si>
  <si>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</si>
  <si>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</si>
  <si>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</si>
  <si>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</si>
  <si>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</si>
  <si>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</si>
  <si>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</si>
  <si>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</si>
  <si>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</si>
  <si>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</si>
  <si>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</si>
  <si>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</si>
  <si>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</si>
  <si>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</si>
  <si>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</si>
  <si>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</si>
  <si>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</si>
  <si>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</si>
  <si>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</si>
  <si>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</si>
  <si>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</si>
  <si>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</si>
  <si>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</si>
  <si>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</si>
  <si>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</si>
  <si>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</si>
  <si>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</si>
  <si>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</si>
  <si>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</si>
  <si>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</si>
  <si>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</si>
  <si>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</si>
  <si>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</si>
  <si>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</si>
  <si>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</si>
  <si>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</si>
  <si>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</si>
  <si>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</si>
  <si>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</si>
  <si>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</si>
  <si>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</si>
  <si>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</si>
  <si>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</si>
  <si>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</si>
  <si>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</si>
  <si>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</si>
  <si>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</si>
  <si>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</si>
  <si>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</si>
  <si>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</si>
  <si>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</si>
  <si>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</si>
  <si>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</si>
  <si>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</si>
  <si>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</si>
  <si>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</si>
  <si>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</si>
  <si>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</si>
  <si>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</si>
  <si>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</si>
  <si>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</si>
  <si>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</si>
  <si>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</si>
  <si>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</si>
  <si>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</si>
  <si>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</si>
  <si>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</si>
  <si>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</si>
  <si>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</si>
  <si>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</si>
  <si>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</si>
  <si>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</si>
  <si>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</si>
  <si>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</si>
  <si>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</si>
  <si>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</si>
  <si>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</si>
  <si>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</si>
  <si>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</si>
  <si>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</si>
  <si>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</si>
  <si>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</si>
  <si>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</si>
  <si>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</si>
  <si>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</si>
  <si>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</si>
  <si>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</si>
  <si>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</si>
  <si>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</si>
  <si>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</si>
  <si>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</si>
  <si>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</si>
  <si>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</si>
  <si>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</si>
  <si>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</si>
  <si>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</si>
  <si>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</si>
  <si>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</si>
  <si>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</si>
  <si>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</si>
  <si>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</si>
  <si>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</si>
  <si>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</si>
  <si>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</si>
  <si>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</si>
  <si>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</si>
  <si>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</si>
  <si>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</si>
  <si>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</si>
  <si>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</si>
  <si>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</si>
  <si>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</si>
  <si>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</si>
  <si>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</si>
  <si>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</si>
  <si>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</si>
  <si>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</si>
  <si>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</si>
  <si>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</si>
  <si>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</si>
  <si>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</si>
  <si>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</si>
  <si>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</si>
  <si>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</si>
  <si>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</si>
  <si>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</si>
  <si>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</si>
  <si>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</si>
  <si>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</si>
  <si>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</si>
  <si>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</si>
  <si>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</si>
  <si>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</si>
  <si>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</si>
  <si>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</si>
  <si>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</si>
  <si>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</si>
  <si>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</si>
  <si>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</si>
  <si>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</si>
  <si>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</si>
  <si>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</si>
  <si>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</si>
  <si>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</si>
  <si>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</si>
  <si>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</si>
  <si>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</si>
  <si>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</si>
  <si>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</si>
  <si>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</si>
  <si>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</si>
  <si>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</si>
  <si>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</si>
  <si>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</si>
  <si>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</si>
  <si>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</si>
  <si>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</si>
  <si>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</si>
  <si>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</si>
  <si>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</si>
  <si>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</si>
  <si>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</si>
  <si>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</si>
  <si>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</si>
  <si>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</si>
  <si>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</si>
  <si>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</si>
  <si>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</si>
  <si>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</si>
  <si>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</si>
  <si>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</si>
  <si>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</si>
  <si>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</si>
  <si>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</si>
  <si>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</si>
  <si>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</si>
  <si>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</si>
  <si>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</si>
  <si>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</si>
  <si>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</si>
  <si>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</si>
  <si>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</si>
  <si>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</si>
  <si>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</si>
  <si>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</si>
  <si>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</si>
  <si>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</si>
  <si>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</si>
  <si>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</si>
  <si>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</si>
  <si>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</si>
  <si>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</si>
  <si>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</si>
  <si>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</si>
  <si>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</si>
  <si>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</si>
  <si>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</si>
  <si>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</si>
  <si>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</si>
  <si>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</si>
  <si>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</si>
  <si>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</si>
  <si>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</si>
  <si>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</si>
  <si>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</si>
  <si>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</si>
  <si>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</si>
  <si>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</si>
  <si>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</si>
  <si>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</si>
  <si>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</si>
  <si>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</si>
  <si>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</si>
  <si>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</si>
  <si>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</si>
  <si>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</si>
  <si>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</si>
  <si>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</si>
  <si>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</si>
  <si>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</si>
  <si>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</si>
  <si>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</si>
  <si>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</si>
  <si>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</si>
  <si>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</si>
  <si>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</si>
  <si>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</si>
  <si>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</si>
  <si>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</si>
  <si>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</si>
  <si>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</si>
  <si>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</si>
  <si>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</si>
  <si>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</si>
  <si>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</si>
  <si>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</si>
  <si>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</si>
  <si>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</si>
  <si>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</si>
  <si>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</si>
  <si>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</si>
  <si>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</si>
  <si>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</si>
  <si>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</si>
  <si>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</si>
  <si>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</si>
  <si>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</si>
  <si>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</si>
  <si>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</si>
  <si>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</si>
  <si>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</si>
  <si>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</si>
  <si>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</si>
  <si>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</si>
  <si>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</si>
  <si>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</si>
  <si>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</si>
  <si>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</si>
  <si>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</si>
  <si>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</si>
  <si>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</si>
  <si>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</si>
  <si>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</si>
  <si>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</si>
  <si>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</si>
  <si>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</si>
  <si>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</si>
  <si>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</si>
  <si>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</si>
  <si>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</si>
  <si>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</si>
  <si>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</si>
  <si>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</si>
  <si>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</si>
  <si>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</si>
  <si>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</si>
  <si>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</si>
  <si>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</si>
  <si>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</si>
  <si>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</si>
  <si>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</si>
  <si>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</si>
  <si>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</si>
  <si>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</si>
  <si>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</si>
  <si>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</si>
  <si>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</si>
  <si>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</si>
  <si>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</si>
  <si>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</si>
  <si>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</si>
  <si>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</si>
  <si>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</si>
  <si>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</si>
  <si>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</si>
  <si>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</si>
  <si>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</si>
  <si>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</si>
  <si>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</si>
  <si>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</si>
  <si>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</si>
  <si>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</si>
  <si>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</si>
  <si>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</si>
  <si>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</si>
  <si>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</si>
  <si>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</si>
  <si>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</si>
  <si>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</si>
  <si>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</si>
  <si>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</si>
  <si>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</si>
  <si>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</si>
  <si>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</si>
  <si>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</si>
  <si>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</si>
  <si>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</si>
  <si>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</si>
  <si>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</si>
  <si>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</si>
  <si>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</si>
  <si>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</si>
  <si>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</si>
  <si>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</si>
  <si>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</si>
  <si>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</si>
  <si>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</si>
  <si>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</si>
  <si>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</si>
  <si>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</si>
  <si>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</si>
  <si>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</si>
  <si>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</si>
  <si>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</si>
  <si>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</si>
  <si>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</si>
  <si>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</si>
  <si>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</si>
  <si>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</si>
  <si>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</si>
  <si>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</si>
  <si>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</si>
  <si>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</si>
  <si>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</si>
  <si>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</si>
  <si>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</si>
  <si>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</si>
  <si>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</si>
  <si>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</si>
  <si>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</si>
  <si>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</si>
  <si>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</si>
  <si>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</si>
  <si>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</si>
  <si>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</si>
  <si>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</si>
  <si>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</si>
  <si>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</si>
  <si>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</si>
  <si>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</si>
  <si>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</si>
  <si>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</si>
  <si>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</si>
  <si>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</si>
  <si>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</si>
  <si>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</si>
  <si>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</si>
  <si>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</si>
  <si>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</si>
  <si>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</si>
  <si>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</si>
  <si>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</si>
  <si>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</si>
  <si>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</si>
  <si>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</si>
  <si>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</si>
  <si>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</si>
  <si>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</si>
  <si>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</si>
  <si>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</si>
  <si>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</si>
  <si>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</si>
  <si>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</si>
  <si>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</si>
  <si>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</si>
  <si>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</si>
  <si>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</si>
  <si>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</si>
  <si>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</si>
  <si>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</si>
  <si>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</si>
  <si>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</si>
  <si>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</si>
  <si>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</si>
  <si>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</si>
  <si>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</si>
  <si>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</si>
  <si>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</si>
  <si>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</si>
  <si>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</si>
  <si>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</si>
  <si>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</si>
  <si>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</si>
  <si>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</si>
  <si>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</si>
  <si>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</si>
  <si>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</si>
  <si>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</si>
  <si>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</si>
  <si>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</si>
  <si>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</si>
  <si>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</si>
  <si>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</si>
  <si>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</si>
  <si>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</si>
  <si>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</si>
  <si>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</si>
  <si>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</si>
  <si>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</si>
  <si>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</si>
  <si>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</si>
  <si>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</si>
  <si>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</si>
  <si>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</si>
  <si>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</si>
  <si>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</si>
  <si>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</si>
  <si>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</si>
  <si>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</si>
  <si>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</si>
  <si>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</si>
  <si>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</si>
  <si>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</si>
  <si>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</si>
  <si>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</si>
  <si>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</si>
  <si>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</si>
  <si>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</si>
  <si>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</si>
  <si>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</si>
  <si>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</si>
  <si>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</si>
  <si>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</si>
  <si>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</si>
  <si>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</si>
  <si>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</si>
  <si>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</si>
  <si>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</si>
  <si>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</si>
  <si>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</si>
  <si>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</si>
  <si>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</si>
  <si>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</si>
  <si>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</si>
  <si>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</si>
  <si>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</si>
  <si>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</si>
  <si>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</si>
  <si>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</si>
  <si>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</si>
  <si>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</si>
  <si>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</si>
  <si>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</si>
  <si>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</si>
  <si>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</si>
  <si>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</si>
  <si>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</si>
  <si>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</si>
  <si>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</si>
  <si>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</si>
  <si>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</si>
  <si>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</si>
  <si>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</si>
  <si>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</si>
  <si>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</si>
  <si>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</si>
  <si>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</si>
  <si>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</si>
  <si>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</si>
  <si>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</si>
  <si>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</si>
  <si>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</si>
  <si>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</si>
  <si>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</si>
  <si>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</si>
  <si>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</si>
  <si>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</si>
  <si>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</si>
  <si>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</si>
  <si>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</si>
  <si>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</si>
  <si>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</si>
  <si>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</si>
  <si>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</si>
  <si>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</si>
  <si>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</si>
  <si>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</si>
  <si>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</si>
  <si>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</si>
  <si>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</si>
  <si>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</si>
  <si>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</si>
  <si>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</si>
  <si>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</si>
  <si>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</si>
  <si>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</si>
  <si>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</si>
  <si>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</si>
  <si>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</si>
  <si>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</si>
  <si>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</si>
  <si>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</si>
  <si>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</si>
  <si>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</si>
  <si>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</si>
  <si>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</si>
  <si>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</si>
  <si>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</si>
  <si>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</si>
  <si>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</si>
  <si>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</si>
  <si>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</si>
  <si>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</si>
  <si>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</si>
  <si>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</si>
  <si>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</si>
  <si>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</si>
  <si>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</si>
  <si>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</si>
  <si>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</si>
  <si>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</si>
  <si>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</si>
  <si>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</si>
  <si>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</si>
  <si>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</si>
  <si>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</si>
  <si>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</si>
  <si>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</si>
  <si>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</si>
  <si>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</si>
  <si>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</si>
  <si>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</si>
  <si>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</si>
  <si>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</si>
  <si>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</si>
  <si>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</si>
  <si>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</si>
  <si>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</si>
  <si>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</si>
  <si>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</si>
  <si>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</si>
  <si>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</si>
  <si>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</si>
  <si>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</si>
  <si>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</si>
  <si>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</si>
  <si>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</si>
  <si>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</si>
  <si>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</si>
  <si>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</si>
  <si>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</si>
  <si>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</si>
  <si>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</si>
  <si>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</si>
  <si>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</si>
  <si>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</si>
  <si>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</si>
  <si>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</si>
  <si>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</si>
  <si>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</si>
  <si>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</si>
  <si>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</si>
  <si>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</si>
  <si>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</si>
  <si>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</si>
  <si>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</si>
  <si>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</si>
  <si>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</si>
  <si>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</si>
  <si>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</si>
  <si>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</si>
  <si>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</si>
  <si>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</si>
  <si>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</si>
  <si>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</si>
  <si>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</si>
  <si>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</si>
  <si>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</si>
  <si>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</si>
  <si>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</si>
  <si>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</si>
  <si>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</si>
  <si>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</si>
  <si>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</si>
  <si>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</si>
  <si>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</si>
  <si>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</si>
  <si>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</si>
  <si>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</si>
  <si>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</si>
  <si>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</si>
  <si>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</si>
  <si>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</si>
  <si>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</si>
  <si>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</si>
  <si>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</si>
  <si>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</si>
  <si>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</si>
  <si>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</si>
  <si>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</si>
  <si>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</si>
  <si>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</si>
  <si>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</si>
  <si>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</si>
  <si>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</si>
  <si>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</si>
  <si>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</si>
  <si>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</si>
  <si>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</si>
  <si>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</si>
  <si>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</si>
  <si>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</si>
  <si>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</si>
  <si>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</si>
  <si>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</si>
  <si>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</si>
  <si>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</si>
  <si>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</si>
  <si>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</si>
  <si>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</si>
  <si>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</si>
  <si>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</si>
  <si>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</si>
  <si>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</si>
  <si>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</si>
  <si>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</si>
  <si>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</si>
  <si>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</si>
  <si>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</si>
  <si>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</si>
  <si>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</si>
  <si>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</si>
  <si>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</si>
  <si>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</si>
  <si>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</si>
  <si>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</si>
  <si>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</si>
  <si>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</si>
  <si>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</si>
  <si>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</si>
  <si>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</si>
  <si>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</si>
  <si>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</si>
  <si>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</si>
  <si>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</si>
  <si>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</si>
  <si>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</si>
  <si>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</si>
  <si>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</si>
  <si>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</si>
  <si>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</si>
  <si>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</si>
  <si>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</si>
  <si>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</si>
  <si>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</si>
  <si>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</si>
  <si>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</si>
  <si>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</si>
  <si>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</si>
  <si>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</si>
  <si>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</si>
  <si>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</si>
  <si>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</si>
  <si>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</si>
  <si>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</si>
  <si>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</si>
  <si>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</si>
  <si>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</si>
  <si>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</si>
  <si>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</si>
  <si>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</si>
  <si>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</si>
  <si>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</si>
  <si>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</si>
  <si>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</si>
  <si>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</si>
  <si>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</si>
  <si>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</si>
  <si>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</si>
  <si>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</si>
  <si>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</si>
  <si>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</si>
  <si>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</si>
  <si>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</si>
  <si>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</si>
  <si>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</si>
  <si>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</si>
  <si>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</si>
  <si>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</si>
  <si>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</si>
  <si>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</si>
  <si>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</si>
  <si>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</si>
  <si>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</si>
  <si>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</si>
  <si>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</si>
  <si>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</si>
  <si>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</si>
  <si>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</si>
  <si>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</si>
  <si>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</si>
  <si>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</si>
  <si>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</si>
  <si>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</si>
  <si>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</si>
  <si>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</si>
  <si>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</si>
  <si>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</si>
  <si>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</si>
  <si>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</si>
  <si>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</si>
  <si>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</si>
  <si>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</si>
  <si>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</si>
  <si>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</si>
  <si>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</si>
  <si>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</si>
  <si>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</si>
  <si>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</si>
  <si>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</si>
  <si>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</si>
  <si>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</si>
  <si>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</si>
  <si>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</si>
  <si>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</si>
  <si>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</si>
  <si>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</si>
  <si>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</si>
  <si>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</si>
  <si>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</si>
  <si>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</si>
  <si>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</si>
  <si>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</si>
  <si>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</si>
  <si>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</si>
  <si>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</si>
  <si>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</si>
  <si>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</si>
  <si>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</si>
  <si>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</si>
  <si>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</si>
  <si>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</si>
  <si>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</si>
  <si>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</si>
  <si>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</si>
  <si>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</si>
  <si>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</si>
  <si>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</si>
  <si>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</si>
  <si>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</si>
  <si>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</si>
  <si>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</si>
  <si>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</si>
  <si>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</si>
  <si>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</si>
  <si>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</si>
  <si>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</si>
  <si>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</si>
  <si>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</si>
  <si>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</si>
  <si>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</si>
  <si>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</si>
  <si>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</si>
  <si>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</si>
  <si>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</si>
  <si>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</si>
  <si>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</si>
  <si>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</si>
  <si>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</si>
  <si>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</si>
  <si>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</si>
  <si>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</si>
  <si>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</si>
  <si>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</si>
  <si>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</si>
  <si>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</si>
  <si>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</si>
  <si>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</si>
  <si>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</si>
  <si>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</si>
  <si>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</si>
  <si>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</si>
  <si>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</si>
  <si>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</si>
  <si>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</si>
  <si>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</si>
  <si>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</si>
  <si>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</si>
  <si>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</si>
  <si>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</si>
  <si>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</si>
  <si>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</si>
  <si>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</si>
  <si>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</si>
  <si>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</si>
  <si>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</si>
  <si>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</si>
  <si>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</si>
  <si>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</si>
  <si>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</si>
  <si>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</si>
  <si>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</si>
  <si>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</si>
  <si>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</si>
  <si>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</si>
  <si>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</si>
  <si>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</si>
  <si>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</si>
  <si>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</si>
  <si>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</si>
  <si>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</si>
  <si>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</si>
  <si>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</si>
  <si>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</si>
  <si>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</si>
  <si>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</si>
  <si>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</si>
  <si>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</si>
  <si>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</si>
  <si>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</si>
  <si>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</si>
  <si>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</si>
  <si>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</si>
  <si>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</si>
  <si>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</si>
  <si>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</si>
  <si>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</si>
  <si>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</si>
  <si>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</si>
  <si>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</si>
  <si>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</si>
  <si>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</si>
  <si>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</si>
  <si>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</si>
  <si>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</si>
  <si>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</si>
  <si>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</si>
  <si>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</si>
  <si>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</si>
  <si>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</si>
  <si>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</si>
  <si>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</si>
  <si>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</si>
  <si>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</si>
  <si>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</si>
  <si>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</si>
  <si>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</si>
  <si>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</si>
  <si>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</si>
  <si>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</si>
  <si>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</si>
  <si>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</si>
  <si>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</si>
  <si>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</si>
  <si>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</si>
  <si>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</si>
  <si>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</si>
  <si>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</si>
  <si>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</si>
  <si>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</si>
  <si>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</si>
  <si>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</si>
  <si>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</si>
  <si>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</si>
  <si>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</si>
  <si>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</si>
  <si>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</si>
  <si>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</si>
  <si>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</si>
  <si>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</si>
  <si>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</si>
  <si>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</si>
  <si>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</si>
  <si>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</si>
  <si>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</si>
  <si>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</si>
  <si>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</si>
  <si>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</si>
  <si>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</si>
  <si>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</si>
  <si>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</si>
  <si>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</si>
  <si>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</si>
  <si>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</si>
  <si>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</si>
  <si>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</si>
  <si>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</si>
  <si>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</si>
  <si>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</si>
  <si>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</si>
  <si>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</si>
  <si>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</si>
  <si>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</si>
  <si>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</si>
  <si>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</si>
  <si>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</si>
  <si>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</si>
  <si>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</si>
  <si>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</si>
  <si>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</si>
  <si>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</si>
  <si>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</si>
  <si>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</si>
  <si>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</si>
  <si>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</si>
  <si>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</si>
  <si>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</si>
  <si>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</si>
  <si>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</si>
  <si>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</si>
  <si>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</si>
  <si>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</si>
  <si>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</si>
  <si>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</si>
  <si>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</si>
  <si>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</si>
  <si>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</si>
  <si>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</si>
  <si>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</si>
  <si>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</si>
  <si>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</si>
  <si>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</si>
  <si>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</si>
  <si>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</si>
  <si>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</si>
  <si>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</si>
  <si>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</si>
  <si>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</si>
  <si>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</si>
  <si>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</si>
  <si>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</si>
  <si>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</si>
  <si>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</si>
  <si>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</si>
  <si>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</si>
  <si>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</si>
  <si>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</si>
  <si>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</si>
  <si>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</si>
  <si>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</si>
  <si>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</si>
  <si>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</si>
  <si>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</si>
  <si>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</si>
  <si>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</si>
  <si>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</si>
  <si>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</si>
  <si>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</si>
  <si>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</si>
  <si>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</si>
  <si>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</si>
  <si>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</si>
  <si>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</si>
  <si>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</si>
  <si>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</si>
  <si>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</si>
  <si>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</si>
  <si>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</si>
  <si>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</si>
  <si>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</si>
  <si>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</si>
  <si>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</si>
  <si>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</si>
  <si>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</si>
  <si>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</si>
  <si>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</si>
  <si>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</si>
  <si>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</si>
  <si>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</si>
  <si>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</si>
  <si>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</si>
  <si>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</si>
  <si>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</si>
  <si>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</si>
  <si>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</si>
  <si>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</si>
  <si>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</si>
  <si>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</si>
  <si>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</si>
  <si>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</si>
  <si>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</si>
  <si>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</si>
  <si>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</si>
  <si>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</si>
  <si>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</si>
  <si>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</si>
  <si>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</si>
  <si>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</si>
  <si>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</si>
  <si>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</si>
  <si>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</si>
  <si>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</si>
  <si>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</si>
  <si>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</si>
  <si>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</si>
  <si>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</si>
  <si>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</si>
  <si>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</si>
  <si>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</si>
  <si>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</si>
  <si>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</si>
  <si>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</si>
  <si>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</si>
  <si>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</si>
  <si>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</si>
  <si>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</si>
  <si>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</si>
  <si>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</si>
  <si>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</si>
  <si>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</si>
  <si>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</si>
  <si>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</si>
  <si>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</si>
  <si>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</si>
  <si>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</si>
  <si>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</si>
  <si>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</si>
  <si>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</si>
  <si>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</si>
  <si>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</si>
  <si>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</si>
  <si>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</si>
  <si>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</si>
  <si>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</si>
  <si>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</si>
  <si>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</si>
  <si>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</si>
  <si>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</si>
  <si>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</si>
  <si>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</si>
  <si>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</si>
  <si>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</si>
  <si>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</si>
  <si>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</si>
  <si>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</si>
  <si>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</si>
  <si>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</si>
  <si>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</si>
  <si>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</si>
  <si>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</si>
  <si>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</si>
  <si>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</si>
  <si>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</si>
  <si>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</si>
  <si>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</si>
  <si>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</si>
  <si>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</si>
  <si>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</si>
  <si>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</si>
  <si>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</si>
  <si>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</si>
  <si>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</si>
  <si>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</si>
  <si>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</si>
  <si>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</si>
  <si>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</si>
  <si>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</si>
  <si>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</si>
  <si>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</si>
  <si>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</si>
  <si>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</si>
  <si>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</si>
  <si>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</si>
  <si>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</si>
  <si>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</si>
  <si>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</si>
  <si>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</si>
  <si>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</si>
  <si>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</si>
  <si>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</si>
  <si>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</si>
  <si>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</si>
  <si>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</si>
  <si>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</si>
  <si>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</si>
  <si>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</si>
  <si>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</si>
  <si>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</si>
  <si>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</si>
  <si>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</si>
  <si>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</si>
  <si>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</si>
  <si>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</si>
  <si>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</si>
  <si>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</si>
  <si>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</si>
  <si>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</si>
  <si>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</si>
  <si>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</si>
  <si>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</si>
  <si>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</si>
  <si>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</si>
  <si>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</si>
  <si>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</si>
  <si>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</si>
  <si>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</si>
  <si>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</si>
  <si>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</si>
  <si>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</si>
  <si>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</si>
  <si>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</si>
  <si>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</si>
  <si>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</si>
  <si>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</si>
  <si>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</si>
  <si>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</si>
  <si>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</si>
  <si>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</si>
  <si>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</si>
  <si>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</si>
  <si>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</si>
  <si>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</si>
  <si>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</si>
  <si>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</si>
  <si>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</si>
  <si>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</si>
  <si>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</si>
  <si>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</si>
  <si>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</si>
  <si>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</si>
  <si>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</si>
  <si>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</si>
  <si>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</si>
  <si>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</si>
  <si>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</si>
  <si>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</si>
  <si>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</si>
  <si>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</si>
  <si>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</si>
  <si>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</si>
  <si>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</si>
  <si>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</si>
  <si>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</si>
  <si>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</si>
  <si>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</si>
  <si>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</si>
  <si>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</si>
  <si>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</si>
  <si>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</si>
  <si>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</si>
  <si>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</si>
  <si>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</si>
  <si>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</si>
  <si>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</si>
  <si>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</si>
  <si>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</si>
  <si>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</si>
  <si>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</si>
  <si>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</si>
  <si>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</si>
  <si>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</si>
  <si>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</si>
  <si>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</si>
  <si>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</si>
  <si>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</si>
  <si>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</si>
  <si>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</si>
  <si>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</si>
  <si>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</si>
  <si>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</si>
  <si>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</si>
  <si>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</si>
  <si>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</si>
  <si>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</si>
  <si>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</si>
  <si>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</si>
  <si>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</si>
  <si>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</si>
  <si>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</si>
  <si>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</si>
  <si>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</si>
  <si>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</si>
  <si>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</si>
  <si>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</si>
  <si>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</si>
  <si>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</si>
  <si>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</si>
  <si>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</si>
  <si>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</si>
  <si>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</si>
  <si>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</si>
  <si>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</si>
  <si>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</si>
  <si>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</si>
  <si>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</si>
  <si>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</si>
  <si>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</si>
  <si>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</si>
  <si>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</si>
  <si>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</si>
  <si>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</si>
  <si>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</si>
  <si>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</si>
  <si>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</si>
  <si>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</si>
  <si>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</si>
  <si>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</si>
  <si>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</si>
  <si>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</si>
  <si>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</si>
  <si>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</si>
  <si>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</si>
  <si>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</si>
  <si>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</si>
  <si>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</si>
  <si>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</si>
  <si>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</si>
  <si>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</si>
  <si>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</si>
  <si>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</si>
  <si>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</si>
  <si>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</si>
  <si>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</si>
  <si>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</si>
  <si>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</si>
  <si>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</si>
  <si>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</si>
  <si>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</si>
  <si>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</si>
  <si>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</si>
  <si>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</si>
  <si>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</si>
  <si>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</si>
  <si>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</si>
  <si>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</si>
  <si>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</si>
  <si>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</si>
  <si>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</si>
  <si>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</si>
  <si>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</si>
  <si>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</si>
  <si>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</si>
  <si>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</si>
  <si>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</si>
  <si>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</si>
  <si>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</si>
  <si>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</si>
  <si>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</si>
  <si>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</si>
  <si>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</si>
  <si>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</si>
  <si>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</si>
  <si>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</si>
  <si>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</si>
  <si>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</si>
  <si>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</si>
  <si>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</si>
  <si>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</si>
  <si>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</si>
  <si>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</si>
  <si>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</si>
  <si>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</si>
  <si>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</si>
  <si>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</si>
  <si>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</si>
  <si>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</si>
  <si>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</si>
  <si>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</si>
  <si>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</si>
  <si>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</si>
  <si>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</si>
  <si>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</si>
  <si>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</si>
  <si>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</si>
  <si>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</si>
  <si>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</si>
  <si>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</si>
  <si>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</si>
  <si>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</si>
  <si>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</si>
  <si>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</si>
  <si>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</si>
  <si>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</si>
  <si>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</si>
  <si>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</si>
  <si>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</si>
  <si>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</si>
  <si>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</si>
  <si>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</si>
  <si>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</si>
  <si>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</si>
  <si>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</si>
  <si>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</si>
  <si>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</si>
  <si>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</si>
  <si>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</si>
  <si>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</si>
  <si>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</si>
  <si>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</si>
  <si>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</si>
  <si>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</si>
  <si>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</si>
  <si>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</si>
  <si>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</si>
  <si>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</si>
  <si>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</si>
  <si>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</si>
  <si>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</si>
  <si>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</si>
  <si>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</si>
  <si>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</si>
  <si>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</si>
  <si>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</si>
  <si>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</si>
  <si>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</si>
  <si>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</si>
  <si>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</si>
  <si>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</si>
  <si>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</si>
  <si>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</si>
  <si>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</si>
  <si>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</si>
  <si>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</si>
  <si>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</si>
  <si>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</si>
  <si>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</si>
  <si>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</si>
  <si>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</si>
  <si>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</si>
  <si>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</si>
  <si>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</si>
  <si>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</si>
  <si>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</si>
  <si>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</si>
  <si>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</si>
  <si>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</si>
  <si>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</si>
  <si>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</si>
  <si>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</si>
  <si>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</si>
  <si>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</si>
  <si>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</si>
  <si>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</si>
  <si>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</si>
  <si>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</si>
  <si>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</si>
  <si>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</si>
  <si>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</si>
  <si>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</si>
  <si>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</si>
  <si>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</si>
  <si>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</si>
  <si>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</si>
  <si>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</si>
  <si>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</si>
  <si>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</si>
  <si>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</si>
  <si>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</si>
  <si>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</si>
  <si>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</si>
  <si>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</si>
  <si>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</si>
  <si>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</si>
  <si>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</si>
  <si>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</si>
  <si>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</si>
  <si>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</si>
  <si>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</si>
  <si>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</si>
  <si>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</si>
  <si>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</si>
  <si>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</si>
  <si>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</si>
  <si>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</si>
  <si>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</si>
  <si>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</si>
  <si>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</si>
  <si>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</si>
  <si>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</si>
  <si>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</si>
  <si>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</si>
  <si>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</si>
  <si>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</si>
  <si>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</si>
  <si>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</si>
  <si>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</si>
  <si>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</si>
  <si>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</si>
  <si>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</si>
  <si>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</si>
  <si>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</si>
  <si>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</si>
  <si>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</si>
  <si>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</si>
  <si>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</si>
  <si>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</si>
  <si>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</si>
  <si>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</si>
  <si>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</si>
  <si>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</si>
  <si>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</si>
  <si>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</si>
  <si>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</si>
  <si>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</si>
  <si>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</si>
  <si>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</si>
  <si>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</si>
  <si>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</si>
  <si>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</si>
  <si>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</si>
  <si>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</si>
  <si>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</si>
  <si>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</si>
  <si>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</si>
  <si>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</si>
  <si>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</si>
  <si>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</si>
  <si>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</si>
  <si>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</si>
  <si>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</si>
  <si>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</si>
  <si>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</si>
  <si>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</si>
  <si>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</si>
  <si>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</si>
  <si>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</si>
  <si>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</si>
  <si>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</si>
  <si>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</si>
  <si>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</si>
  <si>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</si>
  <si>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</si>
  <si>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</si>
  <si>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</si>
  <si>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</si>
  <si>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</si>
  <si>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</si>
  <si>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</si>
  <si>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</si>
  <si>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</si>
  <si>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</si>
  <si>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</si>
  <si>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</si>
  <si>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</si>
  <si>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</si>
  <si>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</si>
  <si>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</si>
  <si>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</si>
  <si>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</si>
  <si>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</si>
  <si>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</si>
  <si>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</si>
  <si>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</si>
  <si>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</si>
  <si>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</si>
  <si>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</si>
  <si>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</si>
  <si>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</si>
  <si>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</si>
  <si>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</si>
  <si>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</si>
  <si>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</si>
  <si>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</si>
  <si>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</si>
  <si>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</si>
  <si>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</si>
  <si>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</si>
  <si>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</si>
  <si>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</si>
  <si>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</si>
  <si>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</si>
  <si>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</si>
  <si>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</si>
  <si>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</si>
  <si>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</si>
  <si>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</si>
  <si>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</si>
  <si>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</si>
  <si>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</si>
  <si>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</si>
  <si>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</si>
  <si>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</si>
  <si>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</si>
  <si>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</si>
  <si>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</si>
  <si>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</si>
  <si>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</si>
  <si>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</si>
  <si>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</si>
  <si>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</si>
  <si>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</si>
  <si>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</si>
  <si>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</si>
  <si>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</si>
  <si>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</si>
  <si>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</si>
  <si>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</si>
  <si>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</si>
  <si>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</si>
  <si>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</si>
  <si>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</si>
  <si>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</si>
  <si>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</si>
  <si>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</si>
  <si>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</si>
  <si>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</si>
  <si>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</si>
  <si>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</si>
  <si>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</si>
  <si>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</si>
  <si>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</si>
  <si>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</si>
  <si>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</si>
  <si>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</si>
  <si>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</si>
  <si>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</si>
  <si>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</si>
  <si>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</si>
  <si>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</si>
  <si>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</si>
  <si>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</si>
  <si>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</si>
  <si>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</si>
  <si>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</si>
  <si>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</si>
  <si>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</si>
  <si>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</si>
  <si>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</si>
  <si>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</si>
  <si>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</si>
  <si>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</si>
  <si>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</si>
  <si>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</si>
  <si>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</si>
  <si>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</si>
  <si>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</si>
  <si>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</si>
  <si>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</si>
  <si>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</si>
  <si>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</si>
  <si>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</si>
  <si>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</si>
  <si>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</si>
  <si>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</si>
  <si>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</si>
  <si>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</si>
  <si>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</si>
  <si>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</si>
  <si>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</si>
  <si>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</si>
  <si>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</si>
  <si>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</si>
  <si>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</si>
  <si>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</si>
  <si>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</si>
  <si>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</si>
  <si>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</si>
  <si>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</si>
  <si>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</si>
  <si>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</si>
  <si>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</si>
  <si>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</si>
  <si>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</si>
  <si>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</si>
  <si>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</si>
  <si>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</si>
  <si>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</si>
  <si>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</si>
  <si>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</si>
  <si>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</si>
  <si>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</si>
  <si>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</si>
  <si>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</si>
  <si>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</si>
  <si>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</si>
  <si>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</si>
  <si>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</si>
  <si>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</si>
  <si>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</si>
  <si>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</si>
  <si>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</si>
  <si>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</si>
  <si>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</si>
  <si>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</si>
  <si>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</si>
  <si>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</si>
  <si>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</si>
  <si>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</si>
  <si>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</si>
  <si>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</si>
  <si>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</si>
  <si>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</si>
  <si>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</si>
  <si>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</si>
  <si>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</si>
  <si>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</si>
  <si>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</si>
  <si>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</si>
  <si>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</si>
  <si>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</si>
  <si>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</si>
  <si>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</si>
  <si>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</si>
  <si>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</si>
  <si>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</si>
  <si>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</si>
  <si>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</si>
  <si>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</si>
  <si>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</si>
  <si>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</si>
  <si>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</si>
  <si>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</si>
  <si>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</si>
  <si>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</si>
  <si>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</si>
  <si>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</si>
  <si>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</si>
  <si>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</si>
  <si>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</si>
  <si>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</si>
  <si>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</si>
  <si>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</si>
  <si>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</si>
  <si>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</si>
  <si>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</si>
  <si>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</si>
  <si>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</si>
  <si>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</si>
  <si>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</si>
  <si>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</si>
  <si>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</si>
  <si>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</si>
  <si>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</si>
  <si>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</si>
  <si>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</si>
  <si>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</si>
  <si>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</si>
  <si>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</si>
  <si>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</si>
  <si>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</si>
  <si>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</si>
  <si>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</si>
  <si>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</si>
  <si>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</si>
  <si>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</si>
  <si>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</si>
  <si>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</si>
  <si>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</si>
  <si>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</si>
  <si>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</si>
  <si>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</si>
  <si>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</si>
  <si>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</si>
  <si>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</si>
  <si>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</si>
  <si>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</si>
  <si>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</si>
  <si>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</si>
  <si>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</si>
  <si>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</si>
  <si>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</si>
  <si>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</si>
  <si>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</si>
  <si>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</si>
  <si>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</si>
  <si>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</si>
  <si>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</si>
  <si>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</si>
  <si>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</si>
  <si>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</si>
  <si>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</si>
  <si>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</si>
  <si>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</si>
  <si>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</si>
  <si>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</si>
  <si>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</si>
  <si>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</si>
  <si>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</si>
  <si>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</si>
  <si>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</si>
  <si>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</si>
  <si>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</si>
  <si>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</si>
  <si>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</si>
  <si>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</si>
  <si>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</si>
  <si>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</si>
  <si>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</si>
  <si>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</si>
  <si>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</si>
  <si>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</si>
  <si>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</si>
  <si>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</si>
  <si>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</si>
  <si>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</si>
  <si>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</si>
  <si>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</si>
  <si>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</si>
  <si>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</si>
  <si>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</si>
  <si>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</si>
  <si>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</si>
  <si>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</si>
  <si>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</si>
  <si>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</si>
  <si>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</si>
  <si>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</si>
  <si>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</si>
  <si>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</si>
  <si>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</si>
  <si>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</si>
  <si>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</si>
  <si>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</si>
  <si>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</si>
  <si>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</si>
  <si>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</si>
  <si>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</si>
  <si>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</si>
  <si>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</si>
  <si>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</si>
  <si>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</si>
  <si>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</si>
  <si>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</si>
  <si>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</si>
  <si>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</si>
  <si>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</si>
  <si>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</si>
  <si>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</si>
  <si>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</si>
  <si>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</si>
  <si>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</si>
  <si>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</si>
  <si>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</si>
  <si>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</si>
  <si>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</si>
  <si>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</si>
  <si>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</si>
  <si>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</si>
  <si>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</si>
  <si>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</si>
  <si>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</si>
  <si>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</si>
  <si>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</si>
  <si>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</si>
  <si>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</si>
  <si>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</si>
  <si>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</si>
  <si>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</si>
  <si>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</si>
  <si>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</si>
  <si>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</si>
  <si>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</si>
  <si>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</si>
  <si>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</si>
  <si>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</si>
  <si>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</si>
  <si>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</si>
  <si>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</si>
  <si>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</si>
  <si>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</si>
  <si>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</si>
  <si>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</si>
  <si>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</si>
  <si>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</si>
  <si>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</si>
  <si>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</si>
  <si>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</si>
  <si>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</si>
  <si>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</si>
  <si>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</si>
  <si>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</si>
  <si>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</si>
  <si>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</si>
  <si>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</si>
  <si>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</si>
  <si>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</si>
  <si>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</si>
  <si>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</si>
  <si>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</si>
  <si>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</si>
  <si>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</si>
  <si>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</si>
  <si>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</si>
  <si>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</si>
  <si>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</si>
  <si>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</si>
  <si>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</si>
  <si>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</si>
  <si>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</si>
  <si>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</si>
  <si>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</si>
  <si>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</si>
  <si>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</si>
  <si>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</si>
  <si>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</si>
  <si>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</si>
  <si>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</si>
  <si>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</si>
  <si>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</si>
  <si>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</si>
  <si>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</si>
  <si>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</si>
  <si>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</si>
  <si>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</si>
  <si>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</si>
  <si>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</si>
  <si>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</si>
  <si>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</si>
  <si>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</si>
  <si>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</si>
  <si>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</si>
  <si>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</si>
  <si>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</si>
  <si>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</si>
  <si>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</si>
  <si>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</si>
  <si>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</si>
  <si>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</si>
  <si>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</si>
  <si>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</si>
  <si>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</si>
  <si>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</si>
  <si>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</si>
  <si>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</si>
  <si>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</si>
  <si>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</si>
  <si>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</si>
  <si>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</si>
  <si>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</si>
  <si>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</si>
  <si>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</si>
  <si>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</si>
  <si>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</si>
  <si>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</si>
  <si>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</si>
  <si>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</si>
  <si>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</si>
  <si>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</si>
  <si>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</si>
  <si>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</si>
  <si>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</si>
  <si>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</si>
  <si>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</si>
  <si>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</si>
  <si>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</si>
  <si>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</si>
  <si>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</si>
  <si>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</si>
  <si>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</si>
  <si>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</si>
  <si>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</si>
  <si>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</si>
  <si>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</si>
  <si>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</si>
  <si>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</si>
  <si>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</si>
  <si>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</si>
  <si>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</si>
  <si>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</si>
  <si>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</si>
  <si>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</si>
  <si>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</si>
  <si>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</si>
  <si>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</si>
  <si>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</si>
  <si>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</si>
  <si>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</si>
  <si>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</si>
  <si>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</si>
  <si>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</si>
  <si>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</si>
  <si>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</si>
  <si>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</si>
  <si>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</si>
  <si>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</si>
  <si>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</si>
  <si>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</si>
  <si>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</si>
  <si>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</si>
  <si>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</si>
  <si>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</si>
  <si>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</si>
  <si>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</si>
  <si>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</si>
  <si>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</si>
  <si>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</si>
  <si>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</si>
  <si>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</si>
  <si>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</si>
  <si>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</si>
  <si>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</si>
  <si>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</si>
  <si>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</si>
  <si>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</si>
  <si>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</si>
  <si>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</si>
  <si>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</si>
  <si>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</si>
  <si>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</si>
  <si>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</si>
  <si>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</si>
  <si>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</si>
  <si>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</si>
  <si>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</si>
  <si>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</si>
  <si>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</si>
  <si>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</si>
  <si>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</si>
  <si>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</si>
  <si>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</si>
  <si>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</si>
  <si>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</si>
  <si>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</si>
  <si>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</si>
  <si>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</si>
  <si>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</si>
  <si>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</si>
  <si>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</si>
  <si>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</si>
  <si>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</si>
  <si>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</si>
  <si>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</si>
  <si>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</si>
  <si>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</si>
  <si>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</si>
  <si>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</si>
  <si>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</si>
  <si>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</si>
  <si>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</si>
  <si>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</si>
  <si>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</si>
  <si>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</si>
  <si>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</si>
  <si>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</si>
  <si>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</si>
  <si>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</si>
  <si>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</si>
  <si>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</si>
  <si>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</si>
  <si>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</si>
  <si>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</si>
  <si>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</si>
  <si>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</si>
  <si>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</si>
  <si>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</si>
  <si>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</si>
  <si>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</si>
  <si>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</si>
  <si>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</si>
  <si>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</si>
  <si>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</si>
  <si>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</si>
  <si>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</si>
  <si>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</si>
  <si>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</si>
  <si>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</si>
  <si>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</si>
  <si>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</si>
  <si>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</si>
  <si>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</si>
  <si>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</si>
  <si>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</si>
  <si>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</si>
  <si>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</si>
  <si>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</si>
  <si>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</si>
  <si>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</si>
  <si>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</si>
  <si>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</si>
  <si>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</si>
  <si>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</si>
  <si>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</si>
  <si>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</si>
  <si>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</si>
  <si>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</si>
  <si>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</si>
  <si>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</si>
  <si>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</si>
  <si>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</si>
  <si>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</si>
  <si>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</si>
  <si>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XTX MARKETS LLP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</si>
  <si>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</si>
  <si>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</si>
  <si>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</si>
  <si>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</si>
  <si>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</si>
  <si>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</si>
  <si>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</si>
  <si>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</si>
  <si>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</si>
  <si>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</si>
  <si>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</si>
  <si>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</si>
  <si>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</si>
  <si>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</si>
  <si>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</si>
  <si>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</si>
  <si>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MONEY GROW INVESTMENT</t>
  </si>
  <si>
    <t>Profit of Rs.1/-</t>
  </si>
  <si>
    <t>Profit of Rs.130/-</t>
  </si>
  <si>
    <t>Profit of Rs.3.6/-</t>
  </si>
  <si>
    <t>Profit of Rs.12.5/-</t>
  </si>
  <si>
    <t xml:space="preserve">AUROPHARMA DEC FUT </t>
  </si>
  <si>
    <t>904-906</t>
  </si>
  <si>
    <t>376-377</t>
  </si>
  <si>
    <t>390-395</t>
  </si>
  <si>
    <t>Loss of Rs.30/-</t>
  </si>
  <si>
    <t>VMV</t>
  </si>
  <si>
    <t>VIKRAM BAJAJ</t>
  </si>
  <si>
    <t>SWARNIM COMMOSALE PVT LTD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</si>
  <si>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</si>
  <si>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</si>
  <si>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</si>
  <si>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</si>
  <si>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</si>
  <si>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</si>
  <si>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</si>
  <si>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</si>
  <si>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</si>
  <si>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</si>
  <si>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1140-1145</t>
  </si>
  <si>
    <t>225-230</t>
  </si>
  <si>
    <t>BANKNIFTY 30400 CE 10-DEC</t>
  </si>
  <si>
    <t>Profit of Rs.50/-</t>
  </si>
  <si>
    <t>NIFTY 13450 PE 17-DEC</t>
  </si>
  <si>
    <t>NIFTY 13250 PE 17-DEC</t>
  </si>
  <si>
    <t>50-55</t>
  </si>
  <si>
    <t>115-120</t>
  </si>
  <si>
    <t>KALPESH RAJESHBHAI ZINZUVADIA</t>
  </si>
  <si>
    <t>Gravita India Limited</t>
  </si>
  <si>
    <t>KUCHHAL ATUL</t>
  </si>
  <si>
    <t>Lambodhara Textiles Ltd.</t>
  </si>
  <si>
    <t>SHAH NIRAJ RAJNIKANT</t>
  </si>
  <si>
    <t>MUNDRA SHYAM SUNDAR</t>
  </si>
  <si>
    <t>Profit of Rs.6.5/-</t>
  </si>
  <si>
    <t>355-357</t>
  </si>
  <si>
    <t>370-375</t>
  </si>
  <si>
    <t>2065-2080</t>
  </si>
  <si>
    <t>2250-2300</t>
  </si>
  <si>
    <t>3710-3720</t>
  </si>
  <si>
    <t>3820-3850</t>
  </si>
  <si>
    <t>COLPAL DEC FUT</t>
  </si>
  <si>
    <t>ARPIT PIYUSHBHAI SHAH</t>
  </si>
  <si>
    <t>GGL</t>
  </si>
  <si>
    <t>VAGHELA PRAKASH KANTILAL</t>
  </si>
  <si>
    <t>KIFS</t>
  </si>
  <si>
    <t>RINA SANDIP SHAH</t>
  </si>
  <si>
    <t>MITSHI</t>
  </si>
  <si>
    <t>SOLFIC INFOTECH PRIVATE LIMITED</t>
  </si>
  <si>
    <t>OSIAJEE</t>
  </si>
  <si>
    <t>SANJAY SAHA</t>
  </si>
  <si>
    <t>DHARMENDRASINH SHIVBHA JADEJA</t>
  </si>
  <si>
    <t>NK SECURITIES RESEARCH PRIVATE LIMITED</t>
  </si>
  <si>
    <t>Arvind SmartSpaces Ltd</t>
  </si>
  <si>
    <t>GAURAV CHANDRAKANT SHAH</t>
  </si>
  <si>
    <t>Khadim India Limited</t>
  </si>
  <si>
    <t>ADROIT FINANCIAL SERVICES PVT LTD</t>
  </si>
  <si>
    <t>BHAVANA GUPTA</t>
  </si>
  <si>
    <t>Waterbase Limited</t>
  </si>
  <si>
    <t>HIMANSHU DINESH MAHESWARI</t>
  </si>
  <si>
    <t>S Chand And Company Ltd</t>
  </si>
  <si>
    <t>EVERSTONE CAPITAL PARTNERS II LLC</t>
  </si>
  <si>
    <t>R K P INVESTMENTS &amp; CONSULTANCY PRIVATE LIMITED</t>
  </si>
  <si>
    <t>Pat Profit of Rs.8.5/-</t>
  </si>
  <si>
    <t>534-537</t>
  </si>
  <si>
    <t>85.4-85.9</t>
  </si>
  <si>
    <t>90-92</t>
  </si>
  <si>
    <t>50-52</t>
  </si>
  <si>
    <t>15.5-16.5</t>
  </si>
  <si>
    <t>DABUR 520 CE DEC</t>
  </si>
  <si>
    <t xml:space="preserve">DABUR 510 CE DEC </t>
  </si>
  <si>
    <t>11.5-12.5</t>
  </si>
  <si>
    <t>PIDILITIND  DEC FUT</t>
  </si>
  <si>
    <t>1644-1646</t>
  </si>
  <si>
    <t>7TEC</t>
  </si>
  <si>
    <t>APOLLOTRI</t>
  </si>
  <si>
    <t>RAJASTHAN GLOBAL SECURITIES PRIVATE LIMITED</t>
  </si>
  <si>
    <t>ARIHANTINS</t>
  </si>
  <si>
    <t>VIMAL RAMESHBHAI HIRAPARA</t>
  </si>
  <si>
    <t>HETAL ARUNKUMAR PRAJAPATI</t>
  </si>
  <si>
    <t>BGJL</t>
  </si>
  <si>
    <t>BAROT HINA</t>
  </si>
  <si>
    <t>GGENG</t>
  </si>
  <si>
    <t>TCG FUNDS FUND 1</t>
  </si>
  <si>
    <t>HITECHWIND</t>
  </si>
  <si>
    <t>BISWAJIT TALUKDAR</t>
  </si>
  <si>
    <t>HKG</t>
  </si>
  <si>
    <t>VALUEWORTH ADVISORS LLP</t>
  </si>
  <si>
    <t>VAIBHAV RAJENDRA DOSHI</t>
  </si>
  <si>
    <t>MEENABEN ANIL MAJITHIA</t>
  </si>
  <si>
    <t>PRAVINBHAI DIPCHANDBHAI MAJITHIA</t>
  </si>
  <si>
    <t>NETPIX</t>
  </si>
  <si>
    <t>HARSHA RAJESHBHAI JHAVERI</t>
  </si>
  <si>
    <t>ARYAMAN BROKING LIMITED</t>
  </si>
  <si>
    <t>MILAN MOHANLALA SHAH</t>
  </si>
  <si>
    <t>AYSHWARYA SYNDICATE</t>
  </si>
  <si>
    <t>NAVRAAV ELECTRO LIMITED</t>
  </si>
  <si>
    <t>PARLEIND</t>
  </si>
  <si>
    <t>APPLE CAPITAL MANAGEMENT PRIVATE LIMITED</t>
  </si>
  <si>
    <t>PRADPME</t>
  </si>
  <si>
    <t>NAMI CAPITAL PRIVATE LIMITED</t>
  </si>
  <si>
    <t>MADHUSUDAN NARAINLAL SARDA</t>
  </si>
  <si>
    <t>QUADRANT</t>
  </si>
  <si>
    <t>IDBI BANK LIMITED</t>
  </si>
  <si>
    <t>SSPNFIN</t>
  </si>
  <si>
    <t>SANTOSH DOULAT PASTE</t>
  </si>
  <si>
    <t>TIGERLOGS</t>
  </si>
  <si>
    <t>NISHIL SURENDRABHAI MARFATIA</t>
  </si>
  <si>
    <t>ADROIT FINANCIAL SERVICES PRIVATE LIMITED</t>
  </si>
  <si>
    <t>CHAUDHARY AMITKUMAR S</t>
  </si>
  <si>
    <t>BANKA</t>
  </si>
  <si>
    <t>Banka BioLoo Limited</t>
  </si>
  <si>
    <t>SURESH RAMNIKLAL SHAH</t>
  </si>
  <si>
    <t>BURGERKING</t>
  </si>
  <si>
    <t>Burger King India Limited</t>
  </si>
  <si>
    <t>TWO ROADS TRADING PRIVATE LIMITED</t>
  </si>
  <si>
    <t>VAIBHAV STOCK AND DERIVATIVES BROKING PRIVATE LIMITED</t>
  </si>
  <si>
    <t>ASHWIN STOCKS AND INVESTMENT PRIVATE LIMITED</t>
  </si>
  <si>
    <t>SWAPNIL MEHTA</t>
  </si>
  <si>
    <t>VALIANT MAURITIUS PARTNERS OFFSHORE LTD</t>
  </si>
  <si>
    <t>GENUINE STOCK BROKERS PVT. LTD.</t>
  </si>
  <si>
    <t>SMC REAL ESTATE ADVISORS PRIVATE LIMITED</t>
  </si>
  <si>
    <t>GOLDMINE STOCKS PRIVATE LIMITED</t>
  </si>
  <si>
    <t>VIJIT ASSET MANAGEMENT PRIVATE LIMITED</t>
  </si>
  <si>
    <t>BASANT MAHESHWARI WEALTH ADVISERS LLP</t>
  </si>
  <si>
    <t>Gujarat Sidhee Cem. Ltd.</t>
  </si>
  <si>
    <t>BHAYLALBHAI SHAMJIBHAI VAGHELA</t>
  </si>
  <si>
    <t>SAINI DEEPAK KUMAR</t>
  </si>
  <si>
    <t>Lloyds Steels Ind. Ltd.</t>
  </si>
  <si>
    <t>VORA PRITESH PRAVINCHANDRA (HUF)</t>
  </si>
  <si>
    <t>McDowell Holdings Limited</t>
  </si>
  <si>
    <t>BAISIWALA SAMEER AJAY</t>
  </si>
  <si>
    <t>Mohota Industries Ltd.</t>
  </si>
  <si>
    <t>BHAVIN ARVIND SHAH</t>
  </si>
  <si>
    <t>Onward Technologies Ltd</t>
  </si>
  <si>
    <t>VIJIT TRADING</t>
  </si>
  <si>
    <t>JAYPRAKASH KARSHANBHAI PATEL</t>
  </si>
  <si>
    <t>Premier Polyfilm Ltd</t>
  </si>
  <si>
    <t>Nucent Finance Limited</t>
  </si>
  <si>
    <t>SUCHANTI NIREN CHAND</t>
  </si>
  <si>
    <t>SHAREINDIA</t>
  </si>
  <si>
    <t>Share Ind. Securities Ltd</t>
  </si>
  <si>
    <t>SECUROCROP SEC. INDIA ( P) LTD.</t>
  </si>
  <si>
    <t>TPL Plastech Limited</t>
  </si>
  <si>
    <t>GRD SECURITIES LTD</t>
  </si>
  <si>
    <t>GRAVITON RESEARCH CAPITAL LLP</t>
  </si>
  <si>
    <t>ELIXIR WEALTH MANAGEMENT PRIVATE LIMITED</t>
  </si>
  <si>
    <t>A K G SECURITIES AND CONSULTANCY LTD.</t>
  </si>
  <si>
    <t>Orient Green Power Co Ltd</t>
  </si>
  <si>
    <t>BYNASONS</t>
  </si>
  <si>
    <t>SUCHANTI PRAMINA</t>
  </si>
  <si>
    <t>SUCHANTI NAVIN CHAND</t>
  </si>
  <si>
    <t>RattanIndia Power Limited</t>
  </si>
  <si>
    <t>FIM LIMITED</t>
  </si>
  <si>
    <t>MUNDRA ANURAG</t>
  </si>
  <si>
    <t>MUNDRA VIKALP</t>
  </si>
  <si>
    <t>Zee News Limited</t>
  </si>
  <si>
    <t>INDUSIND BANK LTD CLIENT A/C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</si>
</sst>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44180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44180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9" t="s">
        <v>16</v>
      </c>
      <c r="B9" s="591" t="s">
        <v>17</v>
      </c>
      <c r="C9" s="591" t="s">
        <v>18</v>
      </c>
      <c r="D9" s="273" t="s">
        <v>19</v>
      </c>
      <c r="E9" s="273" t="s">
        <v>20</v>
      </c>
      <c r="F9" s="586" t="s">
        <v>21</v>
      </c>
      <c r="G9" s="587"/>
      <c r="H9" s="588"/>
      <c r="I9" s="586" t="s">
        <v>22</v>
      </c>
      <c r="J9" s="587"/>
      <c r="K9" s="588"/>
      <c r="L9" s="273"/>
      <c r="M9" s="280"/>
      <c r="N9" s="280"/>
      <c r="O9" s="280"/>
    </row>
    <row r="10" spans="1:15" ht="59.25" customHeight="1">
      <c r="A10" s="590"/>
      <c r="B10" s="592" t="s">
        <v>17</v>
      </c>
      <c r="C10" s="592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30788.400000000001</v>
      </c>
      <c r="E11" s="302">
        <v>30778.166666666668</v>
      </c>
      <c r="F11" s="314">
        <v>30666.333333333336</v>
      </c>
      <c r="G11" s="314">
        <v>30544.266666666666</v>
      </c>
      <c r="H11" s="314">
        <v>30432.433333333334</v>
      </c>
      <c r="I11" s="314">
        <v>30900.233333333337</v>
      </c>
      <c r="J11" s="314">
        <v>31012.066666666673</v>
      </c>
      <c r="K11" s="314">
        <v>31134.133333333339</v>
      </c>
      <c r="L11" s="301">
        <v>30890</v>
      </c>
      <c r="M11" s="301">
        <v>30656.1</v>
      </c>
      <c r="N11" s="318">
        <v>1752750</v>
      </c>
      <c r="O11" s="319">
        <v>-1.7797394461450844E-3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13571.6</v>
      </c>
      <c r="E12" s="315">
        <v>13558.183333333334</v>
      </c>
      <c r="F12" s="316">
        <v>13503.416666666668</v>
      </c>
      <c r="G12" s="316">
        <v>13435.233333333334</v>
      </c>
      <c r="H12" s="316">
        <v>13380.466666666667</v>
      </c>
      <c r="I12" s="316">
        <v>13626.366666666669</v>
      </c>
      <c r="J12" s="316">
        <v>13681.133333333335</v>
      </c>
      <c r="K12" s="316">
        <v>13749.316666666669</v>
      </c>
      <c r="L12" s="303">
        <v>13612.95</v>
      </c>
      <c r="M12" s="303">
        <v>13490</v>
      </c>
      <c r="N12" s="318">
        <v>13448175</v>
      </c>
      <c r="O12" s="319">
        <v>-6.0035921770366756E-3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1622.75</v>
      </c>
      <c r="E13" s="315">
        <v>1624.5333333333335</v>
      </c>
      <c r="F13" s="316">
        <v>1614.2166666666672</v>
      </c>
      <c r="G13" s="316">
        <v>1605.6833333333336</v>
      </c>
      <c r="H13" s="316">
        <v>1595.3666666666672</v>
      </c>
      <c r="I13" s="316">
        <v>1633.0666666666671</v>
      </c>
      <c r="J13" s="316">
        <v>1643.3833333333332</v>
      </c>
      <c r="K13" s="316">
        <v>1651.916666666667</v>
      </c>
      <c r="L13" s="303">
        <v>1634.85</v>
      </c>
      <c r="M13" s="303">
        <v>1616</v>
      </c>
      <c r="N13" s="318">
        <v>3466000</v>
      </c>
      <c r="O13" s="319">
        <v>-2.4623610524834669E-2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456.75</v>
      </c>
      <c r="E14" s="315">
        <v>456.2166666666667</v>
      </c>
      <c r="F14" s="316">
        <v>448.13333333333338</v>
      </c>
      <c r="G14" s="316">
        <v>439.51666666666671</v>
      </c>
      <c r="H14" s="316">
        <v>431.43333333333339</v>
      </c>
      <c r="I14" s="316">
        <v>464.83333333333337</v>
      </c>
      <c r="J14" s="316">
        <v>472.91666666666663</v>
      </c>
      <c r="K14" s="316">
        <v>481.53333333333336</v>
      </c>
      <c r="L14" s="303">
        <v>464.3</v>
      </c>
      <c r="M14" s="303">
        <v>447.6</v>
      </c>
      <c r="N14" s="318">
        <v>17272000</v>
      </c>
      <c r="O14" s="319">
        <v>-1.5728288124002735E-2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469.35</v>
      </c>
      <c r="E15" s="315">
        <v>469.5333333333333</v>
      </c>
      <c r="F15" s="316">
        <v>464.91666666666663</v>
      </c>
      <c r="G15" s="316">
        <v>460.48333333333335</v>
      </c>
      <c r="H15" s="316">
        <v>455.86666666666667</v>
      </c>
      <c r="I15" s="316">
        <v>473.96666666666658</v>
      </c>
      <c r="J15" s="316">
        <v>478.58333333333326</v>
      </c>
      <c r="K15" s="316">
        <v>483.01666666666654</v>
      </c>
      <c r="L15" s="303">
        <v>474.15</v>
      </c>
      <c r="M15" s="303">
        <v>465.1</v>
      </c>
      <c r="N15" s="318">
        <v>51592500</v>
      </c>
      <c r="O15" s="319">
        <v>-9.6903919763554439E-5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932.5</v>
      </c>
      <c r="E16" s="315">
        <v>928.98333333333323</v>
      </c>
      <c r="F16" s="316">
        <v>923.11666666666645</v>
      </c>
      <c r="G16" s="316">
        <v>913.73333333333323</v>
      </c>
      <c r="H16" s="316">
        <v>907.86666666666645</v>
      </c>
      <c r="I16" s="316">
        <v>938.36666666666645</v>
      </c>
      <c r="J16" s="316">
        <v>944.23333333333323</v>
      </c>
      <c r="K16" s="316">
        <v>953.61666666666645</v>
      </c>
      <c r="L16" s="303">
        <v>934.85</v>
      </c>
      <c r="M16" s="303">
        <v>919.6</v>
      </c>
      <c r="N16" s="318">
        <v>1610000</v>
      </c>
      <c r="O16" s="319">
        <v>-1.1056511056511056E-2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247.6</v>
      </c>
      <c r="E17" s="315">
        <v>247.76666666666665</v>
      </c>
      <c r="F17" s="316">
        <v>245.93333333333331</v>
      </c>
      <c r="G17" s="316">
        <v>244.26666666666665</v>
      </c>
      <c r="H17" s="316">
        <v>242.43333333333331</v>
      </c>
      <c r="I17" s="316">
        <v>249.43333333333331</v>
      </c>
      <c r="J17" s="316">
        <v>251.26666666666668</v>
      </c>
      <c r="K17" s="316">
        <v>252.93333333333331</v>
      </c>
      <c r="L17" s="303">
        <v>249.6</v>
      </c>
      <c r="M17" s="303">
        <v>246.1</v>
      </c>
      <c r="N17" s="318">
        <v>19233000</v>
      </c>
      <c r="O17" s="319">
        <v>5.9626549505727286E-3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2368.35</v>
      </c>
      <c r="E18" s="315">
        <v>2374.2166666666667</v>
      </c>
      <c r="F18" s="316">
        <v>2351.4333333333334</v>
      </c>
      <c r="G18" s="316">
        <v>2334.5166666666669</v>
      </c>
      <c r="H18" s="316">
        <v>2311.7333333333336</v>
      </c>
      <c r="I18" s="316">
        <v>2391.1333333333332</v>
      </c>
      <c r="J18" s="316">
        <v>2413.916666666667</v>
      </c>
      <c r="K18" s="316">
        <v>2430.833333333333</v>
      </c>
      <c r="L18" s="303">
        <v>2397</v>
      </c>
      <c r="M18" s="303">
        <v>2357.3000000000002</v>
      </c>
      <c r="N18" s="318">
        <v>2492500</v>
      </c>
      <c r="O18" s="319">
        <v>1.81781045751634E-2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189.45</v>
      </c>
      <c r="E19" s="315">
        <v>190.81666666666669</v>
      </c>
      <c r="F19" s="316">
        <v>187.23333333333338</v>
      </c>
      <c r="G19" s="316">
        <v>185.01666666666668</v>
      </c>
      <c r="H19" s="316">
        <v>181.43333333333337</v>
      </c>
      <c r="I19" s="316">
        <v>193.03333333333339</v>
      </c>
      <c r="J19" s="316">
        <v>196.6166666666667</v>
      </c>
      <c r="K19" s="316">
        <v>198.8333333333334</v>
      </c>
      <c r="L19" s="303">
        <v>194.4</v>
      </c>
      <c r="M19" s="303">
        <v>188.6</v>
      </c>
      <c r="N19" s="318">
        <v>10100000</v>
      </c>
      <c r="O19" s="319">
        <v>-9.3182932810201083E-3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95.65</v>
      </c>
      <c r="E20" s="315">
        <v>95.233333333333334</v>
      </c>
      <c r="F20" s="316">
        <v>94.466666666666669</v>
      </c>
      <c r="G20" s="316">
        <v>93.283333333333331</v>
      </c>
      <c r="H20" s="316">
        <v>92.516666666666666</v>
      </c>
      <c r="I20" s="316">
        <v>96.416666666666671</v>
      </c>
      <c r="J20" s="316">
        <v>97.183333333333351</v>
      </c>
      <c r="K20" s="316">
        <v>98.366666666666674</v>
      </c>
      <c r="L20" s="303">
        <v>96</v>
      </c>
      <c r="M20" s="303">
        <v>94.05</v>
      </c>
      <c r="N20" s="318">
        <v>32787000</v>
      </c>
      <c r="O20" s="319">
        <v>-3.5222457627118647E-2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2550.1</v>
      </c>
      <c r="E21" s="315">
        <v>2544.2666666666664</v>
      </c>
      <c r="F21" s="316">
        <v>2533.4333333333329</v>
      </c>
      <c r="G21" s="316">
        <v>2516.7666666666664</v>
      </c>
      <c r="H21" s="316">
        <v>2505.9333333333329</v>
      </c>
      <c r="I21" s="316">
        <v>2560.9333333333329</v>
      </c>
      <c r="J21" s="316">
        <v>2571.7666666666669</v>
      </c>
      <c r="K21" s="316">
        <v>2588.4333333333329</v>
      </c>
      <c r="L21" s="303">
        <v>2555.1</v>
      </c>
      <c r="M21" s="303">
        <v>2527.6</v>
      </c>
      <c r="N21" s="318">
        <v>5324100</v>
      </c>
      <c r="O21" s="319">
        <v>-8.8243507400167544E-3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892.95</v>
      </c>
      <c r="E22" s="315">
        <v>897.1</v>
      </c>
      <c r="F22" s="316">
        <v>886.85</v>
      </c>
      <c r="G22" s="316">
        <v>880.75</v>
      </c>
      <c r="H22" s="316">
        <v>870.5</v>
      </c>
      <c r="I22" s="316">
        <v>903.2</v>
      </c>
      <c r="J22" s="316">
        <v>913.45</v>
      </c>
      <c r="K22" s="316">
        <v>919.55000000000007</v>
      </c>
      <c r="L22" s="303">
        <v>907.35</v>
      </c>
      <c r="M22" s="303">
        <v>891</v>
      </c>
      <c r="N22" s="318">
        <v>10416250</v>
      </c>
      <c r="O22" s="319">
        <v>1.1870935151859569E-2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619</v>
      </c>
      <c r="E23" s="315">
        <v>620.01666666666677</v>
      </c>
      <c r="F23" s="316">
        <v>613.08333333333348</v>
      </c>
      <c r="G23" s="316">
        <v>607.16666666666674</v>
      </c>
      <c r="H23" s="316">
        <v>600.23333333333346</v>
      </c>
      <c r="I23" s="316">
        <v>625.93333333333351</v>
      </c>
      <c r="J23" s="316">
        <v>632.86666666666667</v>
      </c>
      <c r="K23" s="316">
        <v>638.78333333333353</v>
      </c>
      <c r="L23" s="303">
        <v>626.95000000000005</v>
      </c>
      <c r="M23" s="303">
        <v>614.1</v>
      </c>
      <c r="N23" s="318">
        <v>49868400</v>
      </c>
      <c r="O23" s="319">
        <v>6.7834387188991452E-3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3293</v>
      </c>
      <c r="E24" s="315">
        <v>3301.7666666666664</v>
      </c>
      <c r="F24" s="316">
        <v>3262.333333333333</v>
      </c>
      <c r="G24" s="316">
        <v>3231.6666666666665</v>
      </c>
      <c r="H24" s="316">
        <v>3192.2333333333331</v>
      </c>
      <c r="I24" s="316">
        <v>3332.4333333333329</v>
      </c>
      <c r="J24" s="316">
        <v>3371.8666666666663</v>
      </c>
      <c r="K24" s="316">
        <v>3402.5333333333328</v>
      </c>
      <c r="L24" s="303">
        <v>3341.2</v>
      </c>
      <c r="M24" s="303">
        <v>3271.1</v>
      </c>
      <c r="N24" s="318">
        <v>1789250</v>
      </c>
      <c r="O24" s="319">
        <v>-9.2746400885935776E-3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8977</v>
      </c>
      <c r="E25" s="315">
        <v>9008.5833333333339</v>
      </c>
      <c r="F25" s="316">
        <v>8918.4166666666679</v>
      </c>
      <c r="G25" s="316">
        <v>8859.8333333333339</v>
      </c>
      <c r="H25" s="316">
        <v>8769.6666666666679</v>
      </c>
      <c r="I25" s="316">
        <v>9067.1666666666679</v>
      </c>
      <c r="J25" s="316">
        <v>9157.3333333333358</v>
      </c>
      <c r="K25" s="316">
        <v>9215.9166666666679</v>
      </c>
      <c r="L25" s="303">
        <v>9098.75</v>
      </c>
      <c r="M25" s="303">
        <v>8950</v>
      </c>
      <c r="N25" s="318">
        <v>900750</v>
      </c>
      <c r="O25" s="319">
        <v>5.613366554301627E-2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4917.95</v>
      </c>
      <c r="E26" s="315">
        <v>4906.166666666667</v>
      </c>
      <c r="F26" s="316">
        <v>4873.9833333333336</v>
      </c>
      <c r="G26" s="316">
        <v>4830.0166666666664</v>
      </c>
      <c r="H26" s="316">
        <v>4797.833333333333</v>
      </c>
      <c r="I26" s="316">
        <v>4950.1333333333341</v>
      </c>
      <c r="J26" s="316">
        <v>4982.3166666666666</v>
      </c>
      <c r="K26" s="316">
        <v>5026.2833333333347</v>
      </c>
      <c r="L26" s="303">
        <v>4938.3500000000004</v>
      </c>
      <c r="M26" s="303">
        <v>4862.2</v>
      </c>
      <c r="N26" s="318">
        <v>6384750</v>
      </c>
      <c r="O26" s="319">
        <v>1.5507574853870928E-2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1661.45</v>
      </c>
      <c r="E27" s="315">
        <v>1658.8166666666666</v>
      </c>
      <c r="F27" s="316">
        <v>1645.6333333333332</v>
      </c>
      <c r="G27" s="316">
        <v>1629.8166666666666</v>
      </c>
      <c r="H27" s="316">
        <v>1616.6333333333332</v>
      </c>
      <c r="I27" s="316">
        <v>1674.6333333333332</v>
      </c>
      <c r="J27" s="316">
        <v>1687.8166666666666</v>
      </c>
      <c r="K27" s="316">
        <v>1703.6333333333332</v>
      </c>
      <c r="L27" s="303">
        <v>1672</v>
      </c>
      <c r="M27" s="303">
        <v>1643</v>
      </c>
      <c r="N27" s="318">
        <v>1947200</v>
      </c>
      <c r="O27" s="319">
        <v>3.773182690257941E-2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410.95</v>
      </c>
      <c r="E28" s="315">
        <v>416.56666666666666</v>
      </c>
      <c r="F28" s="316">
        <v>403.63333333333333</v>
      </c>
      <c r="G28" s="316">
        <v>396.31666666666666</v>
      </c>
      <c r="H28" s="316">
        <v>383.38333333333333</v>
      </c>
      <c r="I28" s="316">
        <v>423.88333333333333</v>
      </c>
      <c r="J28" s="316">
        <v>436.81666666666661</v>
      </c>
      <c r="K28" s="316">
        <v>444.13333333333333</v>
      </c>
      <c r="L28" s="303">
        <v>429.5</v>
      </c>
      <c r="M28" s="303">
        <v>409.25</v>
      </c>
      <c r="N28" s="318">
        <v>10771200</v>
      </c>
      <c r="O28" s="319">
        <v>-6.680026720106881E-4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66.900000000000006</v>
      </c>
      <c r="E29" s="315">
        <v>66.849999999999994</v>
      </c>
      <c r="F29" s="316">
        <v>66.149999999999991</v>
      </c>
      <c r="G29" s="316">
        <v>65.399999999999991</v>
      </c>
      <c r="H29" s="316">
        <v>64.699999999999989</v>
      </c>
      <c r="I29" s="316">
        <v>67.599999999999994</v>
      </c>
      <c r="J29" s="316">
        <v>68.299999999999983</v>
      </c>
      <c r="K29" s="316">
        <v>69.05</v>
      </c>
      <c r="L29" s="303">
        <v>67.55</v>
      </c>
      <c r="M29" s="303">
        <v>66.099999999999994</v>
      </c>
      <c r="N29" s="318">
        <v>58878400</v>
      </c>
      <c r="O29" s="319">
        <v>-1.9750369185228597E-2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1633.45</v>
      </c>
      <c r="E30" s="315">
        <v>1610.0666666666666</v>
      </c>
      <c r="F30" s="316">
        <v>1582.3833333333332</v>
      </c>
      <c r="G30" s="316">
        <v>1531.3166666666666</v>
      </c>
      <c r="H30" s="316">
        <v>1503.6333333333332</v>
      </c>
      <c r="I30" s="316">
        <v>1661.1333333333332</v>
      </c>
      <c r="J30" s="316">
        <v>1688.8166666666666</v>
      </c>
      <c r="K30" s="316">
        <v>1739.8833333333332</v>
      </c>
      <c r="L30" s="303">
        <v>1637.75</v>
      </c>
      <c r="M30" s="303">
        <v>1559</v>
      </c>
      <c r="N30" s="318">
        <v>1262800</v>
      </c>
      <c r="O30" s="319">
        <v>0.21288959323824616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119.1</v>
      </c>
      <c r="E31" s="315">
        <v>118.08333333333333</v>
      </c>
      <c r="F31" s="316">
        <v>116.56666666666666</v>
      </c>
      <c r="G31" s="316">
        <v>114.03333333333333</v>
      </c>
      <c r="H31" s="316">
        <v>112.51666666666667</v>
      </c>
      <c r="I31" s="316">
        <v>120.61666666666666</v>
      </c>
      <c r="J31" s="316">
        <v>122.13333333333334</v>
      </c>
      <c r="K31" s="316">
        <v>124.66666666666666</v>
      </c>
      <c r="L31" s="303">
        <v>119.6</v>
      </c>
      <c r="M31" s="303">
        <v>115.55</v>
      </c>
      <c r="N31" s="318">
        <v>34511600</v>
      </c>
      <c r="O31" s="319">
        <v>3.4160783420633112E-2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684</v>
      </c>
      <c r="E32" s="315">
        <v>684.36666666666667</v>
      </c>
      <c r="F32" s="316">
        <v>680.7833333333333</v>
      </c>
      <c r="G32" s="316">
        <v>677.56666666666661</v>
      </c>
      <c r="H32" s="316">
        <v>673.98333333333323</v>
      </c>
      <c r="I32" s="316">
        <v>687.58333333333337</v>
      </c>
      <c r="J32" s="316">
        <v>691.16666666666663</v>
      </c>
      <c r="K32" s="316">
        <v>694.38333333333344</v>
      </c>
      <c r="L32" s="303">
        <v>687.95</v>
      </c>
      <c r="M32" s="303">
        <v>681.15</v>
      </c>
      <c r="N32" s="318">
        <v>2614700</v>
      </c>
      <c r="O32" s="319">
        <v>1.0199745006374841E-2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543.79999999999995</v>
      </c>
      <c r="E33" s="315">
        <v>547.31666666666661</v>
      </c>
      <c r="F33" s="316">
        <v>539.58333333333326</v>
      </c>
      <c r="G33" s="316">
        <v>535.36666666666667</v>
      </c>
      <c r="H33" s="316">
        <v>527.63333333333333</v>
      </c>
      <c r="I33" s="316">
        <v>551.53333333333319</v>
      </c>
      <c r="J33" s="316">
        <v>559.26666666666654</v>
      </c>
      <c r="K33" s="316">
        <v>563.48333333333312</v>
      </c>
      <c r="L33" s="303">
        <v>555.04999999999995</v>
      </c>
      <c r="M33" s="303">
        <v>543.1</v>
      </c>
      <c r="N33" s="318">
        <v>5884500</v>
      </c>
      <c r="O33" s="319">
        <v>5.7982740021574976E-2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505.5</v>
      </c>
      <c r="E34" s="315">
        <v>507.39999999999992</v>
      </c>
      <c r="F34" s="316">
        <v>501.49999999999989</v>
      </c>
      <c r="G34" s="316">
        <v>497.49999999999994</v>
      </c>
      <c r="H34" s="316">
        <v>491.59999999999991</v>
      </c>
      <c r="I34" s="316">
        <v>511.39999999999986</v>
      </c>
      <c r="J34" s="316">
        <v>517.29999999999984</v>
      </c>
      <c r="K34" s="316">
        <v>521.29999999999984</v>
      </c>
      <c r="L34" s="303">
        <v>513.29999999999995</v>
      </c>
      <c r="M34" s="303">
        <v>503.4</v>
      </c>
      <c r="N34" s="318">
        <v>100224246</v>
      </c>
      <c r="O34" s="319">
        <v>2.7769868838145133E-2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37.1</v>
      </c>
      <c r="E35" s="315">
        <v>36.783333333333331</v>
      </c>
      <c r="F35" s="316">
        <v>36.216666666666661</v>
      </c>
      <c r="G35" s="316">
        <v>35.333333333333329</v>
      </c>
      <c r="H35" s="316">
        <v>34.766666666666659</v>
      </c>
      <c r="I35" s="316">
        <v>37.666666666666664</v>
      </c>
      <c r="J35" s="316">
        <v>38.233333333333327</v>
      </c>
      <c r="K35" s="316">
        <v>39.116666666666667</v>
      </c>
      <c r="L35" s="303">
        <v>37.35</v>
      </c>
      <c r="M35" s="303">
        <v>35.9</v>
      </c>
      <c r="N35" s="318">
        <v>104223000</v>
      </c>
      <c r="O35" s="319">
        <v>9.1500610004066688E-3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456.1</v>
      </c>
      <c r="E36" s="315">
        <v>457.09999999999997</v>
      </c>
      <c r="F36" s="316">
        <v>451.19999999999993</v>
      </c>
      <c r="G36" s="316">
        <v>446.29999999999995</v>
      </c>
      <c r="H36" s="316">
        <v>440.39999999999992</v>
      </c>
      <c r="I36" s="316">
        <v>461.99999999999994</v>
      </c>
      <c r="J36" s="316">
        <v>467.89999999999992</v>
      </c>
      <c r="K36" s="316">
        <v>472.79999999999995</v>
      </c>
      <c r="L36" s="303">
        <v>463</v>
      </c>
      <c r="M36" s="303">
        <v>452.2</v>
      </c>
      <c r="N36" s="318">
        <v>11026200</v>
      </c>
      <c r="O36" s="319">
        <v>1.4622937121370379E-3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13237.35</v>
      </c>
      <c r="E37" s="315">
        <v>13195.449999999999</v>
      </c>
      <c r="F37" s="316">
        <v>13111.899999999998</v>
      </c>
      <c r="G37" s="316">
        <v>12986.449999999999</v>
      </c>
      <c r="H37" s="316">
        <v>12902.899999999998</v>
      </c>
      <c r="I37" s="316">
        <v>13320.899999999998</v>
      </c>
      <c r="J37" s="316">
        <v>13404.449999999997</v>
      </c>
      <c r="K37" s="316">
        <v>13529.899999999998</v>
      </c>
      <c r="L37" s="303">
        <v>13279</v>
      </c>
      <c r="M37" s="303">
        <v>13070</v>
      </c>
      <c r="N37" s="318">
        <v>199300</v>
      </c>
      <c r="O37" s="319">
        <v>-1.7258382642998029E-2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407.1</v>
      </c>
      <c r="E38" s="315">
        <v>404.90000000000003</v>
      </c>
      <c r="F38" s="316">
        <v>401.50000000000006</v>
      </c>
      <c r="G38" s="316">
        <v>395.90000000000003</v>
      </c>
      <c r="H38" s="316">
        <v>392.50000000000006</v>
      </c>
      <c r="I38" s="316">
        <v>410.50000000000006</v>
      </c>
      <c r="J38" s="316">
        <v>413.90000000000003</v>
      </c>
      <c r="K38" s="316">
        <v>419.50000000000006</v>
      </c>
      <c r="L38" s="303">
        <v>408.3</v>
      </c>
      <c r="M38" s="303">
        <v>399.3</v>
      </c>
      <c r="N38" s="318">
        <v>27241200</v>
      </c>
      <c r="O38" s="319">
        <v>-1.8992675179879431E-2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3788.6</v>
      </c>
      <c r="E39" s="315">
        <v>3781.5833333333335</v>
      </c>
      <c r="F39" s="316">
        <v>3758.0166666666669</v>
      </c>
      <c r="G39" s="316">
        <v>3727.4333333333334</v>
      </c>
      <c r="H39" s="316">
        <v>3703.8666666666668</v>
      </c>
      <c r="I39" s="316">
        <v>3812.166666666667</v>
      </c>
      <c r="J39" s="316">
        <v>3835.7333333333336</v>
      </c>
      <c r="K39" s="316">
        <v>3866.3166666666671</v>
      </c>
      <c r="L39" s="303">
        <v>3805.15</v>
      </c>
      <c r="M39" s="303">
        <v>3751</v>
      </c>
      <c r="N39" s="318">
        <v>2067400</v>
      </c>
      <c r="O39" s="319">
        <v>5.0559066601847348E-3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470.8</v>
      </c>
      <c r="E40" s="315">
        <v>471.26666666666665</v>
      </c>
      <c r="F40" s="316">
        <v>467.5333333333333</v>
      </c>
      <c r="G40" s="316">
        <v>464.26666666666665</v>
      </c>
      <c r="H40" s="316">
        <v>460.5333333333333</v>
      </c>
      <c r="I40" s="316">
        <v>474.5333333333333</v>
      </c>
      <c r="J40" s="316">
        <v>478.26666666666665</v>
      </c>
      <c r="K40" s="316">
        <v>481.5333333333333</v>
      </c>
      <c r="L40" s="303">
        <v>475</v>
      </c>
      <c r="M40" s="303">
        <v>468</v>
      </c>
      <c r="N40" s="318">
        <v>6593400</v>
      </c>
      <c r="O40" s="319">
        <v>-1.2520593080724876E-2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118.2</v>
      </c>
      <c r="E41" s="315">
        <v>117.56666666666666</v>
      </c>
      <c r="F41" s="316">
        <v>116.63333333333333</v>
      </c>
      <c r="G41" s="316">
        <v>115.06666666666666</v>
      </c>
      <c r="H41" s="316">
        <v>114.13333333333333</v>
      </c>
      <c r="I41" s="316">
        <v>119.13333333333333</v>
      </c>
      <c r="J41" s="316">
        <v>120.06666666666666</v>
      </c>
      <c r="K41" s="316">
        <v>121.63333333333333</v>
      </c>
      <c r="L41" s="303">
        <v>118.5</v>
      </c>
      <c r="M41" s="303">
        <v>116</v>
      </c>
      <c r="N41" s="318">
        <v>54342200</v>
      </c>
      <c r="O41" s="319">
        <v>-6.9804583712507447E-3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373.35</v>
      </c>
      <c r="E42" s="315">
        <v>372.61666666666662</v>
      </c>
      <c r="F42" s="316">
        <v>368.73333333333323</v>
      </c>
      <c r="G42" s="316">
        <v>364.11666666666662</v>
      </c>
      <c r="H42" s="316">
        <v>360.23333333333323</v>
      </c>
      <c r="I42" s="316">
        <v>377.23333333333323</v>
      </c>
      <c r="J42" s="316">
        <v>381.11666666666656</v>
      </c>
      <c r="K42" s="316">
        <v>385.73333333333323</v>
      </c>
      <c r="L42" s="303">
        <v>376.5</v>
      </c>
      <c r="M42" s="303">
        <v>368</v>
      </c>
      <c r="N42" s="318">
        <v>5040000</v>
      </c>
      <c r="O42" s="319">
        <v>1.002004008016032E-2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790.15</v>
      </c>
      <c r="E43" s="315">
        <v>788.04999999999984</v>
      </c>
      <c r="F43" s="316">
        <v>780.39999999999964</v>
      </c>
      <c r="G43" s="316">
        <v>770.64999999999975</v>
      </c>
      <c r="H43" s="316">
        <v>762.99999999999955</v>
      </c>
      <c r="I43" s="316">
        <v>797.79999999999973</v>
      </c>
      <c r="J43" s="316">
        <v>805.45</v>
      </c>
      <c r="K43" s="316">
        <v>815.19999999999982</v>
      </c>
      <c r="L43" s="303">
        <v>795.7</v>
      </c>
      <c r="M43" s="303">
        <v>778.3</v>
      </c>
      <c r="N43" s="318">
        <v>16831100</v>
      </c>
      <c r="O43" s="319">
        <v>-3.9397536726517288E-2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143.94999999999999</v>
      </c>
      <c r="E44" s="315">
        <v>142.75</v>
      </c>
      <c r="F44" s="316">
        <v>140.80000000000001</v>
      </c>
      <c r="G44" s="316">
        <v>137.65</v>
      </c>
      <c r="H44" s="316">
        <v>135.70000000000002</v>
      </c>
      <c r="I44" s="316">
        <v>145.9</v>
      </c>
      <c r="J44" s="316">
        <v>147.85</v>
      </c>
      <c r="K44" s="316">
        <v>151</v>
      </c>
      <c r="L44" s="303">
        <v>144.69999999999999</v>
      </c>
      <c r="M44" s="303">
        <v>139.6</v>
      </c>
      <c r="N44" s="318">
        <v>33717400</v>
      </c>
      <c r="O44" s="319">
        <v>2.4191245709425595E-2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2513</v>
      </c>
      <c r="E45" s="315">
        <v>2508.6833333333329</v>
      </c>
      <c r="F45" s="316">
        <v>2494.4166666666661</v>
      </c>
      <c r="G45" s="316">
        <v>2475.833333333333</v>
      </c>
      <c r="H45" s="316">
        <v>2461.5666666666662</v>
      </c>
      <c r="I45" s="316">
        <v>2527.266666666666</v>
      </c>
      <c r="J45" s="316">
        <v>2541.5333333333333</v>
      </c>
      <c r="K45" s="316">
        <v>2560.1166666666659</v>
      </c>
      <c r="L45" s="303">
        <v>2522.9499999999998</v>
      </c>
      <c r="M45" s="303">
        <v>2490.1</v>
      </c>
      <c r="N45" s="318">
        <v>493125</v>
      </c>
      <c r="O45" s="319">
        <v>-3.787878787878788E-3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1626.35</v>
      </c>
      <c r="E46" s="315">
        <v>1611.6833333333334</v>
      </c>
      <c r="F46" s="316">
        <v>1591.9166666666667</v>
      </c>
      <c r="G46" s="316">
        <v>1557.4833333333333</v>
      </c>
      <c r="H46" s="316">
        <v>1537.7166666666667</v>
      </c>
      <c r="I46" s="316">
        <v>1646.1166666666668</v>
      </c>
      <c r="J46" s="316">
        <v>1665.8833333333332</v>
      </c>
      <c r="K46" s="316">
        <v>1700.3166666666668</v>
      </c>
      <c r="L46" s="303">
        <v>1631.45</v>
      </c>
      <c r="M46" s="303">
        <v>1577.25</v>
      </c>
      <c r="N46" s="318">
        <v>2496900</v>
      </c>
      <c r="O46" s="319">
        <v>-1.0540915395284327E-2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405.95</v>
      </c>
      <c r="E47" s="315">
        <v>405.89999999999992</v>
      </c>
      <c r="F47" s="316">
        <v>402.64999999999986</v>
      </c>
      <c r="G47" s="316">
        <v>399.34999999999997</v>
      </c>
      <c r="H47" s="316">
        <v>396.09999999999991</v>
      </c>
      <c r="I47" s="316">
        <v>409.19999999999982</v>
      </c>
      <c r="J47" s="316">
        <v>412.44999999999993</v>
      </c>
      <c r="K47" s="316">
        <v>415.74999999999977</v>
      </c>
      <c r="L47" s="303">
        <v>409.15</v>
      </c>
      <c r="M47" s="303">
        <v>402.6</v>
      </c>
      <c r="N47" s="318">
        <v>12025722</v>
      </c>
      <c r="O47" s="319">
        <v>3.0124514660597134E-2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606.85</v>
      </c>
      <c r="E48" s="315">
        <v>599.94999999999993</v>
      </c>
      <c r="F48" s="316">
        <v>590.89999999999986</v>
      </c>
      <c r="G48" s="316">
        <v>574.94999999999993</v>
      </c>
      <c r="H48" s="316">
        <v>565.89999999999986</v>
      </c>
      <c r="I48" s="316">
        <v>615.89999999999986</v>
      </c>
      <c r="J48" s="316">
        <v>624.94999999999982</v>
      </c>
      <c r="K48" s="316">
        <v>640.89999999999986</v>
      </c>
      <c r="L48" s="303">
        <v>609</v>
      </c>
      <c r="M48" s="303">
        <v>584</v>
      </c>
      <c r="N48" s="318">
        <v>1909200</v>
      </c>
      <c r="O48" s="319">
        <v>1.2586532410320957E-3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516.15</v>
      </c>
      <c r="E49" s="315">
        <v>517.04999999999995</v>
      </c>
      <c r="F49" s="316">
        <v>513.89999999999986</v>
      </c>
      <c r="G49" s="316">
        <v>511.64999999999986</v>
      </c>
      <c r="H49" s="316">
        <v>508.49999999999977</v>
      </c>
      <c r="I49" s="316">
        <v>519.29999999999995</v>
      </c>
      <c r="J49" s="316">
        <v>522.45000000000005</v>
      </c>
      <c r="K49" s="316">
        <v>524.70000000000005</v>
      </c>
      <c r="L49" s="303">
        <v>520.20000000000005</v>
      </c>
      <c r="M49" s="303">
        <v>514.79999999999995</v>
      </c>
      <c r="N49" s="318">
        <v>16361250</v>
      </c>
      <c r="O49" s="319">
        <v>7.0785565899823032E-3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3618.2</v>
      </c>
      <c r="E50" s="315">
        <v>3634.1333333333332</v>
      </c>
      <c r="F50" s="316">
        <v>3590.0666666666666</v>
      </c>
      <c r="G50" s="316">
        <v>3561.9333333333334</v>
      </c>
      <c r="H50" s="316">
        <v>3517.8666666666668</v>
      </c>
      <c r="I50" s="316">
        <v>3662.2666666666664</v>
      </c>
      <c r="J50" s="316">
        <v>3706.333333333333</v>
      </c>
      <c r="K50" s="316">
        <v>3734.4666666666662</v>
      </c>
      <c r="L50" s="303">
        <v>3678.2</v>
      </c>
      <c r="M50" s="303">
        <v>3606</v>
      </c>
      <c r="N50" s="318">
        <v>3071400</v>
      </c>
      <c r="O50" s="319">
        <v>2.1552584314508082E-2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214.4</v>
      </c>
      <c r="E51" s="315">
        <v>215.68333333333331</v>
      </c>
      <c r="F51" s="316">
        <v>211.96666666666661</v>
      </c>
      <c r="G51" s="316">
        <v>209.5333333333333</v>
      </c>
      <c r="H51" s="316">
        <v>205.81666666666661</v>
      </c>
      <c r="I51" s="316">
        <v>218.11666666666662</v>
      </c>
      <c r="J51" s="316">
        <v>221.83333333333331</v>
      </c>
      <c r="K51" s="316">
        <v>224.26666666666662</v>
      </c>
      <c r="L51" s="303">
        <v>219.4</v>
      </c>
      <c r="M51" s="303">
        <v>213.25</v>
      </c>
      <c r="N51" s="318">
        <v>31409400</v>
      </c>
      <c r="O51" s="319">
        <v>3.3105394551177683E-2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5032.45</v>
      </c>
      <c r="E52" s="315">
        <v>5024.5</v>
      </c>
      <c r="F52" s="316">
        <v>4988</v>
      </c>
      <c r="G52" s="316">
        <v>4943.55</v>
      </c>
      <c r="H52" s="316">
        <v>4907.05</v>
      </c>
      <c r="I52" s="316">
        <v>5068.95</v>
      </c>
      <c r="J52" s="316">
        <v>5105.45</v>
      </c>
      <c r="K52" s="316">
        <v>5149.8999999999996</v>
      </c>
      <c r="L52" s="303">
        <v>5061</v>
      </c>
      <c r="M52" s="303">
        <v>4980.05</v>
      </c>
      <c r="N52" s="318">
        <v>3618375</v>
      </c>
      <c r="O52" s="319">
        <v>6.432097906960573E-3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2412.35</v>
      </c>
      <c r="E53" s="315">
        <v>2431.3833333333332</v>
      </c>
      <c r="F53" s="316">
        <v>2387.2166666666662</v>
      </c>
      <c r="G53" s="316">
        <v>2362.083333333333</v>
      </c>
      <c r="H53" s="316">
        <v>2317.9166666666661</v>
      </c>
      <c r="I53" s="316">
        <v>2456.5166666666664</v>
      </c>
      <c r="J53" s="316">
        <v>2500.6833333333334</v>
      </c>
      <c r="K53" s="316">
        <v>2525.8166666666666</v>
      </c>
      <c r="L53" s="303">
        <v>2475.5500000000002</v>
      </c>
      <c r="M53" s="303">
        <v>2406.25</v>
      </c>
      <c r="N53" s="318">
        <v>2792300</v>
      </c>
      <c r="O53" s="319">
        <v>0.14461979913916786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1339.3</v>
      </c>
      <c r="E54" s="315">
        <v>1348.9499999999998</v>
      </c>
      <c r="F54" s="316">
        <v>1325.7999999999997</v>
      </c>
      <c r="G54" s="316">
        <v>1312.3</v>
      </c>
      <c r="H54" s="316">
        <v>1289.1499999999999</v>
      </c>
      <c r="I54" s="316">
        <v>1362.4499999999996</v>
      </c>
      <c r="J54" s="316">
        <v>1385.5999999999997</v>
      </c>
      <c r="K54" s="316">
        <v>1399.0999999999995</v>
      </c>
      <c r="L54" s="303">
        <v>1372.1</v>
      </c>
      <c r="M54" s="303">
        <v>1335.45</v>
      </c>
      <c r="N54" s="318">
        <v>3009050</v>
      </c>
      <c r="O54" s="319">
        <v>9.3543873675794517E-2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194.45</v>
      </c>
      <c r="E55" s="315">
        <v>194.56666666666669</v>
      </c>
      <c r="F55" s="316">
        <v>192.43333333333339</v>
      </c>
      <c r="G55" s="316">
        <v>190.41666666666671</v>
      </c>
      <c r="H55" s="316">
        <v>188.28333333333342</v>
      </c>
      <c r="I55" s="316">
        <v>196.58333333333337</v>
      </c>
      <c r="J55" s="316">
        <v>198.71666666666664</v>
      </c>
      <c r="K55" s="316">
        <v>200.73333333333335</v>
      </c>
      <c r="L55" s="303">
        <v>196.7</v>
      </c>
      <c r="M55" s="303">
        <v>192.55</v>
      </c>
      <c r="N55" s="318">
        <v>12358800</v>
      </c>
      <c r="O55" s="319">
        <v>-1.998287182415073E-2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68.5</v>
      </c>
      <c r="E56" s="315">
        <v>68.25</v>
      </c>
      <c r="F56" s="316">
        <v>67</v>
      </c>
      <c r="G56" s="316">
        <v>65.5</v>
      </c>
      <c r="H56" s="316">
        <v>64.25</v>
      </c>
      <c r="I56" s="316">
        <v>69.75</v>
      </c>
      <c r="J56" s="316">
        <v>71</v>
      </c>
      <c r="K56" s="316">
        <v>72.5</v>
      </c>
      <c r="L56" s="303">
        <v>69.5</v>
      </c>
      <c r="M56" s="303">
        <v>66.75</v>
      </c>
      <c r="N56" s="318">
        <v>105096500</v>
      </c>
      <c r="O56" s="319">
        <v>-1.2176667418602903E-2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126.1</v>
      </c>
      <c r="E57" s="315">
        <v>126.63333333333333</v>
      </c>
      <c r="F57" s="316">
        <v>124.86666666666665</v>
      </c>
      <c r="G57" s="316">
        <v>123.63333333333333</v>
      </c>
      <c r="H57" s="316">
        <v>121.86666666666665</v>
      </c>
      <c r="I57" s="316">
        <v>127.86666666666665</v>
      </c>
      <c r="J57" s="316">
        <v>129.63333333333333</v>
      </c>
      <c r="K57" s="316">
        <v>130.86666666666665</v>
      </c>
      <c r="L57" s="303">
        <v>128.4</v>
      </c>
      <c r="M57" s="303">
        <v>125.4</v>
      </c>
      <c r="N57" s="318">
        <v>23625300</v>
      </c>
      <c r="O57" s="319">
        <v>-2.4187452758881331E-2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528.15</v>
      </c>
      <c r="E58" s="315">
        <v>530.56666666666672</v>
      </c>
      <c r="F58" s="316">
        <v>524.13333333333344</v>
      </c>
      <c r="G58" s="316">
        <v>520.11666666666667</v>
      </c>
      <c r="H58" s="316">
        <v>513.68333333333339</v>
      </c>
      <c r="I58" s="316">
        <v>534.58333333333348</v>
      </c>
      <c r="J58" s="316">
        <v>541.01666666666665</v>
      </c>
      <c r="K58" s="316">
        <v>545.03333333333353</v>
      </c>
      <c r="L58" s="303">
        <v>537</v>
      </c>
      <c r="M58" s="303">
        <v>526.54999999999995</v>
      </c>
      <c r="N58" s="318">
        <v>6998900</v>
      </c>
      <c r="O58" s="319">
        <v>-8.633327903567356E-3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27.3</v>
      </c>
      <c r="E59" s="315">
        <v>27.033333333333331</v>
      </c>
      <c r="F59" s="316">
        <v>26.666666666666664</v>
      </c>
      <c r="G59" s="316">
        <v>26.033333333333331</v>
      </c>
      <c r="H59" s="316">
        <v>25.666666666666664</v>
      </c>
      <c r="I59" s="316">
        <v>27.666666666666664</v>
      </c>
      <c r="J59" s="316">
        <v>28.033333333333331</v>
      </c>
      <c r="K59" s="316">
        <v>28.666666666666664</v>
      </c>
      <c r="L59" s="303">
        <v>27.4</v>
      </c>
      <c r="M59" s="303">
        <v>26.4</v>
      </c>
      <c r="N59" s="318">
        <v>61582500</v>
      </c>
      <c r="O59" s="319">
        <v>-5.0890585241730284E-3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726.95</v>
      </c>
      <c r="E60" s="315">
        <v>729.65</v>
      </c>
      <c r="F60" s="316">
        <v>723.3</v>
      </c>
      <c r="G60" s="316">
        <v>719.65</v>
      </c>
      <c r="H60" s="316">
        <v>713.3</v>
      </c>
      <c r="I60" s="316">
        <v>733.3</v>
      </c>
      <c r="J60" s="316">
        <v>739.65000000000009</v>
      </c>
      <c r="K60" s="316">
        <v>743.3</v>
      </c>
      <c r="L60" s="303">
        <v>736</v>
      </c>
      <c r="M60" s="303">
        <v>726</v>
      </c>
      <c r="N60" s="318">
        <v>6426000</v>
      </c>
      <c r="O60" s="319">
        <v>1.7899572311104072E-2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1288.55</v>
      </c>
      <c r="E61" s="315">
        <v>1290.3</v>
      </c>
      <c r="F61" s="316">
        <v>1273.3499999999999</v>
      </c>
      <c r="G61" s="316">
        <v>1258.1499999999999</v>
      </c>
      <c r="H61" s="316">
        <v>1241.1999999999998</v>
      </c>
      <c r="I61" s="316">
        <v>1305.5</v>
      </c>
      <c r="J61" s="316">
        <v>1322.4500000000003</v>
      </c>
      <c r="K61" s="316">
        <v>1337.65</v>
      </c>
      <c r="L61" s="303">
        <v>1307.25</v>
      </c>
      <c r="M61" s="303">
        <v>1275.0999999999999</v>
      </c>
      <c r="N61" s="318">
        <v>1769950</v>
      </c>
      <c r="O61" s="319">
        <v>-2.819414703783012E-2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916.2</v>
      </c>
      <c r="E62" s="315">
        <v>918.76666666666677</v>
      </c>
      <c r="F62" s="316">
        <v>909.48333333333358</v>
      </c>
      <c r="G62" s="316">
        <v>902.76666666666677</v>
      </c>
      <c r="H62" s="316">
        <v>893.48333333333358</v>
      </c>
      <c r="I62" s="316">
        <v>925.48333333333358</v>
      </c>
      <c r="J62" s="316">
        <v>934.76666666666665</v>
      </c>
      <c r="K62" s="316">
        <v>941.48333333333358</v>
      </c>
      <c r="L62" s="303">
        <v>928.05</v>
      </c>
      <c r="M62" s="303">
        <v>912.05</v>
      </c>
      <c r="N62" s="318">
        <v>17317550</v>
      </c>
      <c r="O62" s="319">
        <v>9.5813026140894996E-3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831.15</v>
      </c>
      <c r="E63" s="315">
        <v>830.55000000000007</v>
      </c>
      <c r="F63" s="316">
        <v>827.10000000000014</v>
      </c>
      <c r="G63" s="316">
        <v>823.05000000000007</v>
      </c>
      <c r="H63" s="316">
        <v>819.60000000000014</v>
      </c>
      <c r="I63" s="316">
        <v>834.60000000000014</v>
      </c>
      <c r="J63" s="316">
        <v>838.05000000000018</v>
      </c>
      <c r="K63" s="316">
        <v>842.10000000000014</v>
      </c>
      <c r="L63" s="303">
        <v>834</v>
      </c>
      <c r="M63" s="303">
        <v>826.5</v>
      </c>
      <c r="N63" s="318">
        <v>4030000</v>
      </c>
      <c r="O63" s="319">
        <v>2.6490066225165563E-2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876.85</v>
      </c>
      <c r="E64" s="315">
        <v>872.23333333333323</v>
      </c>
      <c r="F64" s="316">
        <v>865.91666666666652</v>
      </c>
      <c r="G64" s="316">
        <v>854.98333333333323</v>
      </c>
      <c r="H64" s="316">
        <v>848.66666666666652</v>
      </c>
      <c r="I64" s="316">
        <v>883.16666666666652</v>
      </c>
      <c r="J64" s="316">
        <v>889.48333333333335</v>
      </c>
      <c r="K64" s="316">
        <v>900.41666666666652</v>
      </c>
      <c r="L64" s="303">
        <v>878.55</v>
      </c>
      <c r="M64" s="303">
        <v>861.3</v>
      </c>
      <c r="N64" s="318">
        <v>20616400</v>
      </c>
      <c r="O64" s="319">
        <v>1.1435832274459974E-2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2308.3000000000002</v>
      </c>
      <c r="E65" s="315">
        <v>2303.4333333333334</v>
      </c>
      <c r="F65" s="316">
        <v>2285.8666666666668</v>
      </c>
      <c r="G65" s="316">
        <v>2263.4333333333334</v>
      </c>
      <c r="H65" s="316">
        <v>2245.8666666666668</v>
      </c>
      <c r="I65" s="316">
        <v>2325.8666666666668</v>
      </c>
      <c r="J65" s="316">
        <v>2343.4333333333334</v>
      </c>
      <c r="K65" s="316">
        <v>2365.8666666666668</v>
      </c>
      <c r="L65" s="303">
        <v>2321</v>
      </c>
      <c r="M65" s="303">
        <v>2281</v>
      </c>
      <c r="N65" s="318">
        <v>22897800</v>
      </c>
      <c r="O65" s="319">
        <v>2.3638799149003232E-3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1377.75</v>
      </c>
      <c r="E66" s="315">
        <v>1381.8</v>
      </c>
      <c r="F66" s="316">
        <v>1369.75</v>
      </c>
      <c r="G66" s="316">
        <v>1361.75</v>
      </c>
      <c r="H66" s="316">
        <v>1349.7</v>
      </c>
      <c r="I66" s="316">
        <v>1389.8</v>
      </c>
      <c r="J66" s="316">
        <v>1401.8499999999997</v>
      </c>
      <c r="K66" s="316">
        <v>1409.85</v>
      </c>
      <c r="L66" s="303">
        <v>1393.85</v>
      </c>
      <c r="M66" s="303">
        <v>1373.8</v>
      </c>
      <c r="N66" s="318">
        <v>32303150</v>
      </c>
      <c r="O66" s="319">
        <v>1.4719856256802751E-2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659.05</v>
      </c>
      <c r="E67" s="315">
        <v>661.01666666666665</v>
      </c>
      <c r="F67" s="316">
        <v>654.5333333333333</v>
      </c>
      <c r="G67" s="316">
        <v>650.01666666666665</v>
      </c>
      <c r="H67" s="316">
        <v>643.5333333333333</v>
      </c>
      <c r="I67" s="316">
        <v>665.5333333333333</v>
      </c>
      <c r="J67" s="316">
        <v>672.01666666666665</v>
      </c>
      <c r="K67" s="316">
        <v>676.5333333333333</v>
      </c>
      <c r="L67" s="303">
        <v>667.5</v>
      </c>
      <c r="M67" s="303">
        <v>656.5</v>
      </c>
      <c r="N67" s="318">
        <v>15331800</v>
      </c>
      <c r="O67" s="319">
        <v>1.2421006755284375E-2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3096.4</v>
      </c>
      <c r="E68" s="315">
        <v>3125.8333333333335</v>
      </c>
      <c r="F68" s="316">
        <v>3057.7166666666672</v>
      </c>
      <c r="G68" s="316">
        <v>3019.0333333333338</v>
      </c>
      <c r="H68" s="316">
        <v>2950.9166666666674</v>
      </c>
      <c r="I68" s="316">
        <v>3164.5166666666669</v>
      </c>
      <c r="J68" s="316">
        <v>3232.6333333333328</v>
      </c>
      <c r="K68" s="316">
        <v>3271.3166666666666</v>
      </c>
      <c r="L68" s="303">
        <v>3193.95</v>
      </c>
      <c r="M68" s="303">
        <v>3087.15</v>
      </c>
      <c r="N68" s="318">
        <v>4357200</v>
      </c>
      <c r="O68" s="319">
        <v>0.1248451053283767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246.85</v>
      </c>
      <c r="E69" s="315">
        <v>246.68333333333331</v>
      </c>
      <c r="F69" s="316">
        <v>244.91666666666663</v>
      </c>
      <c r="G69" s="316">
        <v>242.98333333333332</v>
      </c>
      <c r="H69" s="316">
        <v>241.21666666666664</v>
      </c>
      <c r="I69" s="316">
        <v>248.61666666666662</v>
      </c>
      <c r="J69" s="316">
        <v>250.38333333333333</v>
      </c>
      <c r="K69" s="316">
        <v>252.31666666666661</v>
      </c>
      <c r="L69" s="303">
        <v>248.45</v>
      </c>
      <c r="M69" s="303">
        <v>244.75</v>
      </c>
      <c r="N69" s="318">
        <v>26371900</v>
      </c>
      <c r="O69" s="319">
        <v>-4.395946999220577E-2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229.65</v>
      </c>
      <c r="E70" s="315">
        <v>226.36666666666667</v>
      </c>
      <c r="F70" s="316">
        <v>221.78333333333336</v>
      </c>
      <c r="G70" s="316">
        <v>213.91666666666669</v>
      </c>
      <c r="H70" s="316">
        <v>209.33333333333337</v>
      </c>
      <c r="I70" s="316">
        <v>234.23333333333335</v>
      </c>
      <c r="J70" s="316">
        <v>238.81666666666666</v>
      </c>
      <c r="K70" s="316">
        <v>246.68333333333334</v>
      </c>
      <c r="L70" s="303">
        <v>230.95</v>
      </c>
      <c r="M70" s="303">
        <v>218.5</v>
      </c>
      <c r="N70" s="318">
        <v>33893100</v>
      </c>
      <c r="O70" s="319">
        <v>2.3898858075040785E-2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2373.8000000000002</v>
      </c>
      <c r="E71" s="315">
        <v>2375.8166666666671</v>
      </c>
      <c r="F71" s="316">
        <v>2357.6333333333341</v>
      </c>
      <c r="G71" s="316">
        <v>2341.4666666666672</v>
      </c>
      <c r="H71" s="316">
        <v>2323.2833333333342</v>
      </c>
      <c r="I71" s="316">
        <v>2391.983333333334</v>
      </c>
      <c r="J71" s="316">
        <v>2410.1666666666674</v>
      </c>
      <c r="K71" s="316">
        <v>2426.3333333333339</v>
      </c>
      <c r="L71" s="303">
        <v>2394</v>
      </c>
      <c r="M71" s="303">
        <v>2359.65</v>
      </c>
      <c r="N71" s="318">
        <v>5521200</v>
      </c>
      <c r="O71" s="319">
        <v>1.2512920950981993E-3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195.35</v>
      </c>
      <c r="E72" s="315">
        <v>195.5</v>
      </c>
      <c r="F72" s="316">
        <v>193.5</v>
      </c>
      <c r="G72" s="316">
        <v>191.65</v>
      </c>
      <c r="H72" s="316">
        <v>189.65</v>
      </c>
      <c r="I72" s="316">
        <v>197.35</v>
      </c>
      <c r="J72" s="316">
        <v>199.35</v>
      </c>
      <c r="K72" s="316">
        <v>201.2</v>
      </c>
      <c r="L72" s="303">
        <v>197.5</v>
      </c>
      <c r="M72" s="303">
        <v>193.65</v>
      </c>
      <c r="N72" s="318">
        <v>22512200</v>
      </c>
      <c r="O72" s="319">
        <v>9.0315409198277064E-3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526.45000000000005</v>
      </c>
      <c r="E73" s="315">
        <v>524.58333333333337</v>
      </c>
      <c r="F73" s="316">
        <v>520.66666666666674</v>
      </c>
      <c r="G73" s="316">
        <v>514.88333333333333</v>
      </c>
      <c r="H73" s="316">
        <v>510.9666666666667</v>
      </c>
      <c r="I73" s="316">
        <v>530.36666666666679</v>
      </c>
      <c r="J73" s="316">
        <v>534.28333333333353</v>
      </c>
      <c r="K73" s="316">
        <v>540.06666666666683</v>
      </c>
      <c r="L73" s="303">
        <v>528.5</v>
      </c>
      <c r="M73" s="303">
        <v>518.79999999999995</v>
      </c>
      <c r="N73" s="318">
        <v>107094625</v>
      </c>
      <c r="O73" s="319">
        <v>-1.558392315470172E-2</v>
      </c>
    </row>
    <row r="74" spans="1:15" ht="15">
      <c r="A74" s="276">
        <v>64</v>
      </c>
      <c r="B74" s="408" t="s">
        <v>57</v>
      </c>
      <c r="C74" t="s">
        <v>256</v>
      </c>
      <c r="D74" s="453">
        <v>1490.7</v>
      </c>
      <c r="E74" s="453">
        <v>1485.5833333333333</v>
      </c>
      <c r="F74" s="454">
        <v>1476.2666666666664</v>
      </c>
      <c r="G74" s="454">
        <v>1461.8333333333333</v>
      </c>
      <c r="H74" s="454">
        <v>1452.5166666666664</v>
      </c>
      <c r="I74" s="454">
        <v>1500.0166666666664</v>
      </c>
      <c r="J74" s="454">
        <v>1509.3333333333335</v>
      </c>
      <c r="K74" s="454">
        <v>1523.7666666666664</v>
      </c>
      <c r="L74" s="455">
        <v>1494.9</v>
      </c>
      <c r="M74" s="455">
        <v>1471.15</v>
      </c>
      <c r="N74" s="456">
        <v>594150</v>
      </c>
      <c r="O74" s="457">
        <v>-0.14652014652014653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491.5</v>
      </c>
      <c r="E75" s="315">
        <v>493.48333333333335</v>
      </c>
      <c r="F75" s="316">
        <v>485.4666666666667</v>
      </c>
      <c r="G75" s="316">
        <v>479.43333333333334</v>
      </c>
      <c r="H75" s="316">
        <v>471.41666666666669</v>
      </c>
      <c r="I75" s="316">
        <v>499.51666666666671</v>
      </c>
      <c r="J75" s="316">
        <v>507.53333333333336</v>
      </c>
      <c r="K75" s="316">
        <v>513.56666666666672</v>
      </c>
      <c r="L75" s="303">
        <v>501.5</v>
      </c>
      <c r="M75" s="303">
        <v>487.45</v>
      </c>
      <c r="N75" s="318">
        <v>4302000</v>
      </c>
      <c r="O75" s="319">
        <v>-5.8925476603119585E-3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10.15</v>
      </c>
      <c r="E76" s="315">
        <v>10.199999999999999</v>
      </c>
      <c r="F76" s="316">
        <v>9.8999999999999986</v>
      </c>
      <c r="G76" s="316">
        <v>9.6499999999999986</v>
      </c>
      <c r="H76" s="316">
        <v>9.3499999999999979</v>
      </c>
      <c r="I76" s="316">
        <v>10.45</v>
      </c>
      <c r="J76" s="316">
        <v>10.75</v>
      </c>
      <c r="K76" s="316">
        <v>11</v>
      </c>
      <c r="L76" s="303">
        <v>10.5</v>
      </c>
      <c r="M76" s="303">
        <v>9.9499999999999993</v>
      </c>
      <c r="N76" s="318">
        <v>727230000</v>
      </c>
      <c r="O76" s="319">
        <v>1.286926001754899E-2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37.65</v>
      </c>
      <c r="E77" s="315">
        <v>37.633333333333333</v>
      </c>
      <c r="F77" s="316">
        <v>37.316666666666663</v>
      </c>
      <c r="G77" s="316">
        <v>36.983333333333327</v>
      </c>
      <c r="H77" s="316">
        <v>36.666666666666657</v>
      </c>
      <c r="I77" s="316">
        <v>37.966666666666669</v>
      </c>
      <c r="J77" s="316">
        <v>38.283333333333346</v>
      </c>
      <c r="K77" s="316">
        <v>38.616666666666674</v>
      </c>
      <c r="L77" s="303">
        <v>37.950000000000003</v>
      </c>
      <c r="M77" s="303">
        <v>37.299999999999997</v>
      </c>
      <c r="N77" s="318">
        <v>151316000</v>
      </c>
      <c r="O77" s="319">
        <v>5.025125628140704E-4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497.85</v>
      </c>
      <c r="E78" s="315">
        <v>494.43333333333334</v>
      </c>
      <c r="F78" s="316">
        <v>488.86666666666667</v>
      </c>
      <c r="G78" s="316">
        <v>479.88333333333333</v>
      </c>
      <c r="H78" s="316">
        <v>474.31666666666666</v>
      </c>
      <c r="I78" s="316">
        <v>503.41666666666669</v>
      </c>
      <c r="J78" s="316">
        <v>508.98333333333341</v>
      </c>
      <c r="K78" s="316">
        <v>517.9666666666667</v>
      </c>
      <c r="L78" s="303">
        <v>500</v>
      </c>
      <c r="M78" s="303">
        <v>485.45</v>
      </c>
      <c r="N78" s="318">
        <v>6045875</v>
      </c>
      <c r="O78" s="319">
        <v>2.113330236878774E-2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1713.6</v>
      </c>
      <c r="E79" s="315">
        <v>1712.9333333333332</v>
      </c>
      <c r="F79" s="316">
        <v>1696.5666666666664</v>
      </c>
      <c r="G79" s="316">
        <v>1679.5333333333333</v>
      </c>
      <c r="H79" s="316">
        <v>1663.1666666666665</v>
      </c>
      <c r="I79" s="316">
        <v>1729.9666666666662</v>
      </c>
      <c r="J79" s="316">
        <v>1746.333333333333</v>
      </c>
      <c r="K79" s="316">
        <v>1763.3666666666661</v>
      </c>
      <c r="L79" s="303">
        <v>1729.3</v>
      </c>
      <c r="M79" s="303">
        <v>1695.9</v>
      </c>
      <c r="N79" s="318">
        <v>2875000</v>
      </c>
      <c r="O79" s="319">
        <v>3.9031441994940366E-2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923.9</v>
      </c>
      <c r="E80" s="315">
        <v>927.96666666666658</v>
      </c>
      <c r="F80" s="316">
        <v>917.13333333333321</v>
      </c>
      <c r="G80" s="316">
        <v>910.36666666666667</v>
      </c>
      <c r="H80" s="316">
        <v>899.5333333333333</v>
      </c>
      <c r="I80" s="316">
        <v>934.73333333333312</v>
      </c>
      <c r="J80" s="316">
        <v>945.56666666666638</v>
      </c>
      <c r="K80" s="316">
        <v>952.33333333333303</v>
      </c>
      <c r="L80" s="303">
        <v>938.8</v>
      </c>
      <c r="M80" s="303">
        <v>921.2</v>
      </c>
      <c r="N80" s="318">
        <v>16575800</v>
      </c>
      <c r="O80" s="319">
        <v>-8.8852215924039128E-3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247.3</v>
      </c>
      <c r="E81" s="315">
        <v>247.60000000000002</v>
      </c>
      <c r="F81" s="316">
        <v>242.30000000000004</v>
      </c>
      <c r="G81" s="316">
        <v>237.3</v>
      </c>
      <c r="H81" s="316">
        <v>232.00000000000003</v>
      </c>
      <c r="I81" s="316">
        <v>252.60000000000005</v>
      </c>
      <c r="J81" s="316">
        <v>257.89999999999998</v>
      </c>
      <c r="K81" s="316">
        <v>262.90000000000009</v>
      </c>
      <c r="L81" s="303">
        <v>252.9</v>
      </c>
      <c r="M81" s="303">
        <v>242.6</v>
      </c>
      <c r="N81" s="318">
        <v>10477600</v>
      </c>
      <c r="O81" s="319">
        <v>-1.6008537886872999E-3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1165.9000000000001</v>
      </c>
      <c r="E82" s="315">
        <v>1165.3</v>
      </c>
      <c r="F82" s="316">
        <v>1152.5999999999999</v>
      </c>
      <c r="G82" s="316">
        <v>1139.3</v>
      </c>
      <c r="H82" s="316">
        <v>1126.5999999999999</v>
      </c>
      <c r="I82" s="316">
        <v>1178.5999999999999</v>
      </c>
      <c r="J82" s="316">
        <v>1191.3000000000002</v>
      </c>
      <c r="K82" s="316">
        <v>1204.5999999999999</v>
      </c>
      <c r="L82" s="303">
        <v>1178</v>
      </c>
      <c r="M82" s="303">
        <v>1152</v>
      </c>
      <c r="N82" s="318">
        <v>37507800</v>
      </c>
      <c r="O82" s="319">
        <v>3.5639177409256552E-3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96.75</v>
      </c>
      <c r="E83" s="315">
        <v>96.233333333333334</v>
      </c>
      <c r="F83" s="316">
        <v>95.516666666666666</v>
      </c>
      <c r="G83" s="316">
        <v>94.283333333333331</v>
      </c>
      <c r="H83" s="316">
        <v>93.566666666666663</v>
      </c>
      <c r="I83" s="316">
        <v>97.466666666666669</v>
      </c>
      <c r="J83" s="316">
        <v>98.183333333333337</v>
      </c>
      <c r="K83" s="316">
        <v>99.416666666666671</v>
      </c>
      <c r="L83" s="303">
        <v>96.95</v>
      </c>
      <c r="M83" s="303">
        <v>95</v>
      </c>
      <c r="N83" s="318">
        <v>56438800</v>
      </c>
      <c r="O83" s="319">
        <v>3.1316582914572864E-2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216.5</v>
      </c>
      <c r="E84" s="315">
        <v>216.9</v>
      </c>
      <c r="F84" s="316">
        <v>215</v>
      </c>
      <c r="G84" s="316">
        <v>213.5</v>
      </c>
      <c r="H84" s="316">
        <v>211.6</v>
      </c>
      <c r="I84" s="316">
        <v>218.4</v>
      </c>
      <c r="J84" s="316">
        <v>220.30000000000004</v>
      </c>
      <c r="K84" s="316">
        <v>221.8</v>
      </c>
      <c r="L84" s="303">
        <v>218.8</v>
      </c>
      <c r="M84" s="303">
        <v>215.4</v>
      </c>
      <c r="N84" s="318">
        <v>92793600</v>
      </c>
      <c r="O84" s="319">
        <v>2.1772939346811821E-3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263.60000000000002</v>
      </c>
      <c r="E85" s="315">
        <v>265.08333333333331</v>
      </c>
      <c r="F85" s="316">
        <v>259.81666666666661</v>
      </c>
      <c r="G85" s="316">
        <v>256.0333333333333</v>
      </c>
      <c r="H85" s="316">
        <v>250.76666666666659</v>
      </c>
      <c r="I85" s="316">
        <v>268.86666666666662</v>
      </c>
      <c r="J85" s="316">
        <v>274.13333333333338</v>
      </c>
      <c r="K85" s="316">
        <v>277.91666666666663</v>
      </c>
      <c r="L85" s="303">
        <v>270.35000000000002</v>
      </c>
      <c r="M85" s="303">
        <v>261.3</v>
      </c>
      <c r="N85" s="318">
        <v>24545000</v>
      </c>
      <c r="O85" s="319">
        <v>-2.4831148192292412E-2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358.4</v>
      </c>
      <c r="E86" s="315">
        <v>360.55</v>
      </c>
      <c r="F86" s="316">
        <v>355.35</v>
      </c>
      <c r="G86" s="316">
        <v>352.3</v>
      </c>
      <c r="H86" s="316">
        <v>347.1</v>
      </c>
      <c r="I86" s="316">
        <v>363.6</v>
      </c>
      <c r="J86" s="316">
        <v>368.79999999999995</v>
      </c>
      <c r="K86" s="316">
        <v>371.85</v>
      </c>
      <c r="L86" s="303">
        <v>365.75</v>
      </c>
      <c r="M86" s="303">
        <v>357.5</v>
      </c>
      <c r="N86" s="318">
        <v>37619100</v>
      </c>
      <c r="O86" s="319">
        <v>2.5163711279523215E-2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2634.55</v>
      </c>
      <c r="E87" s="315">
        <v>2638.2000000000003</v>
      </c>
      <c r="F87" s="316">
        <v>2591.4500000000007</v>
      </c>
      <c r="G87" s="316">
        <v>2548.3500000000004</v>
      </c>
      <c r="H87" s="316">
        <v>2501.6000000000008</v>
      </c>
      <c r="I87" s="316">
        <v>2681.3000000000006</v>
      </c>
      <c r="J87" s="316">
        <v>2728.0499999999997</v>
      </c>
      <c r="K87" s="316">
        <v>2771.1500000000005</v>
      </c>
      <c r="L87" s="303">
        <v>2684.95</v>
      </c>
      <c r="M87" s="303">
        <v>2595.1</v>
      </c>
      <c r="N87" s="318">
        <v>1707750</v>
      </c>
      <c r="O87" s="319">
        <v>-4.6748534747418365E-2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1933.3</v>
      </c>
      <c r="E88" s="315">
        <v>1923.2666666666667</v>
      </c>
      <c r="F88" s="316">
        <v>1907.5333333333333</v>
      </c>
      <c r="G88" s="316">
        <v>1881.7666666666667</v>
      </c>
      <c r="H88" s="316">
        <v>1866.0333333333333</v>
      </c>
      <c r="I88" s="316">
        <v>1949.0333333333333</v>
      </c>
      <c r="J88" s="316">
        <v>1964.7666666666664</v>
      </c>
      <c r="K88" s="316">
        <v>1990.5333333333333</v>
      </c>
      <c r="L88" s="303">
        <v>1939</v>
      </c>
      <c r="M88" s="303">
        <v>1897.5</v>
      </c>
      <c r="N88" s="318">
        <v>25605200</v>
      </c>
      <c r="O88" s="319">
        <v>-2.0304251397869615E-4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90.45</v>
      </c>
      <c r="E89" s="315">
        <v>90.616666666666674</v>
      </c>
      <c r="F89" s="316">
        <v>89.733333333333348</v>
      </c>
      <c r="G89" s="316">
        <v>89.01666666666668</v>
      </c>
      <c r="H89" s="316">
        <v>88.133333333333354</v>
      </c>
      <c r="I89" s="316">
        <v>91.333333333333343</v>
      </c>
      <c r="J89" s="316">
        <v>92.216666666666669</v>
      </c>
      <c r="K89" s="316">
        <v>92.933333333333337</v>
      </c>
      <c r="L89" s="303">
        <v>91.5</v>
      </c>
      <c r="M89" s="303">
        <v>89.9</v>
      </c>
      <c r="N89" s="318">
        <v>28402900</v>
      </c>
      <c r="O89" s="319">
        <v>-2.7401200557475063E-2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363.2</v>
      </c>
      <c r="E90" s="315">
        <v>361.7</v>
      </c>
      <c r="F90" s="316">
        <v>357.5</v>
      </c>
      <c r="G90" s="316">
        <v>351.8</v>
      </c>
      <c r="H90" s="316">
        <v>347.6</v>
      </c>
      <c r="I90" s="316">
        <v>367.4</v>
      </c>
      <c r="J90" s="316">
        <v>371.59999999999991</v>
      </c>
      <c r="K90" s="316">
        <v>377.29999999999995</v>
      </c>
      <c r="L90" s="303">
        <v>365.9</v>
      </c>
      <c r="M90" s="303">
        <v>356</v>
      </c>
      <c r="N90" s="318">
        <v>9156000</v>
      </c>
      <c r="O90" s="319">
        <v>-0.11757902852737086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1250.7</v>
      </c>
      <c r="E91" s="315">
        <v>1238.9166666666667</v>
      </c>
      <c r="F91" s="316">
        <v>1212.7833333333335</v>
      </c>
      <c r="G91" s="316">
        <v>1174.8666666666668</v>
      </c>
      <c r="H91" s="316">
        <v>1148.7333333333336</v>
      </c>
      <c r="I91" s="316">
        <v>1276.8333333333335</v>
      </c>
      <c r="J91" s="316">
        <v>1302.9666666666667</v>
      </c>
      <c r="K91" s="316">
        <v>1340.8833333333334</v>
      </c>
      <c r="L91" s="303">
        <v>1265.05</v>
      </c>
      <c r="M91" s="303">
        <v>1201</v>
      </c>
      <c r="N91" s="318">
        <v>14689700</v>
      </c>
      <c r="O91" s="319">
        <v>-1.2292801659435772E-2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946.15</v>
      </c>
      <c r="E92" s="315">
        <v>946.31666666666661</v>
      </c>
      <c r="F92" s="316">
        <v>939.98333333333323</v>
      </c>
      <c r="G92" s="316">
        <v>933.81666666666661</v>
      </c>
      <c r="H92" s="316">
        <v>927.48333333333323</v>
      </c>
      <c r="I92" s="316">
        <v>952.48333333333323</v>
      </c>
      <c r="J92" s="316">
        <v>958.81666666666672</v>
      </c>
      <c r="K92" s="316">
        <v>964.98333333333323</v>
      </c>
      <c r="L92" s="303">
        <v>952.65</v>
      </c>
      <c r="M92" s="303">
        <v>940.15</v>
      </c>
      <c r="N92" s="318">
        <v>9702750</v>
      </c>
      <c r="O92" s="319">
        <v>1.0982198210964486E-2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714.8</v>
      </c>
      <c r="E93" s="315">
        <v>722.30000000000007</v>
      </c>
      <c r="F93" s="316">
        <v>705.65000000000009</v>
      </c>
      <c r="G93" s="316">
        <v>696.5</v>
      </c>
      <c r="H93" s="316">
        <v>679.85</v>
      </c>
      <c r="I93" s="316">
        <v>731.45000000000016</v>
      </c>
      <c r="J93" s="316">
        <v>748.1</v>
      </c>
      <c r="K93" s="316">
        <v>757.25000000000023</v>
      </c>
      <c r="L93" s="303">
        <v>738.95</v>
      </c>
      <c r="M93" s="303">
        <v>713.15</v>
      </c>
      <c r="N93" s="318">
        <v>14974400</v>
      </c>
      <c r="O93" s="319">
        <v>4.1074557134514307E-2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172.65</v>
      </c>
      <c r="E94" s="315">
        <v>172.66666666666666</v>
      </c>
      <c r="F94" s="316">
        <v>170.48333333333332</v>
      </c>
      <c r="G94" s="316">
        <v>168.31666666666666</v>
      </c>
      <c r="H94" s="316">
        <v>166.13333333333333</v>
      </c>
      <c r="I94" s="316">
        <v>174.83333333333331</v>
      </c>
      <c r="J94" s="316">
        <v>177.01666666666665</v>
      </c>
      <c r="K94" s="316">
        <v>179.18333333333331</v>
      </c>
      <c r="L94" s="303">
        <v>174.85</v>
      </c>
      <c r="M94" s="303">
        <v>170.5</v>
      </c>
      <c r="N94" s="318">
        <v>17071648</v>
      </c>
      <c r="O94" s="319">
        <v>-4.7315553095172193E-2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173.4</v>
      </c>
      <c r="E95" s="315">
        <v>172.69999999999996</v>
      </c>
      <c r="F95" s="316">
        <v>170.89999999999992</v>
      </c>
      <c r="G95" s="316">
        <v>168.39999999999995</v>
      </c>
      <c r="H95" s="316">
        <v>166.59999999999991</v>
      </c>
      <c r="I95" s="316">
        <v>175.19999999999993</v>
      </c>
      <c r="J95" s="316">
        <v>176.99999999999994</v>
      </c>
      <c r="K95" s="316">
        <v>179.49999999999994</v>
      </c>
      <c r="L95" s="303">
        <v>174.5</v>
      </c>
      <c r="M95" s="303">
        <v>170.2</v>
      </c>
      <c r="N95" s="318">
        <v>18198000</v>
      </c>
      <c r="O95" s="319">
        <v>-1.589876703439325E-2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415.3</v>
      </c>
      <c r="E96" s="315">
        <v>416.61666666666662</v>
      </c>
      <c r="F96" s="316">
        <v>412.33333333333326</v>
      </c>
      <c r="G96" s="316">
        <v>409.36666666666662</v>
      </c>
      <c r="H96" s="316">
        <v>405.08333333333326</v>
      </c>
      <c r="I96" s="316">
        <v>419.58333333333326</v>
      </c>
      <c r="J96" s="316">
        <v>423.86666666666667</v>
      </c>
      <c r="K96" s="316">
        <v>426.83333333333326</v>
      </c>
      <c r="L96" s="303">
        <v>420.9</v>
      </c>
      <c r="M96" s="303">
        <v>413.65</v>
      </c>
      <c r="N96" s="318">
        <v>10412000</v>
      </c>
      <c r="O96" s="319">
        <v>2.5033699210475638E-3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7708.1</v>
      </c>
      <c r="E97" s="315">
        <v>7738.45</v>
      </c>
      <c r="F97" s="316">
        <v>7631.95</v>
      </c>
      <c r="G97" s="316">
        <v>7555.8</v>
      </c>
      <c r="H97" s="316">
        <v>7449.3</v>
      </c>
      <c r="I97" s="316">
        <v>7814.5999999999995</v>
      </c>
      <c r="J97" s="316">
        <v>7921.0999999999995</v>
      </c>
      <c r="K97" s="316">
        <v>7997.2499999999991</v>
      </c>
      <c r="L97" s="303">
        <v>7844.95</v>
      </c>
      <c r="M97" s="303">
        <v>7662.3</v>
      </c>
      <c r="N97" s="318">
        <v>2674800</v>
      </c>
      <c r="O97" s="319">
        <v>-8.1945937928732983E-3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596.85</v>
      </c>
      <c r="E98" s="315">
        <v>598.65</v>
      </c>
      <c r="F98" s="316">
        <v>592.29999999999995</v>
      </c>
      <c r="G98" s="316">
        <v>587.75</v>
      </c>
      <c r="H98" s="316">
        <v>581.4</v>
      </c>
      <c r="I98" s="316">
        <v>603.19999999999993</v>
      </c>
      <c r="J98" s="316">
        <v>609.55000000000007</v>
      </c>
      <c r="K98" s="316">
        <v>614.09999999999991</v>
      </c>
      <c r="L98" s="303">
        <v>605</v>
      </c>
      <c r="M98" s="303">
        <v>594.1</v>
      </c>
      <c r="N98" s="318">
        <v>12383750</v>
      </c>
      <c r="O98" s="319">
        <v>1.9343553863566211E-2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639.35</v>
      </c>
      <c r="E99" s="315">
        <v>637.08333333333337</v>
      </c>
      <c r="F99" s="316">
        <v>630.36666666666679</v>
      </c>
      <c r="G99" s="316">
        <v>621.38333333333344</v>
      </c>
      <c r="H99" s="316">
        <v>614.66666666666686</v>
      </c>
      <c r="I99" s="316">
        <v>646.06666666666672</v>
      </c>
      <c r="J99" s="316">
        <v>652.78333333333319</v>
      </c>
      <c r="K99" s="316">
        <v>661.76666666666665</v>
      </c>
      <c r="L99" s="303">
        <v>643.79999999999995</v>
      </c>
      <c r="M99" s="303">
        <v>628.1</v>
      </c>
      <c r="N99" s="318">
        <v>6305000</v>
      </c>
      <c r="O99" s="319">
        <v>1.4007944804515993E-2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1081.45</v>
      </c>
      <c r="E100" s="315">
        <v>1080.8999999999999</v>
      </c>
      <c r="F100" s="316">
        <v>1063.0499999999997</v>
      </c>
      <c r="G100" s="316">
        <v>1044.6499999999999</v>
      </c>
      <c r="H100" s="316">
        <v>1026.7999999999997</v>
      </c>
      <c r="I100" s="316">
        <v>1099.2999999999997</v>
      </c>
      <c r="J100" s="316">
        <v>1117.1499999999996</v>
      </c>
      <c r="K100" s="316">
        <v>1135.5499999999997</v>
      </c>
      <c r="L100" s="303">
        <v>1098.75</v>
      </c>
      <c r="M100" s="303">
        <v>1062.5</v>
      </c>
      <c r="N100" s="318">
        <v>1318800</v>
      </c>
      <c r="O100" s="319">
        <v>4.1706161137440759E-2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1443.45</v>
      </c>
      <c r="E101" s="315">
        <v>1442.1166666666668</v>
      </c>
      <c r="F101" s="316">
        <v>1434.3333333333335</v>
      </c>
      <c r="G101" s="316">
        <v>1425.2166666666667</v>
      </c>
      <c r="H101" s="316">
        <v>1417.4333333333334</v>
      </c>
      <c r="I101" s="316">
        <v>1451.2333333333336</v>
      </c>
      <c r="J101" s="316">
        <v>1459.0166666666669</v>
      </c>
      <c r="K101" s="316">
        <v>1468.1333333333337</v>
      </c>
      <c r="L101" s="303">
        <v>1449.9</v>
      </c>
      <c r="M101" s="303">
        <v>1433</v>
      </c>
      <c r="N101" s="318">
        <v>1499200</v>
      </c>
      <c r="O101" s="319">
        <v>-2.8008298755186723E-2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156.9</v>
      </c>
      <c r="E102" s="315">
        <v>157.15</v>
      </c>
      <c r="F102" s="316">
        <v>155</v>
      </c>
      <c r="G102" s="316">
        <v>153.1</v>
      </c>
      <c r="H102" s="316">
        <v>150.94999999999999</v>
      </c>
      <c r="I102" s="316">
        <v>159.05000000000001</v>
      </c>
      <c r="J102" s="316">
        <v>161.20000000000005</v>
      </c>
      <c r="K102" s="316">
        <v>163.10000000000002</v>
      </c>
      <c r="L102" s="303">
        <v>159.30000000000001</v>
      </c>
      <c r="M102" s="303">
        <v>155.25</v>
      </c>
      <c r="N102" s="318">
        <v>25571000</v>
      </c>
      <c r="O102" s="319">
        <v>-2.768166089965398E-2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77937.95</v>
      </c>
      <c r="E103" s="315">
        <v>78093.55</v>
      </c>
      <c r="F103" s="316">
        <v>77572.05</v>
      </c>
      <c r="G103" s="316">
        <v>77206.149999999994</v>
      </c>
      <c r="H103" s="316">
        <v>76684.649999999994</v>
      </c>
      <c r="I103" s="316">
        <v>78459.450000000012</v>
      </c>
      <c r="J103" s="316">
        <v>78980.950000000012</v>
      </c>
      <c r="K103" s="316">
        <v>79346.85000000002</v>
      </c>
      <c r="L103" s="303">
        <v>78615.05</v>
      </c>
      <c r="M103" s="303">
        <v>77727.649999999994</v>
      </c>
      <c r="N103" s="318">
        <v>59580</v>
      </c>
      <c r="O103" s="319">
        <v>1.0515603799185889E-2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1196.3</v>
      </c>
      <c r="E104" s="315">
        <v>1192.95</v>
      </c>
      <c r="F104" s="316">
        <v>1182.4000000000001</v>
      </c>
      <c r="G104" s="316">
        <v>1168.5</v>
      </c>
      <c r="H104" s="316">
        <v>1157.95</v>
      </c>
      <c r="I104" s="316">
        <v>1206.8500000000001</v>
      </c>
      <c r="J104" s="316">
        <v>1217.3999999999999</v>
      </c>
      <c r="K104" s="316">
        <v>1231.3000000000002</v>
      </c>
      <c r="L104" s="303">
        <v>1203.5</v>
      </c>
      <c r="M104" s="303">
        <v>1179.05</v>
      </c>
      <c r="N104" s="318">
        <v>4770750</v>
      </c>
      <c r="O104" s="319">
        <v>-6.0968408621198698E-2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43.35</v>
      </c>
      <c r="E105" s="315">
        <v>43.199999999999996</v>
      </c>
      <c r="F105" s="316">
        <v>42.749999999999993</v>
      </c>
      <c r="G105" s="316">
        <v>42.15</v>
      </c>
      <c r="H105" s="316">
        <v>41.699999999999996</v>
      </c>
      <c r="I105" s="316">
        <v>43.79999999999999</v>
      </c>
      <c r="J105" s="316">
        <v>44.249999999999993</v>
      </c>
      <c r="K105" s="316">
        <v>44.849999999999987</v>
      </c>
      <c r="L105" s="303">
        <v>43.65</v>
      </c>
      <c r="M105" s="303">
        <v>42.6</v>
      </c>
      <c r="N105" s="318">
        <v>55335000</v>
      </c>
      <c r="O105" s="319">
        <v>3.7284894837476101E-2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4682.05</v>
      </c>
      <c r="E106" s="315">
        <v>4621.666666666667</v>
      </c>
      <c r="F106" s="316">
        <v>4548.3333333333339</v>
      </c>
      <c r="G106" s="316">
        <v>4414.6166666666668</v>
      </c>
      <c r="H106" s="316">
        <v>4341.2833333333338</v>
      </c>
      <c r="I106" s="316">
        <v>4755.3833333333341</v>
      </c>
      <c r="J106" s="316">
        <v>4828.7166666666681</v>
      </c>
      <c r="K106" s="316">
        <v>4962.4333333333343</v>
      </c>
      <c r="L106" s="303">
        <v>4695</v>
      </c>
      <c r="M106" s="303">
        <v>4487.95</v>
      </c>
      <c r="N106" s="318">
        <v>893500</v>
      </c>
      <c r="O106" s="319">
        <v>8.7496471916454974E-3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18605.2</v>
      </c>
      <c r="E107" s="315">
        <v>18569.900000000001</v>
      </c>
      <c r="F107" s="316">
        <v>18365.450000000004</v>
      </c>
      <c r="G107" s="316">
        <v>18125.700000000004</v>
      </c>
      <c r="H107" s="316">
        <v>17921.250000000007</v>
      </c>
      <c r="I107" s="316">
        <v>18809.650000000001</v>
      </c>
      <c r="J107" s="316">
        <v>19014.099999999999</v>
      </c>
      <c r="K107" s="316">
        <v>19253.849999999999</v>
      </c>
      <c r="L107" s="303">
        <v>18774.349999999999</v>
      </c>
      <c r="M107" s="303">
        <v>18330.150000000001</v>
      </c>
      <c r="N107" s="318">
        <v>355400</v>
      </c>
      <c r="O107" s="319">
        <v>8.7993187624183927E-3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116.6</v>
      </c>
      <c r="E108" s="315">
        <v>115.75</v>
      </c>
      <c r="F108" s="316">
        <v>113.65</v>
      </c>
      <c r="G108" s="316">
        <v>110.7</v>
      </c>
      <c r="H108" s="316">
        <v>108.60000000000001</v>
      </c>
      <c r="I108" s="316">
        <v>118.7</v>
      </c>
      <c r="J108" s="316">
        <v>120.8</v>
      </c>
      <c r="K108" s="316">
        <v>123.75</v>
      </c>
      <c r="L108" s="303">
        <v>117.85</v>
      </c>
      <c r="M108" s="303">
        <v>112.8</v>
      </c>
      <c r="N108" s="318">
        <v>35181700</v>
      </c>
      <c r="O108" s="319">
        <v>2.0800933125972008E-2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104.9</v>
      </c>
      <c r="E109" s="315">
        <v>104.26666666666667</v>
      </c>
      <c r="F109" s="316">
        <v>103.28333333333333</v>
      </c>
      <c r="G109" s="316">
        <v>101.66666666666667</v>
      </c>
      <c r="H109" s="316">
        <v>100.68333333333334</v>
      </c>
      <c r="I109" s="316">
        <v>105.88333333333333</v>
      </c>
      <c r="J109" s="316">
        <v>106.86666666666665</v>
      </c>
      <c r="K109" s="316">
        <v>108.48333333333332</v>
      </c>
      <c r="L109" s="303">
        <v>105.25</v>
      </c>
      <c r="M109" s="303">
        <v>102.65</v>
      </c>
      <c r="N109" s="318">
        <v>61582800</v>
      </c>
      <c r="O109" s="319">
        <v>3.7160906726124115E-3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101.7</v>
      </c>
      <c r="E110" s="315">
        <v>100.58333333333333</v>
      </c>
      <c r="F110" s="316">
        <v>98.666666666666657</v>
      </c>
      <c r="G110" s="316">
        <v>95.633333333333326</v>
      </c>
      <c r="H110" s="316">
        <v>93.716666666666654</v>
      </c>
      <c r="I110" s="316">
        <v>103.61666666666666</v>
      </c>
      <c r="J110" s="316">
        <v>105.53333333333332</v>
      </c>
      <c r="K110" s="316">
        <v>108.56666666666666</v>
      </c>
      <c r="L110" s="303">
        <v>102.5</v>
      </c>
      <c r="M110" s="303">
        <v>97.55</v>
      </c>
      <c r="N110" s="318">
        <v>47231800</v>
      </c>
      <c r="O110" s="319">
        <v>-8.8423242680933267E-2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24105.8</v>
      </c>
      <c r="E111" s="315">
        <v>24006.149999999998</v>
      </c>
      <c r="F111" s="316">
        <v>23764.749999999996</v>
      </c>
      <c r="G111" s="316">
        <v>23423.699999999997</v>
      </c>
      <c r="H111" s="316">
        <v>23182.299999999996</v>
      </c>
      <c r="I111" s="316">
        <v>24347.199999999997</v>
      </c>
      <c r="J111" s="316">
        <v>24588.6</v>
      </c>
      <c r="K111" s="316">
        <v>24929.649999999998</v>
      </c>
      <c r="L111" s="303">
        <v>24247.55</v>
      </c>
      <c r="M111" s="303">
        <v>23665.1</v>
      </c>
      <c r="N111" s="318">
        <v>79980</v>
      </c>
      <c r="O111" s="319">
        <v>1.6781083142639208E-2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1429.75</v>
      </c>
      <c r="E112" s="315">
        <v>1431.9333333333334</v>
      </c>
      <c r="F112" s="316">
        <v>1418.8666666666668</v>
      </c>
      <c r="G112" s="316">
        <v>1407.9833333333333</v>
      </c>
      <c r="H112" s="316">
        <v>1394.9166666666667</v>
      </c>
      <c r="I112" s="316">
        <v>1442.8166666666668</v>
      </c>
      <c r="J112" s="316">
        <v>1455.8833333333334</v>
      </c>
      <c r="K112" s="316">
        <v>1466.7666666666669</v>
      </c>
      <c r="L112" s="303">
        <v>1445</v>
      </c>
      <c r="M112" s="303">
        <v>1421.05</v>
      </c>
      <c r="N112" s="318">
        <v>3749900</v>
      </c>
      <c r="O112" s="319">
        <v>1.8371919342793128E-2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267.45</v>
      </c>
      <c r="E113" s="315">
        <v>266.38333333333333</v>
      </c>
      <c r="F113" s="316">
        <v>263.81666666666666</v>
      </c>
      <c r="G113" s="316">
        <v>260.18333333333334</v>
      </c>
      <c r="H113" s="316">
        <v>257.61666666666667</v>
      </c>
      <c r="I113" s="316">
        <v>270.01666666666665</v>
      </c>
      <c r="J113" s="316">
        <v>272.58333333333326</v>
      </c>
      <c r="K113" s="316">
        <v>276.21666666666664</v>
      </c>
      <c r="L113" s="303">
        <v>268.95</v>
      </c>
      <c r="M113" s="303">
        <v>262.75</v>
      </c>
      <c r="N113" s="318">
        <v>13791000</v>
      </c>
      <c r="O113" s="319">
        <v>4.3696744592527856E-3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121.25</v>
      </c>
      <c r="E114" s="315">
        <v>120.46666666666665</v>
      </c>
      <c r="F114" s="316">
        <v>118.2833333333333</v>
      </c>
      <c r="G114" s="316">
        <v>115.31666666666665</v>
      </c>
      <c r="H114" s="316">
        <v>113.1333333333333</v>
      </c>
      <c r="I114" s="316">
        <v>123.43333333333331</v>
      </c>
      <c r="J114" s="316">
        <v>125.61666666666667</v>
      </c>
      <c r="K114" s="316">
        <v>128.58333333333331</v>
      </c>
      <c r="L114" s="303">
        <v>122.65</v>
      </c>
      <c r="M114" s="303">
        <v>117.5</v>
      </c>
      <c r="N114" s="318">
        <v>25370400</v>
      </c>
      <c r="O114" s="319">
        <v>-2.4378352023403218E-3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1635.6</v>
      </c>
      <c r="E115" s="315">
        <v>1640.8666666666668</v>
      </c>
      <c r="F115" s="316">
        <v>1626.7333333333336</v>
      </c>
      <c r="G115" s="316">
        <v>1617.8666666666668</v>
      </c>
      <c r="H115" s="316">
        <v>1603.7333333333336</v>
      </c>
      <c r="I115" s="316">
        <v>1649.7333333333336</v>
      </c>
      <c r="J115" s="316">
        <v>1663.8666666666668</v>
      </c>
      <c r="K115" s="316">
        <v>1672.7333333333336</v>
      </c>
      <c r="L115" s="303">
        <v>1655</v>
      </c>
      <c r="M115" s="303">
        <v>1632</v>
      </c>
      <c r="N115" s="318">
        <v>3281000</v>
      </c>
      <c r="O115" s="319">
        <v>1.2185716489279654E-2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39.6</v>
      </c>
      <c r="E116" s="315">
        <v>39.699999999999996</v>
      </c>
      <c r="F116" s="316">
        <v>38.499999999999993</v>
      </c>
      <c r="G116" s="316">
        <v>37.4</v>
      </c>
      <c r="H116" s="316">
        <v>36.199999999999996</v>
      </c>
      <c r="I116" s="316">
        <v>40.79999999999999</v>
      </c>
      <c r="J116" s="316">
        <v>41.999999999999993</v>
      </c>
      <c r="K116" s="316">
        <v>43.099999999999987</v>
      </c>
      <c r="L116" s="303">
        <v>40.9</v>
      </c>
      <c r="M116" s="303">
        <v>38.6</v>
      </c>
      <c r="N116" s="318">
        <v>107036000</v>
      </c>
      <c r="O116" s="319">
        <v>-2.1286712263633371E-2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190.3</v>
      </c>
      <c r="E117" s="315">
        <v>190.55000000000004</v>
      </c>
      <c r="F117" s="316">
        <v>188.55000000000007</v>
      </c>
      <c r="G117" s="316">
        <v>186.80000000000004</v>
      </c>
      <c r="H117" s="316">
        <v>184.80000000000007</v>
      </c>
      <c r="I117" s="316">
        <v>192.30000000000007</v>
      </c>
      <c r="J117" s="316">
        <v>194.3</v>
      </c>
      <c r="K117" s="316">
        <v>196.05000000000007</v>
      </c>
      <c r="L117" s="303">
        <v>192.55</v>
      </c>
      <c r="M117" s="303">
        <v>188.8</v>
      </c>
      <c r="N117" s="318">
        <v>21316000</v>
      </c>
      <c r="O117" s="319">
        <v>0.11532021766429468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1473.95</v>
      </c>
      <c r="E118" s="315">
        <v>1468.6000000000001</v>
      </c>
      <c r="F118" s="316">
        <v>1455.3500000000004</v>
      </c>
      <c r="G118" s="316">
        <v>1436.7500000000002</v>
      </c>
      <c r="H118" s="316">
        <v>1423.5000000000005</v>
      </c>
      <c r="I118" s="316">
        <v>1487.2000000000003</v>
      </c>
      <c r="J118" s="316">
        <v>1500.4499999999998</v>
      </c>
      <c r="K118" s="316">
        <v>1519.0500000000002</v>
      </c>
      <c r="L118" s="303">
        <v>1481.85</v>
      </c>
      <c r="M118" s="303">
        <v>1450</v>
      </c>
      <c r="N118" s="318">
        <v>1407406</v>
      </c>
      <c r="O118" s="319">
        <v>-3.7453183520599251E-3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841.55</v>
      </c>
      <c r="E119" s="315">
        <v>845.48333333333323</v>
      </c>
      <c r="F119" s="316">
        <v>834.11666666666645</v>
      </c>
      <c r="G119" s="316">
        <v>826.68333333333317</v>
      </c>
      <c r="H119" s="316">
        <v>815.31666666666638</v>
      </c>
      <c r="I119" s="316">
        <v>852.91666666666652</v>
      </c>
      <c r="J119" s="316">
        <v>864.2833333333333</v>
      </c>
      <c r="K119" s="316">
        <v>871.71666666666658</v>
      </c>
      <c r="L119" s="303">
        <v>856.85</v>
      </c>
      <c r="M119" s="303">
        <v>838.05</v>
      </c>
      <c r="N119" s="318">
        <v>1485800</v>
      </c>
      <c r="O119" s="319">
        <v>1.1574074074074073E-2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235.25</v>
      </c>
      <c r="E120" s="315">
        <v>235.88333333333333</v>
      </c>
      <c r="F120" s="316">
        <v>233.36666666666665</v>
      </c>
      <c r="G120" s="316">
        <v>231.48333333333332</v>
      </c>
      <c r="H120" s="316">
        <v>228.96666666666664</v>
      </c>
      <c r="I120" s="316">
        <v>237.76666666666665</v>
      </c>
      <c r="J120" s="316">
        <v>240.2833333333333</v>
      </c>
      <c r="K120" s="316">
        <v>242.16666666666666</v>
      </c>
      <c r="L120" s="303">
        <v>238.4</v>
      </c>
      <c r="M120" s="303">
        <v>234</v>
      </c>
      <c r="N120" s="318">
        <v>15574300</v>
      </c>
      <c r="O120" s="319">
        <v>3.0656868491050898E-3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139.5</v>
      </c>
      <c r="E121" s="315">
        <v>138.81666666666666</v>
      </c>
      <c r="F121" s="316">
        <v>136.93333333333334</v>
      </c>
      <c r="G121" s="316">
        <v>134.36666666666667</v>
      </c>
      <c r="H121" s="316">
        <v>132.48333333333335</v>
      </c>
      <c r="I121" s="316">
        <v>141.38333333333333</v>
      </c>
      <c r="J121" s="316">
        <v>143.26666666666665</v>
      </c>
      <c r="K121" s="316">
        <v>145.83333333333331</v>
      </c>
      <c r="L121" s="303">
        <v>140.69999999999999</v>
      </c>
      <c r="M121" s="303">
        <v>136.25</v>
      </c>
      <c r="N121" s="318">
        <v>16836000</v>
      </c>
      <c r="O121" s="319">
        <v>-1.3361462728551337E-2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1994.65</v>
      </c>
      <c r="E122" s="315">
        <v>2001.0166666666667</v>
      </c>
      <c r="F122" s="316">
        <v>1984.1333333333332</v>
      </c>
      <c r="G122" s="316">
        <v>1973.6166666666666</v>
      </c>
      <c r="H122" s="316">
        <v>1956.7333333333331</v>
      </c>
      <c r="I122" s="316">
        <v>2011.5333333333333</v>
      </c>
      <c r="J122" s="316">
        <v>2028.416666666667</v>
      </c>
      <c r="K122" s="316">
        <v>2038.9333333333334</v>
      </c>
      <c r="L122" s="303">
        <v>2017.9</v>
      </c>
      <c r="M122" s="303">
        <v>1990.5</v>
      </c>
      <c r="N122" s="318">
        <v>36709415</v>
      </c>
      <c r="O122" s="319">
        <v>-1.4840615031426825E-3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58.75</v>
      </c>
      <c r="E123" s="315">
        <v>59.133333333333333</v>
      </c>
      <c r="F123" s="316">
        <v>57.816666666666663</v>
      </c>
      <c r="G123" s="316">
        <v>56.883333333333333</v>
      </c>
      <c r="H123" s="316">
        <v>55.566666666666663</v>
      </c>
      <c r="I123" s="316">
        <v>60.066666666666663</v>
      </c>
      <c r="J123" s="316">
        <v>61.38333333333334</v>
      </c>
      <c r="K123" s="316">
        <v>62.316666666666663</v>
      </c>
      <c r="L123" s="303">
        <v>60.45</v>
      </c>
      <c r="M123" s="303">
        <v>58.2</v>
      </c>
      <c r="N123" s="318">
        <v>92321000</v>
      </c>
      <c r="O123" s="319">
        <v>2.3809523809523808E-2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852.85</v>
      </c>
      <c r="E124" s="315">
        <v>854.71666666666658</v>
      </c>
      <c r="F124" s="316">
        <v>849.43333333333317</v>
      </c>
      <c r="G124" s="316">
        <v>846.01666666666654</v>
      </c>
      <c r="H124" s="316">
        <v>840.73333333333312</v>
      </c>
      <c r="I124" s="316">
        <v>858.13333333333321</v>
      </c>
      <c r="J124" s="316">
        <v>863.41666666666674</v>
      </c>
      <c r="K124" s="316">
        <v>866.83333333333326</v>
      </c>
      <c r="L124" s="303">
        <v>860</v>
      </c>
      <c r="M124" s="303">
        <v>851.3</v>
      </c>
      <c r="N124" s="318">
        <v>7113750</v>
      </c>
      <c r="O124" s="319">
        <v>-3.1529164477141357E-3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274.95</v>
      </c>
      <c r="E125" s="315">
        <v>274.84999999999997</v>
      </c>
      <c r="F125" s="316">
        <v>272.84999999999991</v>
      </c>
      <c r="G125" s="316">
        <v>270.74999999999994</v>
      </c>
      <c r="H125" s="316">
        <v>268.74999999999989</v>
      </c>
      <c r="I125" s="316">
        <v>276.94999999999993</v>
      </c>
      <c r="J125" s="316">
        <v>278.95000000000005</v>
      </c>
      <c r="K125" s="316">
        <v>281.04999999999995</v>
      </c>
      <c r="L125" s="303">
        <v>276.85000000000002</v>
      </c>
      <c r="M125" s="303">
        <v>272.75</v>
      </c>
      <c r="N125" s="318">
        <v>78768000</v>
      </c>
      <c r="O125" s="319">
        <v>-9.8800814541066453E-3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23827.55</v>
      </c>
      <c r="E126" s="315">
        <v>23882.95</v>
      </c>
      <c r="F126" s="316">
        <v>23729.600000000002</v>
      </c>
      <c r="G126" s="316">
        <v>23631.65</v>
      </c>
      <c r="H126" s="316">
        <v>23478.300000000003</v>
      </c>
      <c r="I126" s="316">
        <v>23980.9</v>
      </c>
      <c r="J126" s="316">
        <v>24134.25</v>
      </c>
      <c r="K126" s="316">
        <v>24232.2</v>
      </c>
      <c r="L126" s="303">
        <v>24036.3</v>
      </c>
      <c r="M126" s="303">
        <v>23785</v>
      </c>
      <c r="N126" s="318">
        <v>150050</v>
      </c>
      <c r="O126" s="319">
        <v>9.0786819098856754E-3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1551.15</v>
      </c>
      <c r="E127" s="315">
        <v>1548.5333333333335</v>
      </c>
      <c r="F127" s="316">
        <v>1537.2166666666672</v>
      </c>
      <c r="G127" s="316">
        <v>1523.2833333333335</v>
      </c>
      <c r="H127" s="316">
        <v>1511.9666666666672</v>
      </c>
      <c r="I127" s="316">
        <v>1562.4666666666672</v>
      </c>
      <c r="J127" s="316">
        <v>1573.7833333333333</v>
      </c>
      <c r="K127" s="316">
        <v>1587.7166666666672</v>
      </c>
      <c r="L127" s="303">
        <v>1559.85</v>
      </c>
      <c r="M127" s="303">
        <v>1534.6</v>
      </c>
      <c r="N127" s="318">
        <v>1532850</v>
      </c>
      <c r="O127" s="319">
        <v>-2.0042194092827006E-2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5335.15</v>
      </c>
      <c r="E128" s="315">
        <v>5319.65</v>
      </c>
      <c r="F128" s="316">
        <v>5265.65</v>
      </c>
      <c r="G128" s="316">
        <v>5196.1499999999996</v>
      </c>
      <c r="H128" s="316">
        <v>5142.1499999999996</v>
      </c>
      <c r="I128" s="316">
        <v>5389.15</v>
      </c>
      <c r="J128" s="316">
        <v>5443.15</v>
      </c>
      <c r="K128" s="316">
        <v>5512.65</v>
      </c>
      <c r="L128" s="303">
        <v>5373.65</v>
      </c>
      <c r="M128" s="303">
        <v>5250.15</v>
      </c>
      <c r="N128" s="318">
        <v>382000</v>
      </c>
      <c r="O128" s="319">
        <v>-1.4829142488716958E-2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1074.8</v>
      </c>
      <c r="E129" s="315">
        <v>1067.4833333333333</v>
      </c>
      <c r="F129" s="316">
        <v>1056.5666666666666</v>
      </c>
      <c r="G129" s="316">
        <v>1038.3333333333333</v>
      </c>
      <c r="H129" s="316">
        <v>1027.4166666666665</v>
      </c>
      <c r="I129" s="316">
        <v>1085.7166666666667</v>
      </c>
      <c r="J129" s="316">
        <v>1096.6333333333332</v>
      </c>
      <c r="K129" s="316">
        <v>1114.8666666666668</v>
      </c>
      <c r="L129" s="303">
        <v>1078.4000000000001</v>
      </c>
      <c r="M129" s="303">
        <v>1049.25</v>
      </c>
      <c r="N129" s="318">
        <v>4788871</v>
      </c>
      <c r="O129" s="319">
        <v>-2.1715698541430999E-3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576.95000000000005</v>
      </c>
      <c r="E130" s="315">
        <v>575.73333333333323</v>
      </c>
      <c r="F130" s="316">
        <v>571.56666666666649</v>
      </c>
      <c r="G130" s="316">
        <v>566.18333333333328</v>
      </c>
      <c r="H130" s="316">
        <v>562.01666666666654</v>
      </c>
      <c r="I130" s="316">
        <v>581.11666666666645</v>
      </c>
      <c r="J130" s="316">
        <v>585.28333333333319</v>
      </c>
      <c r="K130" s="316">
        <v>590.6666666666664</v>
      </c>
      <c r="L130" s="303">
        <v>579.9</v>
      </c>
      <c r="M130" s="303">
        <v>570.35</v>
      </c>
      <c r="N130" s="318">
        <v>34955200</v>
      </c>
      <c r="O130" s="319">
        <v>-1.2341772151898734E-2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493.9</v>
      </c>
      <c r="E131" s="315">
        <v>488.01666666666665</v>
      </c>
      <c r="F131" s="316">
        <v>479.13333333333333</v>
      </c>
      <c r="G131" s="316">
        <v>464.36666666666667</v>
      </c>
      <c r="H131" s="316">
        <v>455.48333333333335</v>
      </c>
      <c r="I131" s="316">
        <v>502.7833333333333</v>
      </c>
      <c r="J131" s="316">
        <v>511.66666666666663</v>
      </c>
      <c r="K131" s="316">
        <v>526.43333333333328</v>
      </c>
      <c r="L131" s="303">
        <v>496.9</v>
      </c>
      <c r="M131" s="303">
        <v>473.25</v>
      </c>
      <c r="N131" s="318">
        <v>11766000</v>
      </c>
      <c r="O131" s="319">
        <v>2.9666579154633763E-2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511.9</v>
      </c>
      <c r="E132" s="315">
        <v>511.98333333333335</v>
      </c>
      <c r="F132" s="316">
        <v>507.9666666666667</v>
      </c>
      <c r="G132" s="316">
        <v>504.03333333333336</v>
      </c>
      <c r="H132" s="316">
        <v>500.01666666666671</v>
      </c>
      <c r="I132" s="316">
        <v>515.91666666666674</v>
      </c>
      <c r="J132" s="316">
        <v>519.93333333333339</v>
      </c>
      <c r="K132" s="316">
        <v>523.86666666666667</v>
      </c>
      <c r="L132" s="303">
        <v>516</v>
      </c>
      <c r="M132" s="303">
        <v>508.05</v>
      </c>
      <c r="N132" s="318">
        <v>6832000</v>
      </c>
      <c r="O132" s="319">
        <v>4.4009779951100246E-2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579.85</v>
      </c>
      <c r="E133" s="315">
        <v>580.0333333333333</v>
      </c>
      <c r="F133" s="316">
        <v>574.66666666666663</v>
      </c>
      <c r="G133" s="316">
        <v>569.48333333333335</v>
      </c>
      <c r="H133" s="316">
        <v>564.11666666666667</v>
      </c>
      <c r="I133" s="316">
        <v>585.21666666666658</v>
      </c>
      <c r="J133" s="316">
        <v>590.58333333333337</v>
      </c>
      <c r="K133" s="316">
        <v>595.76666666666654</v>
      </c>
      <c r="L133" s="303">
        <v>585.4</v>
      </c>
      <c r="M133" s="303">
        <v>574.85</v>
      </c>
      <c r="N133" s="318">
        <v>13284000</v>
      </c>
      <c r="O133" s="319">
        <v>3.6719706242350062E-3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178.3</v>
      </c>
      <c r="E134" s="315">
        <v>178.9</v>
      </c>
      <c r="F134" s="316">
        <v>176.4</v>
      </c>
      <c r="G134" s="316">
        <v>174.5</v>
      </c>
      <c r="H134" s="316">
        <v>172</v>
      </c>
      <c r="I134" s="316">
        <v>180.8</v>
      </c>
      <c r="J134" s="316">
        <v>183.3</v>
      </c>
      <c r="K134" s="316">
        <v>185.20000000000002</v>
      </c>
      <c r="L134" s="303">
        <v>181.4</v>
      </c>
      <c r="M134" s="303">
        <v>177</v>
      </c>
      <c r="N134" s="318">
        <v>65190900</v>
      </c>
      <c r="O134" s="319">
        <v>4.0294706203383664E-2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73.900000000000006</v>
      </c>
      <c r="E135" s="315">
        <v>73.800000000000011</v>
      </c>
      <c r="F135" s="316">
        <v>73.15000000000002</v>
      </c>
      <c r="G135" s="316">
        <v>72.400000000000006</v>
      </c>
      <c r="H135" s="316">
        <v>71.750000000000014</v>
      </c>
      <c r="I135" s="316">
        <v>74.550000000000026</v>
      </c>
      <c r="J135" s="316">
        <v>75.2</v>
      </c>
      <c r="K135" s="316">
        <v>75.950000000000031</v>
      </c>
      <c r="L135" s="303">
        <v>74.45</v>
      </c>
      <c r="M135" s="303">
        <v>73.05</v>
      </c>
      <c r="N135" s="318">
        <v>95890500</v>
      </c>
      <c r="O135" s="319">
        <v>-3.3868335146898805E-2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629.1</v>
      </c>
      <c r="E136" s="315">
        <v>632.61666666666667</v>
      </c>
      <c r="F136" s="316">
        <v>624.08333333333337</v>
      </c>
      <c r="G136" s="316">
        <v>619.06666666666672</v>
      </c>
      <c r="H136" s="316">
        <v>610.53333333333342</v>
      </c>
      <c r="I136" s="316">
        <v>637.63333333333333</v>
      </c>
      <c r="J136" s="316">
        <v>646.16666666666663</v>
      </c>
      <c r="K136" s="316">
        <v>651.18333333333328</v>
      </c>
      <c r="L136" s="303">
        <v>641.15</v>
      </c>
      <c r="M136" s="303">
        <v>627.6</v>
      </c>
      <c r="N136" s="318">
        <v>38059600</v>
      </c>
      <c r="O136" s="319">
        <v>-1.802710645203737E-2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2800.75</v>
      </c>
      <c r="E137" s="315">
        <v>2788.8666666666668</v>
      </c>
      <c r="F137" s="316">
        <v>2771.5333333333338</v>
      </c>
      <c r="G137" s="316">
        <v>2742.3166666666671</v>
      </c>
      <c r="H137" s="316">
        <v>2724.983333333334</v>
      </c>
      <c r="I137" s="316">
        <v>2818.0833333333335</v>
      </c>
      <c r="J137" s="316">
        <v>2835.4166666666665</v>
      </c>
      <c r="K137" s="316">
        <v>2864.6333333333332</v>
      </c>
      <c r="L137" s="303">
        <v>2806.2</v>
      </c>
      <c r="M137" s="303">
        <v>2759.65</v>
      </c>
      <c r="N137" s="318">
        <v>6158100</v>
      </c>
      <c r="O137" s="319">
        <v>-4.64975845410628E-2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913.85</v>
      </c>
      <c r="E138" s="315">
        <v>916.91666666666663</v>
      </c>
      <c r="F138" s="316">
        <v>907.43333333333328</v>
      </c>
      <c r="G138" s="316">
        <v>901.01666666666665</v>
      </c>
      <c r="H138" s="316">
        <v>891.5333333333333</v>
      </c>
      <c r="I138" s="316">
        <v>923.33333333333326</v>
      </c>
      <c r="J138" s="316">
        <v>932.81666666666661</v>
      </c>
      <c r="K138" s="316">
        <v>939.23333333333323</v>
      </c>
      <c r="L138" s="303">
        <v>926.4</v>
      </c>
      <c r="M138" s="303">
        <v>910.5</v>
      </c>
      <c r="N138" s="318">
        <v>11610000</v>
      </c>
      <c r="O138" s="319">
        <v>2.6525198938992044E-2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1464.85</v>
      </c>
      <c r="E139" s="315">
        <v>1461.0666666666668</v>
      </c>
      <c r="F139" s="316">
        <v>1450.1833333333336</v>
      </c>
      <c r="G139" s="316">
        <v>1435.5166666666669</v>
      </c>
      <c r="H139" s="316">
        <v>1424.6333333333337</v>
      </c>
      <c r="I139" s="316">
        <v>1475.7333333333336</v>
      </c>
      <c r="J139" s="316">
        <v>1486.6166666666668</v>
      </c>
      <c r="K139" s="316">
        <v>1501.2833333333335</v>
      </c>
      <c r="L139" s="303">
        <v>1471.95</v>
      </c>
      <c r="M139" s="303">
        <v>1446.4</v>
      </c>
      <c r="N139" s="318">
        <v>6501750</v>
      </c>
      <c r="O139" s="319">
        <v>5.101449275362319E-3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2711.05</v>
      </c>
      <c r="E140" s="315">
        <v>2694.9666666666667</v>
      </c>
      <c r="F140" s="316">
        <v>2672.4333333333334</v>
      </c>
      <c r="G140" s="316">
        <v>2633.8166666666666</v>
      </c>
      <c r="H140" s="316">
        <v>2611.2833333333333</v>
      </c>
      <c r="I140" s="316">
        <v>2733.5833333333335</v>
      </c>
      <c r="J140" s="316">
        <v>2756.1166666666672</v>
      </c>
      <c r="K140" s="316">
        <v>2794.7333333333336</v>
      </c>
      <c r="L140" s="303">
        <v>2717.5</v>
      </c>
      <c r="M140" s="303">
        <v>2656.35</v>
      </c>
      <c r="N140" s="318">
        <v>1010000</v>
      </c>
      <c r="O140" s="319">
        <v>-2.1080688151199418E-2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335.85</v>
      </c>
      <c r="E141" s="315">
        <v>332.9666666666667</v>
      </c>
      <c r="F141" s="316">
        <v>328.43333333333339</v>
      </c>
      <c r="G141" s="316">
        <v>321.01666666666671</v>
      </c>
      <c r="H141" s="316">
        <v>316.48333333333341</v>
      </c>
      <c r="I141" s="316">
        <v>340.38333333333338</v>
      </c>
      <c r="J141" s="316">
        <v>344.91666666666669</v>
      </c>
      <c r="K141" s="316">
        <v>352.33333333333337</v>
      </c>
      <c r="L141" s="303">
        <v>337.5</v>
      </c>
      <c r="M141" s="303">
        <v>325.55</v>
      </c>
      <c r="N141" s="318">
        <v>4164000</v>
      </c>
      <c r="O141" s="319">
        <v>-5.4495912806539509E-2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488.9</v>
      </c>
      <c r="E142" s="315">
        <v>485.88333333333327</v>
      </c>
      <c r="F142" s="316">
        <v>481.81666666666655</v>
      </c>
      <c r="G142" s="316">
        <v>474.73333333333329</v>
      </c>
      <c r="H142" s="316">
        <v>470.66666666666657</v>
      </c>
      <c r="I142" s="316">
        <v>492.96666666666653</v>
      </c>
      <c r="J142" s="316">
        <v>497.03333333333325</v>
      </c>
      <c r="K142" s="316">
        <v>504.1166666666665</v>
      </c>
      <c r="L142" s="303">
        <v>489.95</v>
      </c>
      <c r="M142" s="303">
        <v>478.8</v>
      </c>
      <c r="N142" s="318">
        <v>5787600</v>
      </c>
      <c r="O142" s="319">
        <v>-2.8893587033121917E-2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1160.7</v>
      </c>
      <c r="E143" s="315">
        <v>1161.8500000000001</v>
      </c>
      <c r="F143" s="316">
        <v>1150.8000000000002</v>
      </c>
      <c r="G143" s="316">
        <v>1140.9000000000001</v>
      </c>
      <c r="H143" s="316">
        <v>1129.8500000000001</v>
      </c>
      <c r="I143" s="316">
        <v>1171.7500000000002</v>
      </c>
      <c r="J143" s="316">
        <v>1182.8</v>
      </c>
      <c r="K143" s="316">
        <v>1192.7000000000003</v>
      </c>
      <c r="L143" s="303">
        <v>1172.9000000000001</v>
      </c>
      <c r="M143" s="303">
        <v>1151.95</v>
      </c>
      <c r="N143" s="318">
        <v>1285900</v>
      </c>
      <c r="O143" s="319">
        <v>3.8251366120218579E-3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5078.3999999999996</v>
      </c>
      <c r="E144" s="315">
        <v>5057.8666666666668</v>
      </c>
      <c r="F144" s="316">
        <v>5030.6833333333334</v>
      </c>
      <c r="G144" s="316">
        <v>4982.9666666666662</v>
      </c>
      <c r="H144" s="316">
        <v>4955.7833333333328</v>
      </c>
      <c r="I144" s="316">
        <v>5105.5833333333339</v>
      </c>
      <c r="J144" s="316">
        <v>5132.7666666666682</v>
      </c>
      <c r="K144" s="316">
        <v>5180.4833333333345</v>
      </c>
      <c r="L144" s="303">
        <v>5085.05</v>
      </c>
      <c r="M144" s="303">
        <v>5010.1499999999996</v>
      </c>
      <c r="N144" s="318">
        <v>1433600</v>
      </c>
      <c r="O144" s="319">
        <v>-3.9528339809727989E-2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442.65</v>
      </c>
      <c r="E145" s="315">
        <v>440.01666666666665</v>
      </c>
      <c r="F145" s="316">
        <v>435.5333333333333</v>
      </c>
      <c r="G145" s="316">
        <v>428.41666666666663</v>
      </c>
      <c r="H145" s="316">
        <v>423.93333333333328</v>
      </c>
      <c r="I145" s="316">
        <v>447.13333333333333</v>
      </c>
      <c r="J145" s="316">
        <v>451.61666666666667</v>
      </c>
      <c r="K145" s="316">
        <v>458.73333333333335</v>
      </c>
      <c r="L145" s="303">
        <v>444.5</v>
      </c>
      <c r="M145" s="303">
        <v>432.9</v>
      </c>
      <c r="N145" s="318">
        <v>26236600</v>
      </c>
      <c r="O145" s="319">
        <v>-3.9226887555936396E-2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147</v>
      </c>
      <c r="E146" s="315">
        <v>147.71666666666667</v>
      </c>
      <c r="F146" s="316">
        <v>145.53333333333333</v>
      </c>
      <c r="G146" s="316">
        <v>144.06666666666666</v>
      </c>
      <c r="H146" s="316">
        <v>141.88333333333333</v>
      </c>
      <c r="I146" s="316">
        <v>149.18333333333334</v>
      </c>
      <c r="J146" s="316">
        <v>151.36666666666667</v>
      </c>
      <c r="K146" s="316">
        <v>152.83333333333334</v>
      </c>
      <c r="L146" s="303">
        <v>149.9</v>
      </c>
      <c r="M146" s="303">
        <v>146.25</v>
      </c>
      <c r="N146" s="318">
        <v>115673400</v>
      </c>
      <c r="O146" s="319">
        <v>-4.110174015159603E-3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812.1</v>
      </c>
      <c r="E147" s="315">
        <v>812.36666666666679</v>
      </c>
      <c r="F147" s="316">
        <v>807.28333333333353</v>
      </c>
      <c r="G147" s="316">
        <v>802.4666666666667</v>
      </c>
      <c r="H147" s="316">
        <v>797.38333333333344</v>
      </c>
      <c r="I147" s="316">
        <v>817.18333333333362</v>
      </c>
      <c r="J147" s="316">
        <v>822.26666666666688</v>
      </c>
      <c r="K147" s="316">
        <v>827.08333333333371</v>
      </c>
      <c r="L147" s="303">
        <v>817.45</v>
      </c>
      <c r="M147" s="303">
        <v>807.55</v>
      </c>
      <c r="N147" s="318">
        <v>2565000</v>
      </c>
      <c r="O147" s="319">
        <v>1.5841584158415842E-2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351.05</v>
      </c>
      <c r="E148" s="315">
        <v>351.5</v>
      </c>
      <c r="F148" s="316">
        <v>348.2</v>
      </c>
      <c r="G148" s="316">
        <v>345.34999999999997</v>
      </c>
      <c r="H148" s="316">
        <v>342.04999999999995</v>
      </c>
      <c r="I148" s="316">
        <v>354.35</v>
      </c>
      <c r="J148" s="316">
        <v>357.65</v>
      </c>
      <c r="K148" s="316">
        <v>360.50000000000006</v>
      </c>
      <c r="L148" s="303">
        <v>354.8</v>
      </c>
      <c r="M148" s="303">
        <v>348.65</v>
      </c>
      <c r="N148" s="318">
        <v>33065600</v>
      </c>
      <c r="O148" s="319">
        <v>5.1597801750457965E-2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216.65</v>
      </c>
      <c r="E149" s="315">
        <v>216.5</v>
      </c>
      <c r="F149" s="316">
        <v>214</v>
      </c>
      <c r="G149" s="316">
        <v>211.35</v>
      </c>
      <c r="H149" s="316">
        <v>208.85</v>
      </c>
      <c r="I149" s="316">
        <v>219.15</v>
      </c>
      <c r="J149" s="316">
        <v>221.65</v>
      </c>
      <c r="K149" s="316">
        <v>224.3</v>
      </c>
      <c r="L149" s="303">
        <v>219</v>
      </c>
      <c r="M149" s="303">
        <v>213.85</v>
      </c>
      <c r="N149" s="318">
        <v>33855000</v>
      </c>
      <c r="O149" s="319">
        <v>3.7701149425287357E-2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44180</v>
      </c>
    </row>
    <row r="7" spans="1:15">
      <c r="A7"/>
    </row>
    <row r="8" spans="1:15" ht="28.5" customHeight="1">
      <c r="A8" s="594" t="s">
        <v>16</v>
      </c>
      <c r="B8" s="595" t="s">
        <v>18</v>
      </c>
      <c r="C8" s="593" t="s">
        <v>19</v>
      </c>
      <c r="D8" s="593" t="s">
        <v>20</v>
      </c>
      <c r="E8" s="593" t="s">
        <v>21</v>
      </c>
      <c r="F8" s="593"/>
      <c r="G8" s="593"/>
      <c r="H8" s="593" t="s">
        <v>22</v>
      </c>
      <c r="I8" s="593"/>
      <c r="J8" s="593"/>
      <c r="K8" s="273"/>
      <c r="L8" s="281"/>
      <c r="M8" s="281"/>
    </row>
    <row r="9" spans="1:15" ht="36" customHeight="1">
      <c r="A9" s="589"/>
      <c r="B9" s="591"/>
      <c r="C9" s="596" t="s">
        <v>23</v>
      </c>
      <c r="D9" s="596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13558.15</v>
      </c>
      <c r="D10" s="302">
        <v>13542.700000000003</v>
      </c>
      <c r="E10" s="302">
        <v>13487.900000000005</v>
      </c>
      <c r="F10" s="302">
        <v>13417.650000000003</v>
      </c>
      <c r="G10" s="302">
        <v>13362.850000000006</v>
      </c>
      <c r="H10" s="302">
        <v>13612.950000000004</v>
      </c>
      <c r="I10" s="302">
        <v>13667.750000000004</v>
      </c>
      <c r="J10" s="302">
        <v>13738.000000000004</v>
      </c>
      <c r="K10" s="301">
        <v>13597.5</v>
      </c>
      <c r="L10" s="301">
        <v>13472.45</v>
      </c>
      <c r="M10" s="306"/>
    </row>
    <row r="11" spans="1:15">
      <c r="A11" s="300">
        <v>2</v>
      </c>
      <c r="B11" s="276" t="s">
        <v>220</v>
      </c>
      <c r="C11" s="303">
        <v>30745.9</v>
      </c>
      <c r="D11" s="278">
        <v>30738.649999999998</v>
      </c>
      <c r="E11" s="278">
        <v>30631.499999999996</v>
      </c>
      <c r="F11" s="278">
        <v>30517.1</v>
      </c>
      <c r="G11" s="278">
        <v>30409.949999999997</v>
      </c>
      <c r="H11" s="278">
        <v>30853.049999999996</v>
      </c>
      <c r="I11" s="278">
        <v>30960.199999999997</v>
      </c>
      <c r="J11" s="278">
        <v>31074.599999999995</v>
      </c>
      <c r="K11" s="303">
        <v>30845.8</v>
      </c>
      <c r="L11" s="303">
        <v>30624.25</v>
      </c>
      <c r="M11" s="306"/>
    </row>
    <row r="12" spans="1:15">
      <c r="A12" s="300">
        <v>3</v>
      </c>
      <c r="B12" s="284" t="s">
        <v>221</v>
      </c>
      <c r="C12" s="303">
        <v>1703.7</v>
      </c>
      <c r="D12" s="278">
        <v>1694.9666666666665</v>
      </c>
      <c r="E12" s="278">
        <v>1679.9833333333329</v>
      </c>
      <c r="F12" s="278">
        <v>1656.2666666666664</v>
      </c>
      <c r="G12" s="278">
        <v>1641.2833333333328</v>
      </c>
      <c r="H12" s="278">
        <v>1718.6833333333329</v>
      </c>
      <c r="I12" s="278">
        <v>1733.6666666666665</v>
      </c>
      <c r="J12" s="278">
        <v>1757.383333333333</v>
      </c>
      <c r="K12" s="303">
        <v>1709.95</v>
      </c>
      <c r="L12" s="303">
        <v>1671.25</v>
      </c>
      <c r="M12" s="306"/>
    </row>
    <row r="13" spans="1:15">
      <c r="A13" s="300">
        <v>4</v>
      </c>
      <c r="B13" s="276" t="s">
        <v>222</v>
      </c>
      <c r="C13" s="303">
        <v>3652</v>
      </c>
      <c r="D13" s="278">
        <v>3647.7000000000003</v>
      </c>
      <c r="E13" s="278">
        <v>3636.3000000000006</v>
      </c>
      <c r="F13" s="278">
        <v>3620.6000000000004</v>
      </c>
      <c r="G13" s="278">
        <v>3609.2000000000007</v>
      </c>
      <c r="H13" s="278">
        <v>3663.4000000000005</v>
      </c>
      <c r="I13" s="278">
        <v>3674.8</v>
      </c>
      <c r="J13" s="278">
        <v>3690.5000000000005</v>
      </c>
      <c r="K13" s="303">
        <v>3659.1</v>
      </c>
      <c r="L13" s="303">
        <v>3632</v>
      </c>
      <c r="M13" s="306"/>
    </row>
    <row r="14" spans="1:15">
      <c r="A14" s="300">
        <v>5</v>
      </c>
      <c r="B14" s="276" t="s">
        <v>223</v>
      </c>
      <c r="C14" s="303">
        <v>22746.7</v>
      </c>
      <c r="D14" s="278">
        <v>22675.483333333334</v>
      </c>
      <c r="E14" s="278">
        <v>22558.516666666666</v>
      </c>
      <c r="F14" s="278">
        <v>22370.333333333332</v>
      </c>
      <c r="G14" s="278">
        <v>22253.366666666665</v>
      </c>
      <c r="H14" s="278">
        <v>22863.666666666668</v>
      </c>
      <c r="I14" s="278">
        <v>22980.633333333335</v>
      </c>
      <c r="J14" s="278">
        <v>23168.816666666669</v>
      </c>
      <c r="K14" s="303">
        <v>22792.45</v>
      </c>
      <c r="L14" s="303">
        <v>22487.3</v>
      </c>
      <c r="M14" s="306"/>
    </row>
    <row r="15" spans="1:15">
      <c r="A15" s="300">
        <v>6</v>
      </c>
      <c r="B15" s="276" t="s">
        <v>224</v>
      </c>
      <c r="C15" s="303">
        <v>2905.2</v>
      </c>
      <c r="D15" s="278">
        <v>2893.1333333333332</v>
      </c>
      <c r="E15" s="278">
        <v>2874.0166666666664</v>
      </c>
      <c r="F15" s="278">
        <v>2842.833333333333</v>
      </c>
      <c r="G15" s="278">
        <v>2823.7166666666662</v>
      </c>
      <c r="H15" s="278">
        <v>2924.3166666666666</v>
      </c>
      <c r="I15" s="278">
        <v>2943.4333333333334</v>
      </c>
      <c r="J15" s="278">
        <v>2974.6166666666668</v>
      </c>
      <c r="K15" s="303">
        <v>2912.25</v>
      </c>
      <c r="L15" s="303">
        <v>2861.95</v>
      </c>
      <c r="M15" s="306"/>
    </row>
    <row r="16" spans="1:15">
      <c r="A16" s="300">
        <v>7</v>
      </c>
      <c r="B16" s="276" t="s">
        <v>225</v>
      </c>
      <c r="C16" s="303">
        <v>5789.9</v>
      </c>
      <c r="D16" s="278">
        <v>5782.2666666666673</v>
      </c>
      <c r="E16" s="278">
        <v>5764.9833333333345</v>
      </c>
      <c r="F16" s="278">
        <v>5740.0666666666675</v>
      </c>
      <c r="G16" s="278">
        <v>5722.7833333333347</v>
      </c>
      <c r="H16" s="278">
        <v>5807.1833333333343</v>
      </c>
      <c r="I16" s="278">
        <v>5824.4666666666672</v>
      </c>
      <c r="J16" s="278">
        <v>5849.3833333333341</v>
      </c>
      <c r="K16" s="303">
        <v>5799.55</v>
      </c>
      <c r="L16" s="303">
        <v>5757.35</v>
      </c>
      <c r="M16" s="306"/>
    </row>
    <row r="17" spans="1:13">
      <c r="A17" s="300">
        <v>8</v>
      </c>
      <c r="B17" s="276" t="s">
        <v>802</v>
      </c>
      <c r="C17" s="276">
        <v>1226.45</v>
      </c>
      <c r="D17" s="278">
        <v>1229.8333333333333</v>
      </c>
      <c r="E17" s="278">
        <v>1211.6666666666665</v>
      </c>
      <c r="F17" s="278">
        <v>1196.8833333333332</v>
      </c>
      <c r="G17" s="278">
        <v>1178.7166666666665</v>
      </c>
      <c r="H17" s="278">
        <v>1244.6166666666666</v>
      </c>
      <c r="I17" s="278">
        <v>1262.7833333333331</v>
      </c>
      <c r="J17" s="278">
        <v>1277.5666666666666</v>
      </c>
      <c r="K17" s="276">
        <v>1248</v>
      </c>
      <c r="L17" s="276">
        <v>1215.05</v>
      </c>
      <c r="M17" s="276">
        <v>2.96041</v>
      </c>
    </row>
    <row r="18" spans="1:13">
      <c r="A18" s="300">
        <v>9</v>
      </c>
      <c r="B18" s="276" t="s">
        <v>295</v>
      </c>
      <c r="C18" s="276">
        <v>16504.900000000001</v>
      </c>
      <c r="D18" s="278">
        <v>16468.600000000002</v>
      </c>
      <c r="E18" s="278">
        <v>16237.300000000003</v>
      </c>
      <c r="F18" s="278">
        <v>15969.7</v>
      </c>
      <c r="G18" s="278">
        <v>15738.400000000001</v>
      </c>
      <c r="H18" s="278">
        <v>16736.200000000004</v>
      </c>
      <c r="I18" s="278">
        <v>16967.5</v>
      </c>
      <c r="J18" s="278">
        <v>17235.100000000006</v>
      </c>
      <c r="K18" s="276">
        <v>16699.900000000001</v>
      </c>
      <c r="L18" s="276">
        <v>16201</v>
      </c>
      <c r="M18" s="276">
        <v>0.44723000000000002</v>
      </c>
    </row>
    <row r="19" spans="1:13">
      <c r="A19" s="300">
        <v>10</v>
      </c>
      <c r="B19" s="276" t="s">
        <v>227</v>
      </c>
      <c r="C19" s="276">
        <v>91.85</v>
      </c>
      <c r="D19" s="278">
        <v>92.566666666666663</v>
      </c>
      <c r="E19" s="278">
        <v>90.783333333333331</v>
      </c>
      <c r="F19" s="278">
        <v>89.716666666666669</v>
      </c>
      <c r="G19" s="278">
        <v>87.933333333333337</v>
      </c>
      <c r="H19" s="278">
        <v>93.633333333333326</v>
      </c>
      <c r="I19" s="278">
        <v>95.416666666666657</v>
      </c>
      <c r="J19" s="278">
        <v>96.48333333333332</v>
      </c>
      <c r="K19" s="276">
        <v>94.35</v>
      </c>
      <c r="L19" s="276">
        <v>91.5</v>
      </c>
      <c r="M19" s="276">
        <v>19.95363</v>
      </c>
    </row>
    <row r="20" spans="1:13">
      <c r="A20" s="300">
        <v>11</v>
      </c>
      <c r="B20" s="276" t="s">
        <v>228</v>
      </c>
      <c r="C20" s="276">
        <v>159.94999999999999</v>
      </c>
      <c r="D20" s="278">
        <v>159.9</v>
      </c>
      <c r="E20" s="278">
        <v>159.10000000000002</v>
      </c>
      <c r="F20" s="278">
        <v>158.25000000000003</v>
      </c>
      <c r="G20" s="278">
        <v>157.45000000000005</v>
      </c>
      <c r="H20" s="278">
        <v>160.75</v>
      </c>
      <c r="I20" s="278">
        <v>161.55000000000001</v>
      </c>
      <c r="J20" s="278">
        <v>162.39999999999998</v>
      </c>
      <c r="K20" s="276">
        <v>160.69999999999999</v>
      </c>
      <c r="L20" s="276">
        <v>159.05000000000001</v>
      </c>
      <c r="M20" s="276">
        <v>8.1556700000000006</v>
      </c>
    </row>
    <row r="21" spans="1:13">
      <c r="A21" s="300">
        <v>12</v>
      </c>
      <c r="B21" s="276" t="s">
        <v>38</v>
      </c>
      <c r="C21" s="276">
        <v>1615.05</v>
      </c>
      <c r="D21" s="278">
        <v>1618.3500000000001</v>
      </c>
      <c r="E21" s="278">
        <v>1606.7000000000003</v>
      </c>
      <c r="F21" s="278">
        <v>1598.3500000000001</v>
      </c>
      <c r="G21" s="278">
        <v>1586.7000000000003</v>
      </c>
      <c r="H21" s="278">
        <v>1626.7000000000003</v>
      </c>
      <c r="I21" s="278">
        <v>1638.3500000000004</v>
      </c>
      <c r="J21" s="278">
        <v>1646.7000000000003</v>
      </c>
      <c r="K21" s="276">
        <v>1630</v>
      </c>
      <c r="L21" s="276">
        <v>1610</v>
      </c>
      <c r="M21" s="276">
        <v>9.8084500000000006</v>
      </c>
    </row>
    <row r="22" spans="1:13">
      <c r="A22" s="300">
        <v>13</v>
      </c>
      <c r="B22" s="276" t="s">
        <v>296</v>
      </c>
      <c r="C22" s="276">
        <v>358.95</v>
      </c>
      <c r="D22" s="278">
        <v>358.58333333333331</v>
      </c>
      <c r="E22" s="278">
        <v>354.86666666666662</v>
      </c>
      <c r="F22" s="278">
        <v>350.7833333333333</v>
      </c>
      <c r="G22" s="278">
        <v>347.06666666666661</v>
      </c>
      <c r="H22" s="278">
        <v>362.66666666666663</v>
      </c>
      <c r="I22" s="278">
        <v>366.38333333333333</v>
      </c>
      <c r="J22" s="278">
        <v>370.46666666666664</v>
      </c>
      <c r="K22" s="276">
        <v>362.3</v>
      </c>
      <c r="L22" s="276">
        <v>354.5</v>
      </c>
      <c r="M22" s="276">
        <v>12.74108</v>
      </c>
    </row>
    <row r="23" spans="1:13">
      <c r="A23" s="300">
        <v>14</v>
      </c>
      <c r="B23" s="276" t="s">
        <v>41</v>
      </c>
      <c r="C23" s="276">
        <v>467</v>
      </c>
      <c r="D23" s="278">
        <v>467.51666666666671</v>
      </c>
      <c r="E23" s="278">
        <v>462.58333333333343</v>
      </c>
      <c r="F23" s="278">
        <v>458.16666666666674</v>
      </c>
      <c r="G23" s="278">
        <v>453.23333333333346</v>
      </c>
      <c r="H23" s="278">
        <v>471.93333333333339</v>
      </c>
      <c r="I23" s="278">
        <v>476.86666666666667</v>
      </c>
      <c r="J23" s="278">
        <v>481.28333333333336</v>
      </c>
      <c r="K23" s="276">
        <v>472.45</v>
      </c>
      <c r="L23" s="276">
        <v>463.1</v>
      </c>
      <c r="M23" s="276">
        <v>59.436520000000002</v>
      </c>
    </row>
    <row r="24" spans="1:13">
      <c r="A24" s="300">
        <v>15</v>
      </c>
      <c r="B24" s="276" t="s">
        <v>43</v>
      </c>
      <c r="C24" s="276">
        <v>46.65</v>
      </c>
      <c r="D24" s="278">
        <v>45.933333333333337</v>
      </c>
      <c r="E24" s="278">
        <v>45.216666666666676</v>
      </c>
      <c r="F24" s="278">
        <v>43.783333333333339</v>
      </c>
      <c r="G24" s="278">
        <v>43.066666666666677</v>
      </c>
      <c r="H24" s="278">
        <v>47.366666666666674</v>
      </c>
      <c r="I24" s="278">
        <v>48.083333333333343</v>
      </c>
      <c r="J24" s="278">
        <v>49.516666666666673</v>
      </c>
      <c r="K24" s="276">
        <v>46.65</v>
      </c>
      <c r="L24" s="276">
        <v>44.5</v>
      </c>
      <c r="M24" s="276">
        <v>205.26342</v>
      </c>
    </row>
    <row r="25" spans="1:13">
      <c r="A25" s="300">
        <v>16</v>
      </c>
      <c r="B25" s="276" t="s">
        <v>298</v>
      </c>
      <c r="C25" s="276">
        <v>425.25</v>
      </c>
      <c r="D25" s="278">
        <v>425.58333333333331</v>
      </c>
      <c r="E25" s="278">
        <v>418.36666666666662</v>
      </c>
      <c r="F25" s="278">
        <v>411.48333333333329</v>
      </c>
      <c r="G25" s="278">
        <v>404.26666666666659</v>
      </c>
      <c r="H25" s="278">
        <v>432.46666666666664</v>
      </c>
      <c r="I25" s="278">
        <v>439.68333333333334</v>
      </c>
      <c r="J25" s="278">
        <v>446.56666666666666</v>
      </c>
      <c r="K25" s="276">
        <v>432.8</v>
      </c>
      <c r="L25" s="276">
        <v>418.7</v>
      </c>
      <c r="M25" s="276">
        <v>2.8180999999999998</v>
      </c>
    </row>
    <row r="26" spans="1:13">
      <c r="A26" s="300">
        <v>17</v>
      </c>
      <c r="B26" s="276" t="s">
        <v>229</v>
      </c>
      <c r="C26" s="276">
        <v>1680.85</v>
      </c>
      <c r="D26" s="278">
        <v>1685.2833333333335</v>
      </c>
      <c r="E26" s="278">
        <v>1665.5666666666671</v>
      </c>
      <c r="F26" s="278">
        <v>1650.2833333333335</v>
      </c>
      <c r="G26" s="278">
        <v>1630.5666666666671</v>
      </c>
      <c r="H26" s="278">
        <v>1700.5666666666671</v>
      </c>
      <c r="I26" s="278">
        <v>1720.2833333333338</v>
      </c>
      <c r="J26" s="278">
        <v>1735.5666666666671</v>
      </c>
      <c r="K26" s="276">
        <v>1705</v>
      </c>
      <c r="L26" s="276">
        <v>1670</v>
      </c>
      <c r="M26" s="276">
        <v>0.51944000000000001</v>
      </c>
    </row>
    <row r="27" spans="1:13">
      <c r="A27" s="300">
        <v>18</v>
      </c>
      <c r="B27" s="276" t="s">
        <v>230</v>
      </c>
      <c r="C27" s="276">
        <v>2929.25</v>
      </c>
      <c r="D27" s="278">
        <v>2921.8333333333335</v>
      </c>
      <c r="E27" s="278">
        <v>2903.666666666667</v>
      </c>
      <c r="F27" s="278">
        <v>2878.0833333333335</v>
      </c>
      <c r="G27" s="278">
        <v>2859.916666666667</v>
      </c>
      <c r="H27" s="278">
        <v>2947.416666666667</v>
      </c>
      <c r="I27" s="278">
        <v>2965.5833333333339</v>
      </c>
      <c r="J27" s="278">
        <v>2991.166666666667</v>
      </c>
      <c r="K27" s="276">
        <v>2940</v>
      </c>
      <c r="L27" s="276">
        <v>2896.25</v>
      </c>
      <c r="M27" s="276">
        <v>0.75246999999999997</v>
      </c>
    </row>
    <row r="28" spans="1:13">
      <c r="A28" s="300">
        <v>19</v>
      </c>
      <c r="B28" s="276" t="s">
        <v>45</v>
      </c>
      <c r="C28" s="276">
        <v>935.6</v>
      </c>
      <c r="D28" s="278">
        <v>933.44999999999993</v>
      </c>
      <c r="E28" s="278">
        <v>927.14999999999986</v>
      </c>
      <c r="F28" s="278">
        <v>918.69999999999993</v>
      </c>
      <c r="G28" s="278">
        <v>912.39999999999986</v>
      </c>
      <c r="H28" s="278">
        <v>941.89999999999986</v>
      </c>
      <c r="I28" s="278">
        <v>948.19999999999982</v>
      </c>
      <c r="J28" s="278">
        <v>956.64999999999986</v>
      </c>
      <c r="K28" s="276">
        <v>939.75</v>
      </c>
      <c r="L28" s="276">
        <v>925</v>
      </c>
      <c r="M28" s="276">
        <v>7.4591900000000004</v>
      </c>
    </row>
    <row r="29" spans="1:13">
      <c r="A29" s="300">
        <v>20</v>
      </c>
      <c r="B29" s="276" t="s">
        <v>46</v>
      </c>
      <c r="C29" s="276">
        <v>246.45</v>
      </c>
      <c r="D29" s="278">
        <v>246.83333333333334</v>
      </c>
      <c r="E29" s="278">
        <v>244.66666666666669</v>
      </c>
      <c r="F29" s="278">
        <v>242.88333333333335</v>
      </c>
      <c r="G29" s="278">
        <v>240.7166666666667</v>
      </c>
      <c r="H29" s="278">
        <v>248.61666666666667</v>
      </c>
      <c r="I29" s="278">
        <v>250.78333333333336</v>
      </c>
      <c r="J29" s="278">
        <v>252.56666666666666</v>
      </c>
      <c r="K29" s="276">
        <v>249</v>
      </c>
      <c r="L29" s="276">
        <v>245.05</v>
      </c>
      <c r="M29" s="276">
        <v>41.624720000000003</v>
      </c>
    </row>
    <row r="30" spans="1:13">
      <c r="A30" s="300">
        <v>21</v>
      </c>
      <c r="B30" s="276" t="s">
        <v>47</v>
      </c>
      <c r="C30" s="276">
        <v>2356.8000000000002</v>
      </c>
      <c r="D30" s="278">
        <v>2364.7166666666667</v>
      </c>
      <c r="E30" s="278">
        <v>2339.0833333333335</v>
      </c>
      <c r="F30" s="278">
        <v>2321.3666666666668</v>
      </c>
      <c r="G30" s="278">
        <v>2295.7333333333336</v>
      </c>
      <c r="H30" s="278">
        <v>2382.4333333333334</v>
      </c>
      <c r="I30" s="278">
        <v>2408.0666666666666</v>
      </c>
      <c r="J30" s="278">
        <v>2425.7833333333333</v>
      </c>
      <c r="K30" s="276">
        <v>2390.35</v>
      </c>
      <c r="L30" s="276">
        <v>2347</v>
      </c>
      <c r="M30" s="276">
        <v>8.0065399999999993</v>
      </c>
    </row>
    <row r="31" spans="1:13">
      <c r="A31" s="300">
        <v>22</v>
      </c>
      <c r="B31" s="276" t="s">
        <v>48</v>
      </c>
      <c r="C31" s="276">
        <v>188.4</v>
      </c>
      <c r="D31" s="278">
        <v>190.06666666666669</v>
      </c>
      <c r="E31" s="278">
        <v>185.78333333333339</v>
      </c>
      <c r="F31" s="278">
        <v>183.16666666666669</v>
      </c>
      <c r="G31" s="278">
        <v>178.88333333333338</v>
      </c>
      <c r="H31" s="278">
        <v>192.68333333333339</v>
      </c>
      <c r="I31" s="278">
        <v>196.9666666666667</v>
      </c>
      <c r="J31" s="278">
        <v>199.5833333333334</v>
      </c>
      <c r="K31" s="276">
        <v>194.35</v>
      </c>
      <c r="L31" s="276">
        <v>187.45</v>
      </c>
      <c r="M31" s="276">
        <v>81.276169999999993</v>
      </c>
    </row>
    <row r="32" spans="1:13">
      <c r="A32" s="300">
        <v>23</v>
      </c>
      <c r="B32" s="276" t="s">
        <v>49</v>
      </c>
      <c r="C32" s="276">
        <v>95.15</v>
      </c>
      <c r="D32" s="278">
        <v>94.816666666666663</v>
      </c>
      <c r="E32" s="278">
        <v>94.133333333333326</v>
      </c>
      <c r="F32" s="278">
        <v>93.11666666666666</v>
      </c>
      <c r="G32" s="278">
        <v>92.433333333333323</v>
      </c>
      <c r="H32" s="278">
        <v>95.833333333333329</v>
      </c>
      <c r="I32" s="278">
        <v>96.516666666666666</v>
      </c>
      <c r="J32" s="278">
        <v>97.533333333333331</v>
      </c>
      <c r="K32" s="276">
        <v>95.5</v>
      </c>
      <c r="L32" s="276">
        <v>93.8</v>
      </c>
      <c r="M32" s="276">
        <v>168.26804000000001</v>
      </c>
    </row>
    <row r="33" spans="1:13">
      <c r="A33" s="300">
        <v>24</v>
      </c>
      <c r="B33" s="276" t="s">
        <v>51</v>
      </c>
      <c r="C33" s="276">
        <v>2548.15</v>
      </c>
      <c r="D33" s="278">
        <v>2541.0166666666669</v>
      </c>
      <c r="E33" s="278">
        <v>2528.1333333333337</v>
      </c>
      <c r="F33" s="278">
        <v>2508.1166666666668</v>
      </c>
      <c r="G33" s="278">
        <v>2495.2333333333336</v>
      </c>
      <c r="H33" s="278">
        <v>2561.0333333333338</v>
      </c>
      <c r="I33" s="278">
        <v>2573.916666666667</v>
      </c>
      <c r="J33" s="278">
        <v>2593.9333333333338</v>
      </c>
      <c r="K33" s="276">
        <v>2553.9</v>
      </c>
      <c r="L33" s="276">
        <v>2521</v>
      </c>
      <c r="M33" s="276">
        <v>12.80339</v>
      </c>
    </row>
    <row r="34" spans="1:13">
      <c r="A34" s="300">
        <v>25</v>
      </c>
      <c r="B34" s="276" t="s">
        <v>226</v>
      </c>
      <c r="C34" s="276">
        <v>929.45</v>
      </c>
      <c r="D34" s="278">
        <v>921.15</v>
      </c>
      <c r="E34" s="278">
        <v>910.3</v>
      </c>
      <c r="F34" s="278">
        <v>891.15</v>
      </c>
      <c r="G34" s="278">
        <v>880.3</v>
      </c>
      <c r="H34" s="278">
        <v>940.3</v>
      </c>
      <c r="I34" s="278">
        <v>951.15000000000009</v>
      </c>
      <c r="J34" s="278">
        <v>970.3</v>
      </c>
      <c r="K34" s="276">
        <v>932</v>
      </c>
      <c r="L34" s="276">
        <v>902</v>
      </c>
      <c r="M34" s="276">
        <v>2.9436499999999999</v>
      </c>
    </row>
    <row r="35" spans="1:13">
      <c r="A35" s="300">
        <v>26</v>
      </c>
      <c r="B35" s="276" t="s">
        <v>53</v>
      </c>
      <c r="C35" s="276">
        <v>889.4</v>
      </c>
      <c r="D35" s="278">
        <v>894.41666666666663</v>
      </c>
      <c r="E35" s="278">
        <v>882.88333333333321</v>
      </c>
      <c r="F35" s="278">
        <v>876.36666666666656</v>
      </c>
      <c r="G35" s="278">
        <v>864.83333333333314</v>
      </c>
      <c r="H35" s="278">
        <v>900.93333333333328</v>
      </c>
      <c r="I35" s="278">
        <v>912.46666666666681</v>
      </c>
      <c r="J35" s="278">
        <v>918.98333333333335</v>
      </c>
      <c r="K35" s="276">
        <v>905.95</v>
      </c>
      <c r="L35" s="276">
        <v>887.9</v>
      </c>
      <c r="M35" s="276">
        <v>15.265829999999999</v>
      </c>
    </row>
    <row r="36" spans="1:13">
      <c r="A36" s="300">
        <v>27</v>
      </c>
      <c r="B36" s="276" t="s">
        <v>55</v>
      </c>
      <c r="C36" s="276">
        <v>615.9</v>
      </c>
      <c r="D36" s="278">
        <v>617.36666666666667</v>
      </c>
      <c r="E36" s="278">
        <v>610.93333333333339</v>
      </c>
      <c r="F36" s="278">
        <v>605.9666666666667</v>
      </c>
      <c r="G36" s="278">
        <v>599.53333333333342</v>
      </c>
      <c r="H36" s="278">
        <v>622.33333333333337</v>
      </c>
      <c r="I36" s="278">
        <v>628.76666666666654</v>
      </c>
      <c r="J36" s="278">
        <v>633.73333333333335</v>
      </c>
      <c r="K36" s="276">
        <v>623.79999999999995</v>
      </c>
      <c r="L36" s="276">
        <v>612.4</v>
      </c>
      <c r="M36" s="276">
        <v>145.6748</v>
      </c>
    </row>
    <row r="37" spans="1:13">
      <c r="A37" s="300">
        <v>28</v>
      </c>
      <c r="B37" s="276" t="s">
        <v>56</v>
      </c>
      <c r="C37" s="276">
        <v>3289</v>
      </c>
      <c r="D37" s="278">
        <v>3296.1833333333329</v>
      </c>
      <c r="E37" s="278">
        <v>3257.8166666666657</v>
      </c>
      <c r="F37" s="278">
        <v>3226.6333333333328</v>
      </c>
      <c r="G37" s="278">
        <v>3188.2666666666655</v>
      </c>
      <c r="H37" s="278">
        <v>3327.3666666666659</v>
      </c>
      <c r="I37" s="278">
        <v>3365.7333333333336</v>
      </c>
      <c r="J37" s="278">
        <v>3396.9166666666661</v>
      </c>
      <c r="K37" s="276">
        <v>3334.55</v>
      </c>
      <c r="L37" s="276">
        <v>3265</v>
      </c>
      <c r="M37" s="276">
        <v>4.2541599999999997</v>
      </c>
    </row>
    <row r="38" spans="1:13">
      <c r="A38" s="300">
        <v>29</v>
      </c>
      <c r="B38" s="276" t="s">
        <v>58</v>
      </c>
      <c r="C38" s="276">
        <v>8933.5</v>
      </c>
      <c r="D38" s="278">
        <v>8965.15</v>
      </c>
      <c r="E38" s="278">
        <v>8863.5</v>
      </c>
      <c r="F38" s="278">
        <v>8793.5</v>
      </c>
      <c r="G38" s="278">
        <v>8691.85</v>
      </c>
      <c r="H38" s="278">
        <v>9035.15</v>
      </c>
      <c r="I38" s="278">
        <v>9136.7999999999975</v>
      </c>
      <c r="J38" s="278">
        <v>9206.7999999999993</v>
      </c>
      <c r="K38" s="276">
        <v>9066.7999999999993</v>
      </c>
      <c r="L38" s="276">
        <v>8895.15</v>
      </c>
      <c r="M38" s="276">
        <v>4.4488399999999997</v>
      </c>
    </row>
    <row r="39" spans="1:13">
      <c r="A39" s="300">
        <v>30</v>
      </c>
      <c r="B39" s="276" t="s">
        <v>232</v>
      </c>
      <c r="C39" s="276">
        <v>3059.35</v>
      </c>
      <c r="D39" s="278">
        <v>3074.4500000000003</v>
      </c>
      <c r="E39" s="278">
        <v>3034.9000000000005</v>
      </c>
      <c r="F39" s="278">
        <v>3010.4500000000003</v>
      </c>
      <c r="G39" s="278">
        <v>2970.9000000000005</v>
      </c>
      <c r="H39" s="278">
        <v>3098.9000000000005</v>
      </c>
      <c r="I39" s="278">
        <v>3138.4500000000007</v>
      </c>
      <c r="J39" s="278">
        <v>3162.9000000000005</v>
      </c>
      <c r="K39" s="276">
        <v>3114</v>
      </c>
      <c r="L39" s="276">
        <v>3050</v>
      </c>
      <c r="M39" s="276">
        <v>0.46827999999999997</v>
      </c>
    </row>
    <row r="40" spans="1:13">
      <c r="A40" s="300">
        <v>31</v>
      </c>
      <c r="B40" s="276" t="s">
        <v>59</v>
      </c>
      <c r="C40" s="276">
        <v>4898.6499999999996</v>
      </c>
      <c r="D40" s="278">
        <v>4887.1166666666659</v>
      </c>
      <c r="E40" s="278">
        <v>4859.5333333333319</v>
      </c>
      <c r="F40" s="278">
        <v>4820.4166666666661</v>
      </c>
      <c r="G40" s="278">
        <v>4792.8333333333321</v>
      </c>
      <c r="H40" s="278">
        <v>4926.2333333333318</v>
      </c>
      <c r="I40" s="278">
        <v>4953.8166666666657</v>
      </c>
      <c r="J40" s="278">
        <v>4992.9333333333316</v>
      </c>
      <c r="K40" s="276">
        <v>4914.7</v>
      </c>
      <c r="L40" s="276">
        <v>4848</v>
      </c>
      <c r="M40" s="276">
        <v>17.863479999999999</v>
      </c>
    </row>
    <row r="41" spans="1:13">
      <c r="A41" s="300">
        <v>32</v>
      </c>
      <c r="B41" s="276" t="s">
        <v>60</v>
      </c>
      <c r="C41" s="276">
        <v>1653.7</v>
      </c>
      <c r="D41" s="278">
        <v>1653.3</v>
      </c>
      <c r="E41" s="278">
        <v>1636.3999999999999</v>
      </c>
      <c r="F41" s="278">
        <v>1619.1</v>
      </c>
      <c r="G41" s="278">
        <v>1602.1999999999998</v>
      </c>
      <c r="H41" s="278">
        <v>1670.6</v>
      </c>
      <c r="I41" s="278">
        <v>1687.5</v>
      </c>
      <c r="J41" s="278">
        <v>1704.8</v>
      </c>
      <c r="K41" s="276">
        <v>1670.2</v>
      </c>
      <c r="L41" s="276">
        <v>1636</v>
      </c>
      <c r="M41" s="276">
        <v>5.74777</v>
      </c>
    </row>
    <row r="42" spans="1:13">
      <c r="A42" s="300">
        <v>33</v>
      </c>
      <c r="B42" s="276" t="s">
        <v>233</v>
      </c>
      <c r="C42" s="276">
        <v>410.3</v>
      </c>
      <c r="D42" s="278">
        <v>416.08333333333331</v>
      </c>
      <c r="E42" s="278">
        <v>402.91666666666663</v>
      </c>
      <c r="F42" s="278">
        <v>395.5333333333333</v>
      </c>
      <c r="G42" s="278">
        <v>382.36666666666662</v>
      </c>
      <c r="H42" s="278">
        <v>423.46666666666664</v>
      </c>
      <c r="I42" s="278">
        <v>436.63333333333327</v>
      </c>
      <c r="J42" s="278">
        <v>444.01666666666665</v>
      </c>
      <c r="K42" s="276">
        <v>429.25</v>
      </c>
      <c r="L42" s="276">
        <v>408.7</v>
      </c>
      <c r="M42" s="276">
        <v>110.62764</v>
      </c>
    </row>
    <row r="43" spans="1:13">
      <c r="A43" s="300">
        <v>34</v>
      </c>
      <c r="B43" s="276" t="s">
        <v>61</v>
      </c>
      <c r="C43" s="276">
        <v>67</v>
      </c>
      <c r="D43" s="278">
        <v>66.88333333333334</v>
      </c>
      <c r="E43" s="278">
        <v>66.26666666666668</v>
      </c>
      <c r="F43" s="278">
        <v>65.533333333333346</v>
      </c>
      <c r="G43" s="278">
        <v>64.916666666666686</v>
      </c>
      <c r="H43" s="278">
        <v>67.616666666666674</v>
      </c>
      <c r="I43" s="278">
        <v>68.23333333333332</v>
      </c>
      <c r="J43" s="278">
        <v>68.966666666666669</v>
      </c>
      <c r="K43" s="276">
        <v>67.5</v>
      </c>
      <c r="L43" s="276">
        <v>66.150000000000006</v>
      </c>
      <c r="M43" s="276">
        <v>400.28588999999999</v>
      </c>
    </row>
    <row r="44" spans="1:13">
      <c r="A44" s="300">
        <v>35</v>
      </c>
      <c r="B44" s="276" t="s">
        <v>62</v>
      </c>
      <c r="C44" s="276">
        <v>52.8</v>
      </c>
      <c r="D44" s="278">
        <v>52.566666666666663</v>
      </c>
      <c r="E44" s="278">
        <v>51.833333333333329</v>
      </c>
      <c r="F44" s="278">
        <v>50.866666666666667</v>
      </c>
      <c r="G44" s="278">
        <v>50.133333333333333</v>
      </c>
      <c r="H44" s="278">
        <v>53.533333333333324</v>
      </c>
      <c r="I44" s="278">
        <v>54.266666666666659</v>
      </c>
      <c r="J44" s="278">
        <v>55.23333333333332</v>
      </c>
      <c r="K44" s="276">
        <v>53.3</v>
      </c>
      <c r="L44" s="276">
        <v>51.6</v>
      </c>
      <c r="M44" s="276">
        <v>53.901679999999999</v>
      </c>
    </row>
    <row r="45" spans="1:13">
      <c r="A45" s="300">
        <v>36</v>
      </c>
      <c r="B45" s="276" t="s">
        <v>63</v>
      </c>
      <c r="C45" s="276">
        <v>1627.95</v>
      </c>
      <c r="D45" s="278">
        <v>1605.3833333333332</v>
      </c>
      <c r="E45" s="278">
        <v>1574.5666666666664</v>
      </c>
      <c r="F45" s="278">
        <v>1521.1833333333332</v>
      </c>
      <c r="G45" s="278">
        <v>1490.3666666666663</v>
      </c>
      <c r="H45" s="278">
        <v>1658.7666666666664</v>
      </c>
      <c r="I45" s="278">
        <v>1689.583333333333</v>
      </c>
      <c r="J45" s="278">
        <v>1742.9666666666665</v>
      </c>
      <c r="K45" s="276">
        <v>1636.2</v>
      </c>
      <c r="L45" s="276">
        <v>1552</v>
      </c>
      <c r="M45" s="276">
        <v>19.53303</v>
      </c>
    </row>
    <row r="46" spans="1:13">
      <c r="A46" s="300">
        <v>37</v>
      </c>
      <c r="B46" s="276" t="s">
        <v>234</v>
      </c>
      <c r="C46" s="276">
        <v>1341.45</v>
      </c>
      <c r="D46" s="278">
        <v>1348.45</v>
      </c>
      <c r="E46" s="278">
        <v>1326.5500000000002</v>
      </c>
      <c r="F46" s="278">
        <v>1311.65</v>
      </c>
      <c r="G46" s="278">
        <v>1289.7500000000002</v>
      </c>
      <c r="H46" s="278">
        <v>1363.3500000000001</v>
      </c>
      <c r="I46" s="278">
        <v>1385.2500000000002</v>
      </c>
      <c r="J46" s="278">
        <v>1400.15</v>
      </c>
      <c r="K46" s="276">
        <v>1370.35</v>
      </c>
      <c r="L46" s="276">
        <v>1333.55</v>
      </c>
      <c r="M46" s="276">
        <v>0.48948000000000003</v>
      </c>
    </row>
    <row r="47" spans="1:13">
      <c r="A47" s="300">
        <v>38</v>
      </c>
      <c r="B47" s="276" t="s">
        <v>65</v>
      </c>
      <c r="C47" s="276">
        <v>118.55</v>
      </c>
      <c r="D47" s="278">
        <v>117.66666666666667</v>
      </c>
      <c r="E47" s="278">
        <v>116.08333333333334</v>
      </c>
      <c r="F47" s="278">
        <v>113.61666666666667</v>
      </c>
      <c r="G47" s="278">
        <v>112.03333333333335</v>
      </c>
      <c r="H47" s="278">
        <v>120.13333333333334</v>
      </c>
      <c r="I47" s="278">
        <v>121.71666666666668</v>
      </c>
      <c r="J47" s="278">
        <v>124.18333333333334</v>
      </c>
      <c r="K47" s="276">
        <v>119.25</v>
      </c>
      <c r="L47" s="276">
        <v>115.2</v>
      </c>
      <c r="M47" s="276">
        <v>250.02924999999999</v>
      </c>
    </row>
    <row r="48" spans="1:13">
      <c r="A48" s="300">
        <v>39</v>
      </c>
      <c r="B48" s="276" t="s">
        <v>66</v>
      </c>
      <c r="C48" s="276">
        <v>681.15</v>
      </c>
      <c r="D48" s="278">
        <v>681.94999999999993</v>
      </c>
      <c r="E48" s="278">
        <v>677.19999999999982</v>
      </c>
      <c r="F48" s="278">
        <v>673.24999999999989</v>
      </c>
      <c r="G48" s="278">
        <v>668.49999999999977</v>
      </c>
      <c r="H48" s="278">
        <v>685.89999999999986</v>
      </c>
      <c r="I48" s="278">
        <v>690.65000000000009</v>
      </c>
      <c r="J48" s="278">
        <v>694.59999999999991</v>
      </c>
      <c r="K48" s="276">
        <v>686.7</v>
      </c>
      <c r="L48" s="276">
        <v>678</v>
      </c>
      <c r="M48" s="276">
        <v>7.0972799999999996</v>
      </c>
    </row>
    <row r="49" spans="1:13">
      <c r="A49" s="300">
        <v>40</v>
      </c>
      <c r="B49" s="276" t="s">
        <v>67</v>
      </c>
      <c r="C49" s="276">
        <v>541.15</v>
      </c>
      <c r="D49" s="278">
        <v>545.69999999999993</v>
      </c>
      <c r="E49" s="278">
        <v>535.49999999999989</v>
      </c>
      <c r="F49" s="278">
        <v>529.84999999999991</v>
      </c>
      <c r="G49" s="278">
        <v>519.64999999999986</v>
      </c>
      <c r="H49" s="278">
        <v>551.34999999999991</v>
      </c>
      <c r="I49" s="278">
        <v>561.54999999999995</v>
      </c>
      <c r="J49" s="278">
        <v>567.19999999999993</v>
      </c>
      <c r="K49" s="276">
        <v>555.9</v>
      </c>
      <c r="L49" s="276">
        <v>540.04999999999995</v>
      </c>
      <c r="M49" s="276">
        <v>16.785900000000002</v>
      </c>
    </row>
    <row r="50" spans="1:13">
      <c r="A50" s="300">
        <v>41</v>
      </c>
      <c r="B50" s="276" t="s">
        <v>69</v>
      </c>
      <c r="C50" s="276">
        <v>503.05</v>
      </c>
      <c r="D50" s="278">
        <v>505.39999999999992</v>
      </c>
      <c r="E50" s="278">
        <v>498.79999999999984</v>
      </c>
      <c r="F50" s="278">
        <v>494.5499999999999</v>
      </c>
      <c r="G50" s="278">
        <v>487.94999999999982</v>
      </c>
      <c r="H50" s="278">
        <v>509.64999999999986</v>
      </c>
      <c r="I50" s="278">
        <v>516.24999999999989</v>
      </c>
      <c r="J50" s="278">
        <v>520.49999999999989</v>
      </c>
      <c r="K50" s="276">
        <v>512</v>
      </c>
      <c r="L50" s="276">
        <v>501.15</v>
      </c>
      <c r="M50" s="276">
        <v>138.86922999999999</v>
      </c>
    </row>
    <row r="51" spans="1:13">
      <c r="A51" s="300">
        <v>42</v>
      </c>
      <c r="B51" s="276" t="s">
        <v>70</v>
      </c>
      <c r="C51" s="276">
        <v>36.85</v>
      </c>
      <c r="D51" s="278">
        <v>36.633333333333333</v>
      </c>
      <c r="E51" s="278">
        <v>36.066666666666663</v>
      </c>
      <c r="F51" s="278">
        <v>35.283333333333331</v>
      </c>
      <c r="G51" s="278">
        <v>34.716666666666661</v>
      </c>
      <c r="H51" s="278">
        <v>37.416666666666664</v>
      </c>
      <c r="I51" s="278">
        <v>37.983333333333341</v>
      </c>
      <c r="J51" s="278">
        <v>38.766666666666666</v>
      </c>
      <c r="K51" s="276">
        <v>37.200000000000003</v>
      </c>
      <c r="L51" s="276">
        <v>35.85</v>
      </c>
      <c r="M51" s="276">
        <v>471.89075000000003</v>
      </c>
    </row>
    <row r="52" spans="1:13">
      <c r="A52" s="300">
        <v>43</v>
      </c>
      <c r="B52" s="276" t="s">
        <v>71</v>
      </c>
      <c r="C52" s="276">
        <v>454</v>
      </c>
      <c r="D52" s="278">
        <v>455.25</v>
      </c>
      <c r="E52" s="278">
        <v>449.3</v>
      </c>
      <c r="F52" s="278">
        <v>444.6</v>
      </c>
      <c r="G52" s="278">
        <v>438.65000000000003</v>
      </c>
      <c r="H52" s="278">
        <v>459.95</v>
      </c>
      <c r="I52" s="278">
        <v>465.90000000000003</v>
      </c>
      <c r="J52" s="278">
        <v>470.59999999999997</v>
      </c>
      <c r="K52" s="276">
        <v>461.2</v>
      </c>
      <c r="L52" s="276">
        <v>450.55</v>
      </c>
      <c r="M52" s="276">
        <v>32.53116</v>
      </c>
    </row>
    <row r="53" spans="1:13">
      <c r="A53" s="300">
        <v>44</v>
      </c>
      <c r="B53" s="276" t="s">
        <v>72</v>
      </c>
      <c r="C53" s="276">
        <v>13189.45</v>
      </c>
      <c r="D53" s="278">
        <v>13176.816666666666</v>
      </c>
      <c r="E53" s="278">
        <v>13072.633333333331</v>
      </c>
      <c r="F53" s="278">
        <v>12955.816666666666</v>
      </c>
      <c r="G53" s="278">
        <v>12851.633333333331</v>
      </c>
      <c r="H53" s="278">
        <v>13293.633333333331</v>
      </c>
      <c r="I53" s="278">
        <v>13397.816666666666</v>
      </c>
      <c r="J53" s="278">
        <v>13514.633333333331</v>
      </c>
      <c r="K53" s="276">
        <v>13281</v>
      </c>
      <c r="L53" s="276">
        <v>13060</v>
      </c>
      <c r="M53" s="276">
        <v>0.71209999999999996</v>
      </c>
    </row>
    <row r="54" spans="1:13">
      <c r="A54" s="300">
        <v>45</v>
      </c>
      <c r="B54" s="276" t="s">
        <v>74</v>
      </c>
      <c r="C54" s="276">
        <v>405.45</v>
      </c>
      <c r="D54" s="278">
        <v>403.35000000000008</v>
      </c>
      <c r="E54" s="278">
        <v>400.70000000000016</v>
      </c>
      <c r="F54" s="278">
        <v>395.9500000000001</v>
      </c>
      <c r="G54" s="278">
        <v>393.30000000000018</v>
      </c>
      <c r="H54" s="278">
        <v>408.10000000000014</v>
      </c>
      <c r="I54" s="278">
        <v>410.75000000000011</v>
      </c>
      <c r="J54" s="278">
        <v>415.50000000000011</v>
      </c>
      <c r="K54" s="276">
        <v>406</v>
      </c>
      <c r="L54" s="276">
        <v>398.6</v>
      </c>
      <c r="M54" s="276">
        <v>111.27235</v>
      </c>
    </row>
    <row r="55" spans="1:13">
      <c r="A55" s="300">
        <v>46</v>
      </c>
      <c r="B55" s="276" t="s">
        <v>75</v>
      </c>
      <c r="C55" s="276">
        <v>3776.95</v>
      </c>
      <c r="D55" s="278">
        <v>3768.6666666666665</v>
      </c>
      <c r="E55" s="278">
        <v>3745.333333333333</v>
      </c>
      <c r="F55" s="278">
        <v>3713.7166666666667</v>
      </c>
      <c r="G55" s="278">
        <v>3690.3833333333332</v>
      </c>
      <c r="H55" s="278">
        <v>3800.2833333333328</v>
      </c>
      <c r="I55" s="278">
        <v>3823.6166666666659</v>
      </c>
      <c r="J55" s="278">
        <v>3855.2333333333327</v>
      </c>
      <c r="K55" s="276">
        <v>3792</v>
      </c>
      <c r="L55" s="276">
        <v>3737.05</v>
      </c>
      <c r="M55" s="276">
        <v>6.8571200000000001</v>
      </c>
    </row>
    <row r="56" spans="1:13">
      <c r="A56" s="300">
        <v>47</v>
      </c>
      <c r="B56" s="276" t="s">
        <v>76</v>
      </c>
      <c r="C56" s="276">
        <v>469.85</v>
      </c>
      <c r="D56" s="278">
        <v>470.0333333333333</v>
      </c>
      <c r="E56" s="278">
        <v>466.36666666666662</v>
      </c>
      <c r="F56" s="278">
        <v>462.88333333333333</v>
      </c>
      <c r="G56" s="278">
        <v>459.21666666666664</v>
      </c>
      <c r="H56" s="278">
        <v>473.51666666666659</v>
      </c>
      <c r="I56" s="278">
        <v>477.18333333333334</v>
      </c>
      <c r="J56" s="278">
        <v>480.66666666666657</v>
      </c>
      <c r="K56" s="276">
        <v>473.7</v>
      </c>
      <c r="L56" s="276">
        <v>466.55</v>
      </c>
      <c r="M56" s="276">
        <v>20.841000000000001</v>
      </c>
    </row>
    <row r="57" spans="1:13">
      <c r="A57" s="300">
        <v>48</v>
      </c>
      <c r="B57" s="276" t="s">
        <v>77</v>
      </c>
      <c r="C57" s="276">
        <v>127.4</v>
      </c>
      <c r="D57" s="278">
        <v>126.96666666666665</v>
      </c>
      <c r="E57" s="278">
        <v>125.93333333333331</v>
      </c>
      <c r="F57" s="278">
        <v>124.46666666666665</v>
      </c>
      <c r="G57" s="278">
        <v>123.43333333333331</v>
      </c>
      <c r="H57" s="278">
        <v>128.43333333333331</v>
      </c>
      <c r="I57" s="278">
        <v>129.46666666666664</v>
      </c>
      <c r="J57" s="278">
        <v>130.93333333333331</v>
      </c>
      <c r="K57" s="276">
        <v>128</v>
      </c>
      <c r="L57" s="276">
        <v>125.5</v>
      </c>
      <c r="M57" s="276">
        <v>111.27677</v>
      </c>
    </row>
    <row r="58" spans="1:13">
      <c r="A58" s="300">
        <v>49</v>
      </c>
      <c r="B58" s="276" t="s">
        <v>78</v>
      </c>
      <c r="C58" s="276">
        <v>127.85</v>
      </c>
      <c r="D58" s="278">
        <v>129.03333333333333</v>
      </c>
      <c r="E58" s="278">
        <v>126.36666666666667</v>
      </c>
      <c r="F58" s="278">
        <v>124.88333333333334</v>
      </c>
      <c r="G58" s="278">
        <v>122.21666666666668</v>
      </c>
      <c r="H58" s="278">
        <v>130.51666666666665</v>
      </c>
      <c r="I58" s="278">
        <v>133.18333333333334</v>
      </c>
      <c r="J58" s="278">
        <v>134.66666666666666</v>
      </c>
      <c r="K58" s="276">
        <v>131.69999999999999</v>
      </c>
      <c r="L58" s="276">
        <v>127.55</v>
      </c>
      <c r="M58" s="276">
        <v>11.186</v>
      </c>
    </row>
    <row r="59" spans="1:13">
      <c r="A59" s="300">
        <v>50</v>
      </c>
      <c r="B59" s="276" t="s">
        <v>81</v>
      </c>
      <c r="C59" s="276">
        <v>627.5</v>
      </c>
      <c r="D59" s="278">
        <v>625.53333333333342</v>
      </c>
      <c r="E59" s="278">
        <v>621.16666666666686</v>
      </c>
      <c r="F59" s="278">
        <v>614.83333333333348</v>
      </c>
      <c r="G59" s="278">
        <v>610.46666666666692</v>
      </c>
      <c r="H59" s="278">
        <v>631.86666666666679</v>
      </c>
      <c r="I59" s="278">
        <v>636.23333333333335</v>
      </c>
      <c r="J59" s="278">
        <v>642.56666666666672</v>
      </c>
      <c r="K59" s="276">
        <v>629.9</v>
      </c>
      <c r="L59" s="276">
        <v>619.20000000000005</v>
      </c>
      <c r="M59" s="276">
        <v>1.4068700000000001</v>
      </c>
    </row>
    <row r="60" spans="1:13">
      <c r="A60" s="300">
        <v>51</v>
      </c>
      <c r="B60" s="276" t="s">
        <v>82</v>
      </c>
      <c r="C60" s="276">
        <v>371.75</v>
      </c>
      <c r="D60" s="278">
        <v>371.05</v>
      </c>
      <c r="E60" s="278">
        <v>367.40000000000003</v>
      </c>
      <c r="F60" s="278">
        <v>363.05</v>
      </c>
      <c r="G60" s="278">
        <v>359.40000000000003</v>
      </c>
      <c r="H60" s="278">
        <v>375.40000000000003</v>
      </c>
      <c r="I60" s="278">
        <v>379.05</v>
      </c>
      <c r="J60" s="278">
        <v>383.40000000000003</v>
      </c>
      <c r="K60" s="276">
        <v>374.7</v>
      </c>
      <c r="L60" s="276">
        <v>366.7</v>
      </c>
      <c r="M60" s="276">
        <v>28.629370000000002</v>
      </c>
    </row>
    <row r="61" spans="1:13">
      <c r="A61" s="300">
        <v>52</v>
      </c>
      <c r="B61" s="276" t="s">
        <v>83</v>
      </c>
      <c r="C61" s="276">
        <v>789.3</v>
      </c>
      <c r="D61" s="278">
        <v>786.31666666666661</v>
      </c>
      <c r="E61" s="278">
        <v>779.33333333333326</v>
      </c>
      <c r="F61" s="278">
        <v>769.36666666666667</v>
      </c>
      <c r="G61" s="278">
        <v>762.38333333333333</v>
      </c>
      <c r="H61" s="278">
        <v>796.28333333333319</v>
      </c>
      <c r="I61" s="278">
        <v>803.26666666666654</v>
      </c>
      <c r="J61" s="278">
        <v>813.23333333333312</v>
      </c>
      <c r="K61" s="276">
        <v>793.3</v>
      </c>
      <c r="L61" s="276">
        <v>776.35</v>
      </c>
      <c r="M61" s="276">
        <v>197.85595000000001</v>
      </c>
    </row>
    <row r="62" spans="1:13">
      <c r="A62" s="300">
        <v>53</v>
      </c>
      <c r="B62" s="276" t="s">
        <v>84</v>
      </c>
      <c r="C62" s="276">
        <v>143.35</v>
      </c>
      <c r="D62" s="278">
        <v>142.21666666666667</v>
      </c>
      <c r="E62" s="278">
        <v>140.23333333333335</v>
      </c>
      <c r="F62" s="278">
        <v>137.11666666666667</v>
      </c>
      <c r="G62" s="278">
        <v>135.13333333333335</v>
      </c>
      <c r="H62" s="278">
        <v>145.33333333333334</v>
      </c>
      <c r="I62" s="278">
        <v>147.31666666666663</v>
      </c>
      <c r="J62" s="278">
        <v>150.43333333333334</v>
      </c>
      <c r="K62" s="276">
        <v>144.19999999999999</v>
      </c>
      <c r="L62" s="276">
        <v>139.1</v>
      </c>
      <c r="M62" s="276">
        <v>356.05748</v>
      </c>
    </row>
    <row r="63" spans="1:13">
      <c r="A63" s="300">
        <v>54</v>
      </c>
      <c r="B63" s="276" t="s">
        <v>3634</v>
      </c>
      <c r="C63" s="276">
        <v>2503.15</v>
      </c>
      <c r="D63" s="278">
        <v>2501.7166666666667</v>
      </c>
      <c r="E63" s="278">
        <v>2484.4333333333334</v>
      </c>
      <c r="F63" s="278">
        <v>2465.7166666666667</v>
      </c>
      <c r="G63" s="278">
        <v>2448.4333333333334</v>
      </c>
      <c r="H63" s="278">
        <v>2520.4333333333334</v>
      </c>
      <c r="I63" s="278">
        <v>2537.7166666666672</v>
      </c>
      <c r="J63" s="278">
        <v>2556.4333333333334</v>
      </c>
      <c r="K63" s="276">
        <v>2519</v>
      </c>
      <c r="L63" s="276">
        <v>2483</v>
      </c>
      <c r="M63" s="276">
        <v>1.3569199999999999</v>
      </c>
    </row>
    <row r="64" spans="1:13">
      <c r="A64" s="300">
        <v>55</v>
      </c>
      <c r="B64" s="276" t="s">
        <v>85</v>
      </c>
      <c r="C64" s="276">
        <v>1625.45</v>
      </c>
      <c r="D64" s="278">
        <v>1610.2333333333333</v>
      </c>
      <c r="E64" s="278">
        <v>1590.4666666666667</v>
      </c>
      <c r="F64" s="278">
        <v>1555.4833333333333</v>
      </c>
      <c r="G64" s="278">
        <v>1535.7166666666667</v>
      </c>
      <c r="H64" s="278">
        <v>1645.2166666666667</v>
      </c>
      <c r="I64" s="278">
        <v>1664.9833333333336</v>
      </c>
      <c r="J64" s="278">
        <v>1699.9666666666667</v>
      </c>
      <c r="K64" s="276">
        <v>1630</v>
      </c>
      <c r="L64" s="276">
        <v>1575.25</v>
      </c>
      <c r="M64" s="276">
        <v>11.73625</v>
      </c>
    </row>
    <row r="65" spans="1:13">
      <c r="A65" s="300">
        <v>56</v>
      </c>
      <c r="B65" s="276" t="s">
        <v>86</v>
      </c>
      <c r="C65" s="276">
        <v>404</v>
      </c>
      <c r="D65" s="278">
        <v>404.43333333333334</v>
      </c>
      <c r="E65" s="278">
        <v>400.76666666666665</v>
      </c>
      <c r="F65" s="278">
        <v>397.5333333333333</v>
      </c>
      <c r="G65" s="278">
        <v>393.86666666666662</v>
      </c>
      <c r="H65" s="278">
        <v>407.66666666666669</v>
      </c>
      <c r="I65" s="278">
        <v>411.33333333333331</v>
      </c>
      <c r="J65" s="278">
        <v>414.56666666666672</v>
      </c>
      <c r="K65" s="276">
        <v>408.1</v>
      </c>
      <c r="L65" s="276">
        <v>401.2</v>
      </c>
      <c r="M65" s="276">
        <v>26.312629999999999</v>
      </c>
    </row>
    <row r="66" spans="1:13">
      <c r="A66" s="300">
        <v>57</v>
      </c>
      <c r="B66" s="276" t="s">
        <v>236</v>
      </c>
      <c r="C66" s="276">
        <v>801</v>
      </c>
      <c r="D66" s="278">
        <v>800.26666666666677</v>
      </c>
      <c r="E66" s="278">
        <v>787.78333333333353</v>
      </c>
      <c r="F66" s="278">
        <v>774.56666666666672</v>
      </c>
      <c r="G66" s="278">
        <v>762.08333333333348</v>
      </c>
      <c r="H66" s="278">
        <v>813.48333333333358</v>
      </c>
      <c r="I66" s="278">
        <v>825.96666666666692</v>
      </c>
      <c r="J66" s="278">
        <v>839.18333333333362</v>
      </c>
      <c r="K66" s="276">
        <v>812.75</v>
      </c>
      <c r="L66" s="276">
        <v>787.05</v>
      </c>
      <c r="M66" s="276">
        <v>5.3445099999999996</v>
      </c>
    </row>
    <row r="67" spans="1:13">
      <c r="A67" s="300">
        <v>58</v>
      </c>
      <c r="B67" s="276" t="s">
        <v>237</v>
      </c>
      <c r="C67" s="276">
        <v>324.60000000000002</v>
      </c>
      <c r="D67" s="278">
        <v>326.40000000000003</v>
      </c>
      <c r="E67" s="278">
        <v>318.70000000000005</v>
      </c>
      <c r="F67" s="278">
        <v>312.8</v>
      </c>
      <c r="G67" s="278">
        <v>305.10000000000002</v>
      </c>
      <c r="H67" s="278">
        <v>332.30000000000007</v>
      </c>
      <c r="I67" s="278">
        <v>340</v>
      </c>
      <c r="J67" s="278">
        <v>345.90000000000009</v>
      </c>
      <c r="K67" s="276">
        <v>334.1</v>
      </c>
      <c r="L67" s="276">
        <v>320.5</v>
      </c>
      <c r="M67" s="276">
        <v>10.01254</v>
      </c>
    </row>
    <row r="68" spans="1:13">
      <c r="A68" s="300">
        <v>59</v>
      </c>
      <c r="B68" s="276" t="s">
        <v>235</v>
      </c>
      <c r="C68" s="276">
        <v>185.1</v>
      </c>
      <c r="D68" s="278">
        <v>183</v>
      </c>
      <c r="E68" s="278">
        <v>179.1</v>
      </c>
      <c r="F68" s="278">
        <v>173.1</v>
      </c>
      <c r="G68" s="278">
        <v>169.2</v>
      </c>
      <c r="H68" s="278">
        <v>189</v>
      </c>
      <c r="I68" s="278">
        <v>192.89999999999998</v>
      </c>
      <c r="J68" s="278">
        <v>198.9</v>
      </c>
      <c r="K68" s="276">
        <v>186.9</v>
      </c>
      <c r="L68" s="276">
        <v>177</v>
      </c>
      <c r="M68" s="276">
        <v>32.58211</v>
      </c>
    </row>
    <row r="69" spans="1:13">
      <c r="A69" s="300">
        <v>60</v>
      </c>
      <c r="B69" s="276" t="s">
        <v>87</v>
      </c>
      <c r="C69" s="276">
        <v>607.65</v>
      </c>
      <c r="D69" s="278">
        <v>600.38333333333333</v>
      </c>
      <c r="E69" s="278">
        <v>591.26666666666665</v>
      </c>
      <c r="F69" s="278">
        <v>574.88333333333333</v>
      </c>
      <c r="G69" s="278">
        <v>565.76666666666665</v>
      </c>
      <c r="H69" s="278">
        <v>616.76666666666665</v>
      </c>
      <c r="I69" s="278">
        <v>625.88333333333321</v>
      </c>
      <c r="J69" s="278">
        <v>642.26666666666665</v>
      </c>
      <c r="K69" s="276">
        <v>609.5</v>
      </c>
      <c r="L69" s="276">
        <v>584</v>
      </c>
      <c r="M69" s="276">
        <v>23.563610000000001</v>
      </c>
    </row>
    <row r="70" spans="1:13">
      <c r="A70" s="300">
        <v>61</v>
      </c>
      <c r="B70" s="276" t="s">
        <v>88</v>
      </c>
      <c r="C70" s="276">
        <v>513.6</v>
      </c>
      <c r="D70" s="278">
        <v>514.98333333333346</v>
      </c>
      <c r="E70" s="278">
        <v>511.01666666666688</v>
      </c>
      <c r="F70" s="278">
        <v>508.43333333333339</v>
      </c>
      <c r="G70" s="278">
        <v>504.46666666666681</v>
      </c>
      <c r="H70" s="278">
        <v>517.56666666666695</v>
      </c>
      <c r="I70" s="278">
        <v>521.53333333333342</v>
      </c>
      <c r="J70" s="278">
        <v>524.11666666666702</v>
      </c>
      <c r="K70" s="276">
        <v>518.95000000000005</v>
      </c>
      <c r="L70" s="276">
        <v>512.4</v>
      </c>
      <c r="M70" s="276">
        <v>30.130230000000001</v>
      </c>
    </row>
    <row r="71" spans="1:13">
      <c r="A71" s="300">
        <v>62</v>
      </c>
      <c r="B71" s="276" t="s">
        <v>238</v>
      </c>
      <c r="C71" s="276">
        <v>1067.3499999999999</v>
      </c>
      <c r="D71" s="278">
        <v>1067.5333333333333</v>
      </c>
      <c r="E71" s="278">
        <v>1055.9166666666665</v>
      </c>
      <c r="F71" s="278">
        <v>1044.4833333333331</v>
      </c>
      <c r="G71" s="278">
        <v>1032.8666666666663</v>
      </c>
      <c r="H71" s="278">
        <v>1078.9666666666667</v>
      </c>
      <c r="I71" s="278">
        <v>1090.5833333333335</v>
      </c>
      <c r="J71" s="278">
        <v>1102.0166666666669</v>
      </c>
      <c r="K71" s="276">
        <v>1079.1500000000001</v>
      </c>
      <c r="L71" s="276">
        <v>1056.0999999999999</v>
      </c>
      <c r="M71" s="276">
        <v>1.0230699999999999</v>
      </c>
    </row>
    <row r="72" spans="1:13">
      <c r="A72" s="300">
        <v>63</v>
      </c>
      <c r="B72" s="276" t="s">
        <v>91</v>
      </c>
      <c r="C72" s="276">
        <v>3599.8</v>
      </c>
      <c r="D72" s="278">
        <v>3618.0499999999997</v>
      </c>
      <c r="E72" s="278">
        <v>3566.3499999999995</v>
      </c>
      <c r="F72" s="278">
        <v>3532.8999999999996</v>
      </c>
      <c r="G72" s="278">
        <v>3481.1999999999994</v>
      </c>
      <c r="H72" s="278">
        <v>3651.4999999999995</v>
      </c>
      <c r="I72" s="278">
        <v>3703.1999999999994</v>
      </c>
      <c r="J72" s="278">
        <v>3736.6499999999996</v>
      </c>
      <c r="K72" s="276">
        <v>3669.75</v>
      </c>
      <c r="L72" s="276">
        <v>3584.6</v>
      </c>
      <c r="M72" s="276">
        <v>8.5816700000000008</v>
      </c>
    </row>
    <row r="73" spans="1:13">
      <c r="A73" s="300">
        <v>64</v>
      </c>
      <c r="B73" s="276" t="s">
        <v>93</v>
      </c>
      <c r="C73" s="276">
        <v>213.5</v>
      </c>
      <c r="D73" s="278">
        <v>214.81666666666669</v>
      </c>
      <c r="E73" s="278">
        <v>210.98333333333338</v>
      </c>
      <c r="F73" s="278">
        <v>208.4666666666667</v>
      </c>
      <c r="G73" s="278">
        <v>204.63333333333338</v>
      </c>
      <c r="H73" s="278">
        <v>217.33333333333337</v>
      </c>
      <c r="I73" s="278">
        <v>221.16666666666669</v>
      </c>
      <c r="J73" s="278">
        <v>223.68333333333337</v>
      </c>
      <c r="K73" s="276">
        <v>218.65</v>
      </c>
      <c r="L73" s="276">
        <v>212.3</v>
      </c>
      <c r="M73" s="276">
        <v>74.922499999999999</v>
      </c>
    </row>
    <row r="74" spans="1:13">
      <c r="A74" s="300">
        <v>65</v>
      </c>
      <c r="B74" s="276" t="s">
        <v>231</v>
      </c>
      <c r="C74" s="276">
        <v>2671.95</v>
      </c>
      <c r="D74" s="278">
        <v>2689.4</v>
      </c>
      <c r="E74" s="278">
        <v>2633.8</v>
      </c>
      <c r="F74" s="278">
        <v>2595.65</v>
      </c>
      <c r="G74" s="278">
        <v>2540.0500000000002</v>
      </c>
      <c r="H74" s="278">
        <v>2727.55</v>
      </c>
      <c r="I74" s="278">
        <v>2783.1499999999996</v>
      </c>
      <c r="J74" s="278">
        <v>2821.3</v>
      </c>
      <c r="K74" s="276">
        <v>2745</v>
      </c>
      <c r="L74" s="276">
        <v>2651.25</v>
      </c>
      <c r="M74" s="276">
        <v>4.8645899999999997</v>
      </c>
    </row>
    <row r="75" spans="1:13">
      <c r="A75" s="300">
        <v>66</v>
      </c>
      <c r="B75" s="276" t="s">
        <v>94</v>
      </c>
      <c r="C75" s="276">
        <v>5022.8</v>
      </c>
      <c r="D75" s="278">
        <v>5009.5999999999995</v>
      </c>
      <c r="E75" s="278">
        <v>4965.1999999999989</v>
      </c>
      <c r="F75" s="278">
        <v>4907.5999999999995</v>
      </c>
      <c r="G75" s="278">
        <v>4863.1999999999989</v>
      </c>
      <c r="H75" s="278">
        <v>5067.1999999999989</v>
      </c>
      <c r="I75" s="278">
        <v>5111.5999999999985</v>
      </c>
      <c r="J75" s="278">
        <v>5169.1999999999989</v>
      </c>
      <c r="K75" s="276">
        <v>5054</v>
      </c>
      <c r="L75" s="276">
        <v>4952</v>
      </c>
      <c r="M75" s="276">
        <v>11.83625</v>
      </c>
    </row>
    <row r="76" spans="1:13">
      <c r="A76" s="300">
        <v>67</v>
      </c>
      <c r="B76" s="276" t="s">
        <v>239</v>
      </c>
      <c r="C76" s="276">
        <v>77.95</v>
      </c>
      <c r="D76" s="278">
        <v>76.816666666666663</v>
      </c>
      <c r="E76" s="278">
        <v>75.133333333333326</v>
      </c>
      <c r="F76" s="278">
        <v>72.316666666666663</v>
      </c>
      <c r="G76" s="278">
        <v>70.633333333333326</v>
      </c>
      <c r="H76" s="278">
        <v>79.633333333333326</v>
      </c>
      <c r="I76" s="278">
        <v>81.316666666666663</v>
      </c>
      <c r="J76" s="278">
        <v>84.133333333333326</v>
      </c>
      <c r="K76" s="276">
        <v>78.5</v>
      </c>
      <c r="L76" s="276">
        <v>74</v>
      </c>
      <c r="M76" s="276">
        <v>18.363880000000002</v>
      </c>
    </row>
    <row r="77" spans="1:13">
      <c r="A77" s="300">
        <v>68</v>
      </c>
      <c r="B77" s="276" t="s">
        <v>95</v>
      </c>
      <c r="C77" s="276">
        <v>2400.4499999999998</v>
      </c>
      <c r="D77" s="278">
        <v>2419.25</v>
      </c>
      <c r="E77" s="278">
        <v>2373.5</v>
      </c>
      <c r="F77" s="278">
        <v>2346.5500000000002</v>
      </c>
      <c r="G77" s="278">
        <v>2300.8000000000002</v>
      </c>
      <c r="H77" s="278">
        <v>2446.1999999999998</v>
      </c>
      <c r="I77" s="278">
        <v>2491.9499999999998</v>
      </c>
      <c r="J77" s="278">
        <v>2518.8999999999996</v>
      </c>
      <c r="K77" s="276">
        <v>2465</v>
      </c>
      <c r="L77" s="276">
        <v>2392.3000000000002</v>
      </c>
      <c r="M77" s="276">
        <v>24.808229999999998</v>
      </c>
    </row>
    <row r="78" spans="1:13">
      <c r="A78" s="300">
        <v>69</v>
      </c>
      <c r="B78" s="276" t="s">
        <v>240</v>
      </c>
      <c r="C78" s="276">
        <v>426.5</v>
      </c>
      <c r="D78" s="278">
        <v>427.65000000000003</v>
      </c>
      <c r="E78" s="278">
        <v>421.95000000000005</v>
      </c>
      <c r="F78" s="278">
        <v>417.40000000000003</v>
      </c>
      <c r="G78" s="278">
        <v>411.70000000000005</v>
      </c>
      <c r="H78" s="278">
        <v>432.20000000000005</v>
      </c>
      <c r="I78" s="278">
        <v>437.9</v>
      </c>
      <c r="J78" s="278">
        <v>442.45000000000005</v>
      </c>
      <c r="K78" s="276">
        <v>433.35</v>
      </c>
      <c r="L78" s="276">
        <v>423.1</v>
      </c>
      <c r="M78" s="276">
        <v>5.33223</v>
      </c>
    </row>
    <row r="79" spans="1:13">
      <c r="A79" s="300">
        <v>70</v>
      </c>
      <c r="B79" s="276" t="s">
        <v>241</v>
      </c>
      <c r="C79" s="276">
        <v>1160.8499999999999</v>
      </c>
      <c r="D79" s="278">
        <v>1163.3833333333332</v>
      </c>
      <c r="E79" s="278">
        <v>1147.9666666666665</v>
      </c>
      <c r="F79" s="278">
        <v>1135.0833333333333</v>
      </c>
      <c r="G79" s="278">
        <v>1119.6666666666665</v>
      </c>
      <c r="H79" s="278">
        <v>1176.2666666666664</v>
      </c>
      <c r="I79" s="278">
        <v>1191.6833333333334</v>
      </c>
      <c r="J79" s="278">
        <v>1204.5666666666664</v>
      </c>
      <c r="K79" s="276">
        <v>1178.8</v>
      </c>
      <c r="L79" s="276">
        <v>1150.5</v>
      </c>
      <c r="M79" s="276">
        <v>1.78898</v>
      </c>
    </row>
    <row r="80" spans="1:13">
      <c r="A80" s="300">
        <v>71</v>
      </c>
      <c r="B80" s="276" t="s">
        <v>97</v>
      </c>
      <c r="C80" s="276">
        <v>1332.8</v>
      </c>
      <c r="D80" s="278">
        <v>1344.4333333333334</v>
      </c>
      <c r="E80" s="278">
        <v>1316.8666666666668</v>
      </c>
      <c r="F80" s="278">
        <v>1300.9333333333334</v>
      </c>
      <c r="G80" s="278">
        <v>1273.3666666666668</v>
      </c>
      <c r="H80" s="278">
        <v>1360.3666666666668</v>
      </c>
      <c r="I80" s="278">
        <v>1387.9333333333334</v>
      </c>
      <c r="J80" s="278">
        <v>1403.8666666666668</v>
      </c>
      <c r="K80" s="276">
        <v>1372</v>
      </c>
      <c r="L80" s="276">
        <v>1328.5</v>
      </c>
      <c r="M80" s="276">
        <v>15.373239999999999</v>
      </c>
    </row>
    <row r="81" spans="1:13">
      <c r="A81" s="300">
        <v>72</v>
      </c>
      <c r="B81" s="276" t="s">
        <v>98</v>
      </c>
      <c r="C81" s="276">
        <v>193.65</v>
      </c>
      <c r="D81" s="278">
        <v>194.23333333333335</v>
      </c>
      <c r="E81" s="278">
        <v>191.6166666666667</v>
      </c>
      <c r="F81" s="278">
        <v>189.58333333333334</v>
      </c>
      <c r="G81" s="278">
        <v>186.9666666666667</v>
      </c>
      <c r="H81" s="278">
        <v>196.26666666666671</v>
      </c>
      <c r="I81" s="278">
        <v>198.88333333333338</v>
      </c>
      <c r="J81" s="278">
        <v>200.91666666666671</v>
      </c>
      <c r="K81" s="276">
        <v>196.85</v>
      </c>
      <c r="L81" s="276">
        <v>192.2</v>
      </c>
      <c r="M81" s="276">
        <v>29.491</v>
      </c>
    </row>
    <row r="82" spans="1:13">
      <c r="A82" s="300">
        <v>73</v>
      </c>
      <c r="B82" s="276" t="s">
        <v>99</v>
      </c>
      <c r="C82" s="276">
        <v>68.400000000000006</v>
      </c>
      <c r="D82" s="278">
        <v>68.016666666666666</v>
      </c>
      <c r="E82" s="278">
        <v>66.933333333333337</v>
      </c>
      <c r="F82" s="278">
        <v>65.466666666666669</v>
      </c>
      <c r="G82" s="278">
        <v>64.38333333333334</v>
      </c>
      <c r="H82" s="278">
        <v>69.483333333333334</v>
      </c>
      <c r="I82" s="278">
        <v>70.566666666666677</v>
      </c>
      <c r="J82" s="278">
        <v>72.033333333333331</v>
      </c>
      <c r="K82" s="276">
        <v>69.099999999999994</v>
      </c>
      <c r="L82" s="276">
        <v>66.55</v>
      </c>
      <c r="M82" s="276">
        <v>487.93540999999999</v>
      </c>
    </row>
    <row r="83" spans="1:13">
      <c r="A83" s="300">
        <v>74</v>
      </c>
      <c r="B83" s="276" t="s">
        <v>370</v>
      </c>
      <c r="C83" s="276">
        <v>155.4</v>
      </c>
      <c r="D83" s="278">
        <v>154.45000000000002</v>
      </c>
      <c r="E83" s="278">
        <v>151.05000000000004</v>
      </c>
      <c r="F83" s="278">
        <v>146.70000000000002</v>
      </c>
      <c r="G83" s="278">
        <v>143.30000000000004</v>
      </c>
      <c r="H83" s="278">
        <v>158.80000000000004</v>
      </c>
      <c r="I83" s="278">
        <v>162.20000000000002</v>
      </c>
      <c r="J83" s="278">
        <v>166.55000000000004</v>
      </c>
      <c r="K83" s="276">
        <v>157.85</v>
      </c>
      <c r="L83" s="276">
        <v>150.1</v>
      </c>
      <c r="M83" s="276">
        <v>45.44849</v>
      </c>
    </row>
    <row r="84" spans="1:13">
      <c r="A84" s="300">
        <v>75</v>
      </c>
      <c r="B84" s="276" t="s">
        <v>244</v>
      </c>
      <c r="C84" s="276">
        <v>80.05</v>
      </c>
      <c r="D84" s="278">
        <v>80.3</v>
      </c>
      <c r="E84" s="278">
        <v>79.25</v>
      </c>
      <c r="F84" s="278">
        <v>78.45</v>
      </c>
      <c r="G84" s="278">
        <v>77.400000000000006</v>
      </c>
      <c r="H84" s="278">
        <v>81.099999999999994</v>
      </c>
      <c r="I84" s="278">
        <v>82.149999999999977</v>
      </c>
      <c r="J84" s="278">
        <v>82.949999999999989</v>
      </c>
      <c r="K84" s="276">
        <v>81.349999999999994</v>
      </c>
      <c r="L84" s="276">
        <v>79.5</v>
      </c>
      <c r="M84" s="276">
        <v>18.890319999999999</v>
      </c>
    </row>
    <row r="85" spans="1:13">
      <c r="A85" s="300">
        <v>76</v>
      </c>
      <c r="B85" s="276" t="s">
        <v>100</v>
      </c>
      <c r="C85" s="276">
        <v>125.45</v>
      </c>
      <c r="D85" s="278">
        <v>126.25</v>
      </c>
      <c r="E85" s="278">
        <v>124.30000000000001</v>
      </c>
      <c r="F85" s="278">
        <v>123.15</v>
      </c>
      <c r="G85" s="278">
        <v>121.20000000000002</v>
      </c>
      <c r="H85" s="278">
        <v>127.4</v>
      </c>
      <c r="I85" s="278">
        <v>129.35</v>
      </c>
      <c r="J85" s="278">
        <v>130.5</v>
      </c>
      <c r="K85" s="276">
        <v>128.19999999999999</v>
      </c>
      <c r="L85" s="276">
        <v>125.1</v>
      </c>
      <c r="M85" s="276">
        <v>206.85427999999999</v>
      </c>
    </row>
    <row r="86" spans="1:13">
      <c r="A86" s="300">
        <v>77</v>
      </c>
      <c r="B86" s="276" t="s">
        <v>245</v>
      </c>
      <c r="C86" s="276">
        <v>142.75</v>
      </c>
      <c r="D86" s="278">
        <v>143.01666666666665</v>
      </c>
      <c r="E86" s="278">
        <v>141.33333333333331</v>
      </c>
      <c r="F86" s="278">
        <v>139.91666666666666</v>
      </c>
      <c r="G86" s="278">
        <v>138.23333333333332</v>
      </c>
      <c r="H86" s="278">
        <v>144.43333333333331</v>
      </c>
      <c r="I86" s="278">
        <v>146.11666666666665</v>
      </c>
      <c r="J86" s="278">
        <v>147.5333333333333</v>
      </c>
      <c r="K86" s="276">
        <v>144.69999999999999</v>
      </c>
      <c r="L86" s="276">
        <v>141.6</v>
      </c>
      <c r="M86" s="276">
        <v>3.55721</v>
      </c>
    </row>
    <row r="87" spans="1:13">
      <c r="A87" s="300">
        <v>78</v>
      </c>
      <c r="B87" s="276" t="s">
        <v>101</v>
      </c>
      <c r="C87" s="276">
        <v>526.25</v>
      </c>
      <c r="D87" s="278">
        <v>528.43333333333339</v>
      </c>
      <c r="E87" s="278">
        <v>522.41666666666674</v>
      </c>
      <c r="F87" s="278">
        <v>518.58333333333337</v>
      </c>
      <c r="G87" s="278">
        <v>512.56666666666672</v>
      </c>
      <c r="H87" s="278">
        <v>532.26666666666677</v>
      </c>
      <c r="I87" s="278">
        <v>538.28333333333342</v>
      </c>
      <c r="J87" s="278">
        <v>542.11666666666679</v>
      </c>
      <c r="K87" s="276">
        <v>534.45000000000005</v>
      </c>
      <c r="L87" s="276">
        <v>524.6</v>
      </c>
      <c r="M87" s="276">
        <v>10.22166</v>
      </c>
    </row>
    <row r="88" spans="1:13">
      <c r="A88" s="300">
        <v>79</v>
      </c>
      <c r="B88" s="276" t="s">
        <v>103</v>
      </c>
      <c r="C88" s="276">
        <v>27.15</v>
      </c>
      <c r="D88" s="278">
        <v>26.933333333333337</v>
      </c>
      <c r="E88" s="278">
        <v>26.566666666666674</v>
      </c>
      <c r="F88" s="278">
        <v>25.983333333333338</v>
      </c>
      <c r="G88" s="278">
        <v>25.616666666666674</v>
      </c>
      <c r="H88" s="278">
        <v>27.516666666666673</v>
      </c>
      <c r="I88" s="278">
        <v>27.883333333333333</v>
      </c>
      <c r="J88" s="278">
        <v>28.466666666666672</v>
      </c>
      <c r="K88" s="276">
        <v>27.3</v>
      </c>
      <c r="L88" s="276">
        <v>26.35</v>
      </c>
      <c r="M88" s="276">
        <v>124.63946</v>
      </c>
    </row>
    <row r="89" spans="1:13">
      <c r="A89" s="300">
        <v>80</v>
      </c>
      <c r="B89" s="276" t="s">
        <v>246</v>
      </c>
      <c r="C89" s="276">
        <v>527.95000000000005</v>
      </c>
      <c r="D89" s="278">
        <v>529.86666666666667</v>
      </c>
      <c r="E89" s="278">
        <v>523.13333333333333</v>
      </c>
      <c r="F89" s="278">
        <v>518.31666666666661</v>
      </c>
      <c r="G89" s="278">
        <v>511.58333333333326</v>
      </c>
      <c r="H89" s="278">
        <v>534.68333333333339</v>
      </c>
      <c r="I89" s="278">
        <v>541.41666666666674</v>
      </c>
      <c r="J89" s="278">
        <v>546.23333333333346</v>
      </c>
      <c r="K89" s="276">
        <v>536.6</v>
      </c>
      <c r="L89" s="276">
        <v>525.04999999999995</v>
      </c>
      <c r="M89" s="276">
        <v>1.18238</v>
      </c>
    </row>
    <row r="90" spans="1:13">
      <c r="A90" s="300">
        <v>81</v>
      </c>
      <c r="B90" s="276" t="s">
        <v>104</v>
      </c>
      <c r="C90" s="276">
        <v>723.25</v>
      </c>
      <c r="D90" s="278">
        <v>726.08333333333337</v>
      </c>
      <c r="E90" s="278">
        <v>719.26666666666677</v>
      </c>
      <c r="F90" s="278">
        <v>715.28333333333342</v>
      </c>
      <c r="G90" s="278">
        <v>708.46666666666681</v>
      </c>
      <c r="H90" s="278">
        <v>730.06666666666672</v>
      </c>
      <c r="I90" s="278">
        <v>736.88333333333333</v>
      </c>
      <c r="J90" s="278">
        <v>740.86666666666667</v>
      </c>
      <c r="K90" s="276">
        <v>732.9</v>
      </c>
      <c r="L90" s="276">
        <v>722.1</v>
      </c>
      <c r="M90" s="276">
        <v>9.3916500000000003</v>
      </c>
    </row>
    <row r="91" spans="1:13">
      <c r="A91" s="300">
        <v>82</v>
      </c>
      <c r="B91" s="276" t="s">
        <v>247</v>
      </c>
      <c r="C91" s="276">
        <v>451.95</v>
      </c>
      <c r="D91" s="278">
        <v>451.38333333333338</v>
      </c>
      <c r="E91" s="278">
        <v>448.06666666666678</v>
      </c>
      <c r="F91" s="278">
        <v>444.18333333333339</v>
      </c>
      <c r="G91" s="278">
        <v>440.86666666666679</v>
      </c>
      <c r="H91" s="278">
        <v>455.26666666666677</v>
      </c>
      <c r="I91" s="278">
        <v>458.58333333333337</v>
      </c>
      <c r="J91" s="278">
        <v>462.46666666666675</v>
      </c>
      <c r="K91" s="276">
        <v>454.7</v>
      </c>
      <c r="L91" s="276">
        <v>447.5</v>
      </c>
      <c r="M91" s="276">
        <v>2.1585999999999999</v>
      </c>
    </row>
    <row r="92" spans="1:13">
      <c r="A92" s="300">
        <v>83</v>
      </c>
      <c r="B92" s="276" t="s">
        <v>248</v>
      </c>
      <c r="C92" s="276">
        <v>1290.55</v>
      </c>
      <c r="D92" s="278">
        <v>1295.4666666666667</v>
      </c>
      <c r="E92" s="278">
        <v>1275.9333333333334</v>
      </c>
      <c r="F92" s="278">
        <v>1261.3166666666666</v>
      </c>
      <c r="G92" s="278">
        <v>1241.7833333333333</v>
      </c>
      <c r="H92" s="278">
        <v>1310.0833333333335</v>
      </c>
      <c r="I92" s="278">
        <v>1329.6166666666668</v>
      </c>
      <c r="J92" s="278">
        <v>1344.2333333333336</v>
      </c>
      <c r="K92" s="276">
        <v>1315</v>
      </c>
      <c r="L92" s="276">
        <v>1280.8499999999999</v>
      </c>
      <c r="M92" s="276">
        <v>7.7343299999999999</v>
      </c>
    </row>
    <row r="93" spans="1:13">
      <c r="A93" s="300">
        <v>84</v>
      </c>
      <c r="B93" s="276" t="s">
        <v>105</v>
      </c>
      <c r="C93" s="276">
        <v>911.45</v>
      </c>
      <c r="D93" s="278">
        <v>913.91666666666663</v>
      </c>
      <c r="E93" s="278">
        <v>903.83333333333326</v>
      </c>
      <c r="F93" s="278">
        <v>896.21666666666658</v>
      </c>
      <c r="G93" s="278">
        <v>886.13333333333321</v>
      </c>
      <c r="H93" s="278">
        <v>921.5333333333333</v>
      </c>
      <c r="I93" s="278">
        <v>931.61666666666656</v>
      </c>
      <c r="J93" s="278">
        <v>939.23333333333335</v>
      </c>
      <c r="K93" s="276">
        <v>924</v>
      </c>
      <c r="L93" s="276">
        <v>906.3</v>
      </c>
      <c r="M93" s="276">
        <v>20.446840000000002</v>
      </c>
    </row>
    <row r="94" spans="1:13">
      <c r="A94" s="300">
        <v>85</v>
      </c>
      <c r="B94" s="276" t="s">
        <v>250</v>
      </c>
      <c r="C94" s="276">
        <v>233.05</v>
      </c>
      <c r="D94" s="278">
        <v>231.79999999999998</v>
      </c>
      <c r="E94" s="278">
        <v>229.59999999999997</v>
      </c>
      <c r="F94" s="278">
        <v>226.14999999999998</v>
      </c>
      <c r="G94" s="278">
        <v>223.94999999999996</v>
      </c>
      <c r="H94" s="278">
        <v>235.24999999999997</v>
      </c>
      <c r="I94" s="278">
        <v>237.44999999999996</v>
      </c>
      <c r="J94" s="278">
        <v>240.89999999999998</v>
      </c>
      <c r="K94" s="276">
        <v>234</v>
      </c>
      <c r="L94" s="276">
        <v>228.35</v>
      </c>
      <c r="M94" s="276">
        <v>6.4986300000000004</v>
      </c>
    </row>
    <row r="95" spans="1:13">
      <c r="A95" s="300">
        <v>86</v>
      </c>
      <c r="B95" s="276" t="s">
        <v>386</v>
      </c>
      <c r="C95" s="276">
        <v>359.4</v>
      </c>
      <c r="D95" s="278">
        <v>355.93333333333334</v>
      </c>
      <c r="E95" s="278">
        <v>351.26666666666665</v>
      </c>
      <c r="F95" s="278">
        <v>343.13333333333333</v>
      </c>
      <c r="G95" s="278">
        <v>338.46666666666664</v>
      </c>
      <c r="H95" s="278">
        <v>364.06666666666666</v>
      </c>
      <c r="I95" s="278">
        <v>368.73333333333329</v>
      </c>
      <c r="J95" s="278">
        <v>376.86666666666667</v>
      </c>
      <c r="K95" s="276">
        <v>360.6</v>
      </c>
      <c r="L95" s="276">
        <v>347.8</v>
      </c>
      <c r="M95" s="276">
        <v>15.26224</v>
      </c>
    </row>
    <row r="96" spans="1:13">
      <c r="A96" s="300">
        <v>87</v>
      </c>
      <c r="B96" s="276" t="s">
        <v>106</v>
      </c>
      <c r="C96" s="276">
        <v>826.95</v>
      </c>
      <c r="D96" s="278">
        <v>826.5333333333333</v>
      </c>
      <c r="E96" s="278">
        <v>822.51666666666665</v>
      </c>
      <c r="F96" s="278">
        <v>818.08333333333337</v>
      </c>
      <c r="G96" s="278">
        <v>814.06666666666672</v>
      </c>
      <c r="H96" s="278">
        <v>830.96666666666658</v>
      </c>
      <c r="I96" s="278">
        <v>834.98333333333323</v>
      </c>
      <c r="J96" s="278">
        <v>839.41666666666652</v>
      </c>
      <c r="K96" s="276">
        <v>830.55</v>
      </c>
      <c r="L96" s="276">
        <v>822.1</v>
      </c>
      <c r="M96" s="276">
        <v>6.2845000000000004</v>
      </c>
    </row>
    <row r="97" spans="1:13">
      <c r="A97" s="300">
        <v>88</v>
      </c>
      <c r="B97" s="276" t="s">
        <v>108</v>
      </c>
      <c r="C97" s="276">
        <v>873</v>
      </c>
      <c r="D97" s="278">
        <v>868.91666666666663</v>
      </c>
      <c r="E97" s="278">
        <v>862.18333333333328</v>
      </c>
      <c r="F97" s="278">
        <v>851.36666666666667</v>
      </c>
      <c r="G97" s="278">
        <v>844.63333333333333</v>
      </c>
      <c r="H97" s="278">
        <v>879.73333333333323</v>
      </c>
      <c r="I97" s="278">
        <v>886.46666666666658</v>
      </c>
      <c r="J97" s="278">
        <v>897.28333333333319</v>
      </c>
      <c r="K97" s="276">
        <v>875.65</v>
      </c>
      <c r="L97" s="276">
        <v>858.1</v>
      </c>
      <c r="M97" s="276">
        <v>51.438940000000002</v>
      </c>
    </row>
    <row r="98" spans="1:13">
      <c r="A98" s="300">
        <v>89</v>
      </c>
      <c r="B98" s="276" t="s">
        <v>109</v>
      </c>
      <c r="C98" s="276">
        <v>2302.65</v>
      </c>
      <c r="D98" s="278">
        <v>2296.2833333333333</v>
      </c>
      <c r="E98" s="278">
        <v>2276.9166666666665</v>
      </c>
      <c r="F98" s="278">
        <v>2251.1833333333334</v>
      </c>
      <c r="G98" s="278">
        <v>2231.8166666666666</v>
      </c>
      <c r="H98" s="278">
        <v>2322.0166666666664</v>
      </c>
      <c r="I98" s="278">
        <v>2341.3833333333332</v>
      </c>
      <c r="J98" s="278">
        <v>2367.1166666666663</v>
      </c>
      <c r="K98" s="276">
        <v>2315.65</v>
      </c>
      <c r="L98" s="276">
        <v>2270.5500000000002</v>
      </c>
      <c r="M98" s="276">
        <v>31.602350000000001</v>
      </c>
    </row>
    <row r="99" spans="1:13">
      <c r="A99" s="300">
        <v>90</v>
      </c>
      <c r="B99" s="276" t="s">
        <v>252</v>
      </c>
      <c r="C99" s="276">
        <v>2841.8</v>
      </c>
      <c r="D99" s="278">
        <v>2832.65</v>
      </c>
      <c r="E99" s="278">
        <v>2813.3</v>
      </c>
      <c r="F99" s="278">
        <v>2784.8</v>
      </c>
      <c r="G99" s="278">
        <v>2765.4500000000003</v>
      </c>
      <c r="H99" s="278">
        <v>2861.15</v>
      </c>
      <c r="I99" s="278">
        <v>2880.4999999999995</v>
      </c>
      <c r="J99" s="278">
        <v>2909</v>
      </c>
      <c r="K99" s="276">
        <v>2852</v>
      </c>
      <c r="L99" s="276">
        <v>2804.15</v>
      </c>
      <c r="M99" s="276">
        <v>2.0466299999999999</v>
      </c>
    </row>
    <row r="100" spans="1:13">
      <c r="A100" s="300">
        <v>91</v>
      </c>
      <c r="B100" s="276" t="s">
        <v>110</v>
      </c>
      <c r="C100" s="276">
        <v>1372.15</v>
      </c>
      <c r="D100" s="278">
        <v>1376.05</v>
      </c>
      <c r="E100" s="278">
        <v>1364.1</v>
      </c>
      <c r="F100" s="278">
        <v>1356.05</v>
      </c>
      <c r="G100" s="278">
        <v>1344.1</v>
      </c>
      <c r="H100" s="278">
        <v>1384.1</v>
      </c>
      <c r="I100" s="278">
        <v>1396.0500000000002</v>
      </c>
      <c r="J100" s="278">
        <v>1404.1</v>
      </c>
      <c r="K100" s="276">
        <v>1388</v>
      </c>
      <c r="L100" s="276">
        <v>1368</v>
      </c>
      <c r="M100" s="276">
        <v>86.110249999999994</v>
      </c>
    </row>
    <row r="101" spans="1:13">
      <c r="A101" s="300">
        <v>92</v>
      </c>
      <c r="B101" s="276" t="s">
        <v>253</v>
      </c>
      <c r="C101" s="276">
        <v>655.75</v>
      </c>
      <c r="D101" s="278">
        <v>659</v>
      </c>
      <c r="E101" s="278">
        <v>650</v>
      </c>
      <c r="F101" s="278">
        <v>644.25</v>
      </c>
      <c r="G101" s="278">
        <v>635.25</v>
      </c>
      <c r="H101" s="278">
        <v>664.75</v>
      </c>
      <c r="I101" s="278">
        <v>673.75</v>
      </c>
      <c r="J101" s="278">
        <v>679.5</v>
      </c>
      <c r="K101" s="276">
        <v>668</v>
      </c>
      <c r="L101" s="276">
        <v>653.25</v>
      </c>
      <c r="M101" s="276">
        <v>26.961369999999999</v>
      </c>
    </row>
    <row r="102" spans="1:13">
      <c r="A102" s="300">
        <v>93</v>
      </c>
      <c r="B102" s="276" t="s">
        <v>111</v>
      </c>
      <c r="C102" s="276">
        <v>3113.65</v>
      </c>
      <c r="D102" s="278">
        <v>3144.2166666666667</v>
      </c>
      <c r="E102" s="278">
        <v>3074.4333333333334</v>
      </c>
      <c r="F102" s="278">
        <v>3035.2166666666667</v>
      </c>
      <c r="G102" s="278">
        <v>2965.4333333333334</v>
      </c>
      <c r="H102" s="278">
        <v>3183.4333333333334</v>
      </c>
      <c r="I102" s="278">
        <v>3253.2166666666672</v>
      </c>
      <c r="J102" s="278">
        <v>3292.4333333333334</v>
      </c>
      <c r="K102" s="276">
        <v>3214</v>
      </c>
      <c r="L102" s="276">
        <v>3105</v>
      </c>
      <c r="M102" s="276">
        <v>14.215909999999999</v>
      </c>
    </row>
    <row r="103" spans="1:13">
      <c r="A103" s="300">
        <v>94</v>
      </c>
      <c r="B103" s="276" t="s">
        <v>114</v>
      </c>
      <c r="C103" s="276">
        <v>246.35</v>
      </c>
      <c r="D103" s="278">
        <v>246.18333333333331</v>
      </c>
      <c r="E103" s="278">
        <v>244.21666666666661</v>
      </c>
      <c r="F103" s="278">
        <v>242.08333333333331</v>
      </c>
      <c r="G103" s="278">
        <v>240.11666666666662</v>
      </c>
      <c r="H103" s="278">
        <v>248.31666666666661</v>
      </c>
      <c r="I103" s="278">
        <v>250.2833333333333</v>
      </c>
      <c r="J103" s="278">
        <v>252.4166666666666</v>
      </c>
      <c r="K103" s="276">
        <v>248.15</v>
      </c>
      <c r="L103" s="276">
        <v>244.05</v>
      </c>
      <c r="M103" s="276">
        <v>104.48747</v>
      </c>
    </row>
    <row r="104" spans="1:13">
      <c r="A104" s="300">
        <v>95</v>
      </c>
      <c r="B104" s="276" t="s">
        <v>115</v>
      </c>
      <c r="C104" s="276">
        <v>228.7</v>
      </c>
      <c r="D104" s="278">
        <v>225.5</v>
      </c>
      <c r="E104" s="278">
        <v>221.25</v>
      </c>
      <c r="F104" s="278">
        <v>213.8</v>
      </c>
      <c r="G104" s="278">
        <v>209.55</v>
      </c>
      <c r="H104" s="278">
        <v>232.95</v>
      </c>
      <c r="I104" s="278">
        <v>237.2</v>
      </c>
      <c r="J104" s="278">
        <v>244.64999999999998</v>
      </c>
      <c r="K104" s="276">
        <v>229.75</v>
      </c>
      <c r="L104" s="276">
        <v>218.05</v>
      </c>
      <c r="M104" s="276">
        <v>208.15264999999999</v>
      </c>
    </row>
    <row r="105" spans="1:13">
      <c r="A105" s="300">
        <v>96</v>
      </c>
      <c r="B105" s="276" t="s">
        <v>116</v>
      </c>
      <c r="C105" s="276">
        <v>2370.75</v>
      </c>
      <c r="D105" s="278">
        <v>2372.7666666666664</v>
      </c>
      <c r="E105" s="278">
        <v>2354.1333333333328</v>
      </c>
      <c r="F105" s="278">
        <v>2337.5166666666664</v>
      </c>
      <c r="G105" s="278">
        <v>2318.8833333333328</v>
      </c>
      <c r="H105" s="278">
        <v>2389.3833333333328</v>
      </c>
      <c r="I105" s="278">
        <v>2408.016666666666</v>
      </c>
      <c r="J105" s="278">
        <v>2424.6333333333328</v>
      </c>
      <c r="K105" s="276">
        <v>2391.4</v>
      </c>
      <c r="L105" s="276">
        <v>2356.15</v>
      </c>
      <c r="M105" s="276">
        <v>15.756320000000001</v>
      </c>
    </row>
    <row r="106" spans="1:13">
      <c r="A106" s="300">
        <v>97</v>
      </c>
      <c r="B106" s="276" t="s">
        <v>254</v>
      </c>
      <c r="C106" s="276">
        <v>242.55</v>
      </c>
      <c r="D106" s="278">
        <v>243.71666666666667</v>
      </c>
      <c r="E106" s="278">
        <v>240.23333333333335</v>
      </c>
      <c r="F106" s="278">
        <v>237.91666666666669</v>
      </c>
      <c r="G106" s="278">
        <v>234.43333333333337</v>
      </c>
      <c r="H106" s="278">
        <v>246.03333333333333</v>
      </c>
      <c r="I106" s="278">
        <v>249.51666666666662</v>
      </c>
      <c r="J106" s="278">
        <v>251.83333333333331</v>
      </c>
      <c r="K106" s="276">
        <v>247.2</v>
      </c>
      <c r="L106" s="276">
        <v>241.4</v>
      </c>
      <c r="M106" s="276">
        <v>4.4045100000000001</v>
      </c>
    </row>
    <row r="107" spans="1:13">
      <c r="A107" s="300">
        <v>98</v>
      </c>
      <c r="B107" s="276" t="s">
        <v>255</v>
      </c>
      <c r="C107" s="276">
        <v>39.65</v>
      </c>
      <c r="D107" s="278">
        <v>39.783333333333331</v>
      </c>
      <c r="E107" s="278">
        <v>39.11666666666666</v>
      </c>
      <c r="F107" s="278">
        <v>38.583333333333329</v>
      </c>
      <c r="G107" s="278">
        <v>37.916666666666657</v>
      </c>
      <c r="H107" s="278">
        <v>40.316666666666663</v>
      </c>
      <c r="I107" s="278">
        <v>40.983333333333334</v>
      </c>
      <c r="J107" s="278">
        <v>41.516666666666666</v>
      </c>
      <c r="K107" s="276">
        <v>40.450000000000003</v>
      </c>
      <c r="L107" s="276">
        <v>39.25</v>
      </c>
      <c r="M107" s="276">
        <v>16.465389999999999</v>
      </c>
    </row>
    <row r="108" spans="1:13">
      <c r="A108" s="300">
        <v>99</v>
      </c>
      <c r="B108" s="276" t="s">
        <v>117</v>
      </c>
      <c r="C108" s="276">
        <v>194.45</v>
      </c>
      <c r="D108" s="278">
        <v>194.81666666666669</v>
      </c>
      <c r="E108" s="278">
        <v>192.68333333333339</v>
      </c>
      <c r="F108" s="278">
        <v>190.91666666666671</v>
      </c>
      <c r="G108" s="278">
        <v>188.78333333333342</v>
      </c>
      <c r="H108" s="278">
        <v>196.58333333333337</v>
      </c>
      <c r="I108" s="278">
        <v>198.71666666666664</v>
      </c>
      <c r="J108" s="278">
        <v>200.48333333333335</v>
      </c>
      <c r="K108" s="276">
        <v>196.95</v>
      </c>
      <c r="L108" s="276">
        <v>193.05</v>
      </c>
      <c r="M108" s="276">
        <v>53.973579999999998</v>
      </c>
    </row>
    <row r="109" spans="1:13">
      <c r="A109" s="300">
        <v>100</v>
      </c>
      <c r="B109" s="276" t="s">
        <v>118</v>
      </c>
      <c r="C109" s="276">
        <v>525.79999999999995</v>
      </c>
      <c r="D109" s="278">
        <v>523.9</v>
      </c>
      <c r="E109" s="278">
        <v>520</v>
      </c>
      <c r="F109" s="278">
        <v>514.20000000000005</v>
      </c>
      <c r="G109" s="278">
        <v>510.30000000000007</v>
      </c>
      <c r="H109" s="278">
        <v>529.69999999999993</v>
      </c>
      <c r="I109" s="278">
        <v>533.5999999999998</v>
      </c>
      <c r="J109" s="278">
        <v>539.39999999999986</v>
      </c>
      <c r="K109" s="276">
        <v>527.79999999999995</v>
      </c>
      <c r="L109" s="276">
        <v>518.1</v>
      </c>
      <c r="M109" s="276">
        <v>263.69591000000003</v>
      </c>
    </row>
    <row r="110" spans="1:13">
      <c r="A110" s="300">
        <v>101</v>
      </c>
      <c r="B110" s="276" t="s">
        <v>256</v>
      </c>
      <c r="C110" s="276">
        <v>1489.75</v>
      </c>
      <c r="D110" s="278">
        <v>1484.2166666666665</v>
      </c>
      <c r="E110" s="278">
        <v>1474.5333333333328</v>
      </c>
      <c r="F110" s="278">
        <v>1459.3166666666664</v>
      </c>
      <c r="G110" s="278">
        <v>1449.6333333333328</v>
      </c>
      <c r="H110" s="278">
        <v>1499.4333333333329</v>
      </c>
      <c r="I110" s="278">
        <v>1509.1166666666668</v>
      </c>
      <c r="J110" s="278">
        <v>1524.333333333333</v>
      </c>
      <c r="K110" s="276">
        <v>1493.9</v>
      </c>
      <c r="L110" s="276">
        <v>1469</v>
      </c>
      <c r="M110" s="276">
        <v>10.865970000000001</v>
      </c>
    </row>
    <row r="111" spans="1:13">
      <c r="A111" s="300">
        <v>102</v>
      </c>
      <c r="B111" s="276" t="s">
        <v>119</v>
      </c>
      <c r="C111" s="276">
        <v>490.25</v>
      </c>
      <c r="D111" s="278">
        <v>491.84999999999997</v>
      </c>
      <c r="E111" s="278">
        <v>483.29999999999995</v>
      </c>
      <c r="F111" s="278">
        <v>476.34999999999997</v>
      </c>
      <c r="G111" s="278">
        <v>467.79999999999995</v>
      </c>
      <c r="H111" s="278">
        <v>498.79999999999995</v>
      </c>
      <c r="I111" s="278">
        <v>507.35</v>
      </c>
      <c r="J111" s="278">
        <v>514.29999999999995</v>
      </c>
      <c r="K111" s="276">
        <v>500.4</v>
      </c>
      <c r="L111" s="276">
        <v>484.9</v>
      </c>
      <c r="M111" s="276">
        <v>8.5541699999999992</v>
      </c>
    </row>
    <row r="112" spans="1:13">
      <c r="A112" s="300">
        <v>103</v>
      </c>
      <c r="B112" s="276" t="s">
        <v>257</v>
      </c>
      <c r="C112" s="276">
        <v>41.05</v>
      </c>
      <c r="D112" s="278">
        <v>41.18333333333333</v>
      </c>
      <c r="E112" s="278">
        <v>40.416666666666657</v>
      </c>
      <c r="F112" s="278">
        <v>39.783333333333324</v>
      </c>
      <c r="G112" s="278">
        <v>39.016666666666652</v>
      </c>
      <c r="H112" s="278">
        <v>41.816666666666663</v>
      </c>
      <c r="I112" s="278">
        <v>42.583333333333329</v>
      </c>
      <c r="J112" s="278">
        <v>43.216666666666669</v>
      </c>
      <c r="K112" s="276">
        <v>41.95</v>
      </c>
      <c r="L112" s="276">
        <v>40.549999999999997</v>
      </c>
      <c r="M112" s="276">
        <v>17.907129999999999</v>
      </c>
    </row>
    <row r="113" spans="1:13">
      <c r="A113" s="300">
        <v>104</v>
      </c>
      <c r="B113" s="276" t="s">
        <v>120</v>
      </c>
      <c r="C113" s="276">
        <v>10.050000000000001</v>
      </c>
      <c r="D113" s="278">
        <v>10.116666666666667</v>
      </c>
      <c r="E113" s="278">
        <v>9.8333333333333339</v>
      </c>
      <c r="F113" s="278">
        <v>9.6166666666666671</v>
      </c>
      <c r="G113" s="278">
        <v>9.3333333333333339</v>
      </c>
      <c r="H113" s="278">
        <v>10.333333333333334</v>
      </c>
      <c r="I113" s="278">
        <v>10.616666666666665</v>
      </c>
      <c r="J113" s="278">
        <v>10.833333333333334</v>
      </c>
      <c r="K113" s="276">
        <v>10.4</v>
      </c>
      <c r="L113" s="276">
        <v>9.9</v>
      </c>
      <c r="M113" s="276">
        <v>2758.0708599999998</v>
      </c>
    </row>
    <row r="114" spans="1:13">
      <c r="A114" s="300">
        <v>105</v>
      </c>
      <c r="B114" s="276" t="s">
        <v>121</v>
      </c>
      <c r="C114" s="276">
        <v>37.75</v>
      </c>
      <c r="D114" s="278">
        <v>37.75</v>
      </c>
      <c r="E114" s="278">
        <v>37.5</v>
      </c>
      <c r="F114" s="278">
        <v>37.25</v>
      </c>
      <c r="G114" s="278">
        <v>37</v>
      </c>
      <c r="H114" s="278">
        <v>38</v>
      </c>
      <c r="I114" s="278">
        <v>38.25</v>
      </c>
      <c r="J114" s="278">
        <v>38.5</v>
      </c>
      <c r="K114" s="276">
        <v>38</v>
      </c>
      <c r="L114" s="276">
        <v>37.5</v>
      </c>
      <c r="M114" s="276">
        <v>151.59918999999999</v>
      </c>
    </row>
    <row r="115" spans="1:13">
      <c r="A115" s="300">
        <v>106</v>
      </c>
      <c r="B115" s="276" t="s">
        <v>122</v>
      </c>
      <c r="C115" s="276">
        <v>495.45</v>
      </c>
      <c r="D115" s="278">
        <v>492.65000000000003</v>
      </c>
      <c r="E115" s="278">
        <v>486.30000000000007</v>
      </c>
      <c r="F115" s="278">
        <v>477.15000000000003</v>
      </c>
      <c r="G115" s="278">
        <v>470.80000000000007</v>
      </c>
      <c r="H115" s="278">
        <v>501.80000000000007</v>
      </c>
      <c r="I115" s="278">
        <v>508.15000000000009</v>
      </c>
      <c r="J115" s="278">
        <v>517.30000000000007</v>
      </c>
      <c r="K115" s="276">
        <v>499</v>
      </c>
      <c r="L115" s="276">
        <v>483.5</v>
      </c>
      <c r="M115" s="276">
        <v>38.357149999999997</v>
      </c>
    </row>
    <row r="116" spans="1:13">
      <c r="A116" s="300">
        <v>107</v>
      </c>
      <c r="B116" s="276" t="s">
        <v>260</v>
      </c>
      <c r="C116" s="276">
        <v>128.44999999999999</v>
      </c>
      <c r="D116" s="278">
        <v>128.83333333333334</v>
      </c>
      <c r="E116" s="278">
        <v>127.41666666666669</v>
      </c>
      <c r="F116" s="278">
        <v>126.38333333333334</v>
      </c>
      <c r="G116" s="278">
        <v>124.96666666666668</v>
      </c>
      <c r="H116" s="278">
        <v>129.86666666666667</v>
      </c>
      <c r="I116" s="278">
        <v>131.28333333333336</v>
      </c>
      <c r="J116" s="278">
        <v>132.31666666666669</v>
      </c>
      <c r="K116" s="276">
        <v>130.25</v>
      </c>
      <c r="L116" s="276">
        <v>127.8</v>
      </c>
      <c r="M116" s="276">
        <v>12.86919</v>
      </c>
    </row>
    <row r="117" spans="1:13">
      <c r="A117" s="300">
        <v>108</v>
      </c>
      <c r="B117" s="276" t="s">
        <v>123</v>
      </c>
      <c r="C117" s="276">
        <v>1715.1</v>
      </c>
      <c r="D117" s="278">
        <v>1715.0333333333335</v>
      </c>
      <c r="E117" s="278">
        <v>1697.5666666666671</v>
      </c>
      <c r="F117" s="278">
        <v>1680.0333333333335</v>
      </c>
      <c r="G117" s="278">
        <v>1662.5666666666671</v>
      </c>
      <c r="H117" s="278">
        <v>1732.5666666666671</v>
      </c>
      <c r="I117" s="278">
        <v>1750.0333333333338</v>
      </c>
      <c r="J117" s="278">
        <v>1767.5666666666671</v>
      </c>
      <c r="K117" s="276">
        <v>1732.5</v>
      </c>
      <c r="L117" s="276">
        <v>1697.5</v>
      </c>
      <c r="M117" s="276">
        <v>11.619009999999999</v>
      </c>
    </row>
    <row r="118" spans="1:13">
      <c r="A118" s="300">
        <v>109</v>
      </c>
      <c r="B118" s="276" t="s">
        <v>124</v>
      </c>
      <c r="C118" s="276">
        <v>921.25</v>
      </c>
      <c r="D118" s="278">
        <v>924.76666666666677</v>
      </c>
      <c r="E118" s="278">
        <v>914.53333333333353</v>
      </c>
      <c r="F118" s="278">
        <v>907.81666666666672</v>
      </c>
      <c r="G118" s="278">
        <v>897.58333333333348</v>
      </c>
      <c r="H118" s="278">
        <v>931.48333333333358</v>
      </c>
      <c r="I118" s="278">
        <v>941.71666666666692</v>
      </c>
      <c r="J118" s="278">
        <v>948.43333333333362</v>
      </c>
      <c r="K118" s="276">
        <v>935</v>
      </c>
      <c r="L118" s="276">
        <v>918.05</v>
      </c>
      <c r="M118" s="276">
        <v>59.360959999999999</v>
      </c>
    </row>
    <row r="119" spans="1:13">
      <c r="A119" s="300">
        <v>110</v>
      </c>
      <c r="B119" s="276" t="s">
        <v>125</v>
      </c>
      <c r="C119" s="276">
        <v>246.35</v>
      </c>
      <c r="D119" s="278">
        <v>246.85</v>
      </c>
      <c r="E119" s="278">
        <v>240.54999999999998</v>
      </c>
      <c r="F119" s="278">
        <v>234.75</v>
      </c>
      <c r="G119" s="278">
        <v>228.45</v>
      </c>
      <c r="H119" s="278">
        <v>252.64999999999998</v>
      </c>
      <c r="I119" s="278">
        <v>258.95</v>
      </c>
      <c r="J119" s="278">
        <v>264.75</v>
      </c>
      <c r="K119" s="276">
        <v>253.15</v>
      </c>
      <c r="L119" s="276">
        <v>241.05</v>
      </c>
      <c r="M119" s="276">
        <v>102.64387000000001</v>
      </c>
    </row>
    <row r="120" spans="1:13">
      <c r="A120" s="300">
        <v>111</v>
      </c>
      <c r="B120" s="276" t="s">
        <v>126</v>
      </c>
      <c r="C120" s="276">
        <v>1164.55</v>
      </c>
      <c r="D120" s="278">
        <v>1161.7833333333331</v>
      </c>
      <c r="E120" s="278">
        <v>1150.9666666666662</v>
      </c>
      <c r="F120" s="278">
        <v>1137.3833333333332</v>
      </c>
      <c r="G120" s="278">
        <v>1126.5666666666664</v>
      </c>
      <c r="H120" s="278">
        <v>1175.3666666666661</v>
      </c>
      <c r="I120" s="278">
        <v>1186.1833333333332</v>
      </c>
      <c r="J120" s="278">
        <v>1199.766666666666</v>
      </c>
      <c r="K120" s="276">
        <v>1172.5999999999999</v>
      </c>
      <c r="L120" s="276">
        <v>1148.2</v>
      </c>
      <c r="M120" s="276">
        <v>67.281869999999998</v>
      </c>
    </row>
    <row r="121" spans="1:13">
      <c r="A121" s="300">
        <v>112</v>
      </c>
      <c r="B121" s="276" t="s">
        <v>127</v>
      </c>
      <c r="C121" s="276">
        <v>96.2</v>
      </c>
      <c r="D121" s="278">
        <v>95.866666666666674</v>
      </c>
      <c r="E121" s="278">
        <v>94.933333333333351</v>
      </c>
      <c r="F121" s="278">
        <v>93.666666666666671</v>
      </c>
      <c r="G121" s="278">
        <v>92.733333333333348</v>
      </c>
      <c r="H121" s="278">
        <v>97.133333333333354</v>
      </c>
      <c r="I121" s="278">
        <v>98.066666666666691</v>
      </c>
      <c r="J121" s="278">
        <v>99.333333333333357</v>
      </c>
      <c r="K121" s="276">
        <v>96.8</v>
      </c>
      <c r="L121" s="276">
        <v>94.6</v>
      </c>
      <c r="M121" s="276">
        <v>349.61171999999999</v>
      </c>
    </row>
    <row r="122" spans="1:13">
      <c r="A122" s="300">
        <v>113</v>
      </c>
      <c r="B122" s="276" t="s">
        <v>262</v>
      </c>
      <c r="C122" s="276">
        <v>2228.1</v>
      </c>
      <c r="D122" s="278">
        <v>2232.3333333333335</v>
      </c>
      <c r="E122" s="278">
        <v>2206.7666666666669</v>
      </c>
      <c r="F122" s="278">
        <v>2185.4333333333334</v>
      </c>
      <c r="G122" s="278">
        <v>2159.8666666666668</v>
      </c>
      <c r="H122" s="278">
        <v>2253.666666666667</v>
      </c>
      <c r="I122" s="278">
        <v>2279.2333333333336</v>
      </c>
      <c r="J122" s="278">
        <v>2300.5666666666671</v>
      </c>
      <c r="K122" s="276">
        <v>2257.9</v>
      </c>
      <c r="L122" s="276">
        <v>2211</v>
      </c>
      <c r="M122" s="276">
        <v>3.3523399999999999</v>
      </c>
    </row>
    <row r="123" spans="1:13">
      <c r="A123" s="300">
        <v>114</v>
      </c>
      <c r="B123" s="276" t="s">
        <v>2931</v>
      </c>
      <c r="C123" s="276">
        <v>1479</v>
      </c>
      <c r="D123" s="278">
        <v>1469.9166666666667</v>
      </c>
      <c r="E123" s="278">
        <v>1431.1333333333334</v>
      </c>
      <c r="F123" s="278">
        <v>1383.2666666666667</v>
      </c>
      <c r="G123" s="278">
        <v>1344.4833333333333</v>
      </c>
      <c r="H123" s="278">
        <v>1517.7833333333335</v>
      </c>
      <c r="I123" s="278">
        <v>1556.5666666666668</v>
      </c>
      <c r="J123" s="278">
        <v>1604.4333333333336</v>
      </c>
      <c r="K123" s="276">
        <v>1508.7</v>
      </c>
      <c r="L123" s="276">
        <v>1422.05</v>
      </c>
      <c r="M123" s="276">
        <v>94.445999999999998</v>
      </c>
    </row>
    <row r="124" spans="1:13">
      <c r="A124" s="300">
        <v>115</v>
      </c>
      <c r="B124" s="276" t="s">
        <v>128</v>
      </c>
      <c r="C124" s="276">
        <v>215.9</v>
      </c>
      <c r="D124" s="278">
        <v>216.5</v>
      </c>
      <c r="E124" s="278">
        <v>214.4</v>
      </c>
      <c r="F124" s="278">
        <v>212.9</v>
      </c>
      <c r="G124" s="278">
        <v>210.8</v>
      </c>
      <c r="H124" s="278">
        <v>218</v>
      </c>
      <c r="I124" s="278">
        <v>220.10000000000002</v>
      </c>
      <c r="J124" s="278">
        <v>221.6</v>
      </c>
      <c r="K124" s="276">
        <v>218.6</v>
      </c>
      <c r="L124" s="276">
        <v>215</v>
      </c>
      <c r="M124" s="276">
        <v>269.90062999999998</v>
      </c>
    </row>
    <row r="125" spans="1:13">
      <c r="A125" s="300">
        <v>116</v>
      </c>
      <c r="B125" s="276" t="s">
        <v>129</v>
      </c>
      <c r="C125" s="276">
        <v>263.3</v>
      </c>
      <c r="D125" s="278">
        <v>264.56666666666666</v>
      </c>
      <c r="E125" s="278">
        <v>259.73333333333335</v>
      </c>
      <c r="F125" s="278">
        <v>256.16666666666669</v>
      </c>
      <c r="G125" s="278">
        <v>251.33333333333337</v>
      </c>
      <c r="H125" s="278">
        <v>268.13333333333333</v>
      </c>
      <c r="I125" s="278">
        <v>272.9666666666667</v>
      </c>
      <c r="J125" s="278">
        <v>276.5333333333333</v>
      </c>
      <c r="K125" s="276">
        <v>269.39999999999998</v>
      </c>
      <c r="L125" s="276">
        <v>261</v>
      </c>
      <c r="M125" s="276">
        <v>99.567030000000003</v>
      </c>
    </row>
    <row r="126" spans="1:13">
      <c r="A126" s="300">
        <v>117</v>
      </c>
      <c r="B126" s="276" t="s">
        <v>263</v>
      </c>
      <c r="C126" s="276">
        <v>67.900000000000006</v>
      </c>
      <c r="D126" s="278">
        <v>67.88333333333334</v>
      </c>
      <c r="E126" s="278">
        <v>67.01666666666668</v>
      </c>
      <c r="F126" s="278">
        <v>66.13333333333334</v>
      </c>
      <c r="G126" s="278">
        <v>65.26666666666668</v>
      </c>
      <c r="H126" s="278">
        <v>68.76666666666668</v>
      </c>
      <c r="I126" s="278">
        <v>69.633333333333326</v>
      </c>
      <c r="J126" s="278">
        <v>70.51666666666668</v>
      </c>
      <c r="K126" s="276">
        <v>68.75</v>
      </c>
      <c r="L126" s="276">
        <v>67</v>
      </c>
      <c r="M126" s="276">
        <v>9.7610499999999991</v>
      </c>
    </row>
    <row r="127" spans="1:13">
      <c r="A127" s="300">
        <v>118</v>
      </c>
      <c r="B127" s="276" t="s">
        <v>130</v>
      </c>
      <c r="C127" s="276">
        <v>357.5</v>
      </c>
      <c r="D127" s="278">
        <v>359.56666666666666</v>
      </c>
      <c r="E127" s="278">
        <v>354.23333333333335</v>
      </c>
      <c r="F127" s="278">
        <v>350.9666666666667</v>
      </c>
      <c r="G127" s="278">
        <v>345.63333333333338</v>
      </c>
      <c r="H127" s="278">
        <v>362.83333333333331</v>
      </c>
      <c r="I127" s="278">
        <v>368.16666666666669</v>
      </c>
      <c r="J127" s="278">
        <v>371.43333333333328</v>
      </c>
      <c r="K127" s="276">
        <v>364.9</v>
      </c>
      <c r="L127" s="276">
        <v>356.3</v>
      </c>
      <c r="M127" s="276">
        <v>49.270850000000003</v>
      </c>
    </row>
    <row r="128" spans="1:13">
      <c r="A128" s="300">
        <v>119</v>
      </c>
      <c r="B128" s="276" t="s">
        <v>264</v>
      </c>
      <c r="C128" s="276">
        <v>809.75</v>
      </c>
      <c r="D128" s="278">
        <v>813.65</v>
      </c>
      <c r="E128" s="278">
        <v>794.34999999999991</v>
      </c>
      <c r="F128" s="278">
        <v>778.94999999999993</v>
      </c>
      <c r="G128" s="278">
        <v>759.64999999999986</v>
      </c>
      <c r="H128" s="278">
        <v>829.05</v>
      </c>
      <c r="I128" s="278">
        <v>848.34999999999991</v>
      </c>
      <c r="J128" s="278">
        <v>863.75</v>
      </c>
      <c r="K128" s="276">
        <v>832.95</v>
      </c>
      <c r="L128" s="276">
        <v>798.25</v>
      </c>
      <c r="M128" s="276">
        <v>3.4922599999999999</v>
      </c>
    </row>
    <row r="129" spans="1:13">
      <c r="A129" s="300">
        <v>120</v>
      </c>
      <c r="B129" s="276" t="s">
        <v>131</v>
      </c>
      <c r="C129" s="276">
        <v>2633.65</v>
      </c>
      <c r="D129" s="278">
        <v>2634.8833333333337</v>
      </c>
      <c r="E129" s="278">
        <v>2590.8166666666675</v>
      </c>
      <c r="F129" s="278">
        <v>2547.983333333334</v>
      </c>
      <c r="G129" s="278">
        <v>2503.9166666666679</v>
      </c>
      <c r="H129" s="278">
        <v>2677.7166666666672</v>
      </c>
      <c r="I129" s="278">
        <v>2721.7833333333338</v>
      </c>
      <c r="J129" s="278">
        <v>2764.6166666666668</v>
      </c>
      <c r="K129" s="276">
        <v>2678.95</v>
      </c>
      <c r="L129" s="276">
        <v>2592.0500000000002</v>
      </c>
      <c r="M129" s="276">
        <v>8.9150100000000005</v>
      </c>
    </row>
    <row r="130" spans="1:13">
      <c r="A130" s="300">
        <v>121</v>
      </c>
      <c r="B130" s="276" t="s">
        <v>133</v>
      </c>
      <c r="C130" s="276">
        <v>1939.35</v>
      </c>
      <c r="D130" s="278">
        <v>1928.4166666666667</v>
      </c>
      <c r="E130" s="278">
        <v>1909.9333333333334</v>
      </c>
      <c r="F130" s="278">
        <v>1880.5166666666667</v>
      </c>
      <c r="G130" s="278">
        <v>1862.0333333333333</v>
      </c>
      <c r="H130" s="278">
        <v>1957.8333333333335</v>
      </c>
      <c r="I130" s="278">
        <v>1976.3166666666666</v>
      </c>
      <c r="J130" s="278">
        <v>2005.7333333333336</v>
      </c>
      <c r="K130" s="276">
        <v>1946.9</v>
      </c>
      <c r="L130" s="276">
        <v>1899</v>
      </c>
      <c r="M130" s="276">
        <v>34.569710000000001</v>
      </c>
    </row>
    <row r="131" spans="1:13">
      <c r="A131" s="300">
        <v>122</v>
      </c>
      <c r="B131" s="276" t="s">
        <v>134</v>
      </c>
      <c r="C131" s="276">
        <v>90.65</v>
      </c>
      <c r="D131" s="278">
        <v>90.95</v>
      </c>
      <c r="E131" s="278">
        <v>90.100000000000009</v>
      </c>
      <c r="F131" s="278">
        <v>89.550000000000011</v>
      </c>
      <c r="G131" s="278">
        <v>88.700000000000017</v>
      </c>
      <c r="H131" s="278">
        <v>91.5</v>
      </c>
      <c r="I131" s="278">
        <v>92.35</v>
      </c>
      <c r="J131" s="278">
        <v>92.899999999999991</v>
      </c>
      <c r="K131" s="276">
        <v>91.8</v>
      </c>
      <c r="L131" s="276">
        <v>90.4</v>
      </c>
      <c r="M131" s="276">
        <v>92.144970000000001</v>
      </c>
    </row>
    <row r="132" spans="1:13">
      <c r="A132" s="300">
        <v>123</v>
      </c>
      <c r="B132" s="276" t="s">
        <v>358</v>
      </c>
      <c r="C132" s="276">
        <v>2140.8000000000002</v>
      </c>
      <c r="D132" s="278">
        <v>2156.4666666666667</v>
      </c>
      <c r="E132" s="278">
        <v>2115.3333333333335</v>
      </c>
      <c r="F132" s="278">
        <v>2089.8666666666668</v>
      </c>
      <c r="G132" s="278">
        <v>2048.7333333333336</v>
      </c>
      <c r="H132" s="278">
        <v>2181.9333333333334</v>
      </c>
      <c r="I132" s="278">
        <v>2223.0666666666666</v>
      </c>
      <c r="J132" s="278">
        <v>2248.5333333333333</v>
      </c>
      <c r="K132" s="276">
        <v>2197.6</v>
      </c>
      <c r="L132" s="276">
        <v>2131</v>
      </c>
      <c r="M132" s="276">
        <v>1.0016099999999999</v>
      </c>
    </row>
    <row r="133" spans="1:13">
      <c r="A133" s="300">
        <v>124</v>
      </c>
      <c r="B133" s="276" t="s">
        <v>135</v>
      </c>
      <c r="C133" s="276">
        <v>363.6</v>
      </c>
      <c r="D133" s="278">
        <v>361.63333333333338</v>
      </c>
      <c r="E133" s="278">
        <v>356.81666666666678</v>
      </c>
      <c r="F133" s="278">
        <v>350.03333333333342</v>
      </c>
      <c r="G133" s="278">
        <v>345.21666666666681</v>
      </c>
      <c r="H133" s="278">
        <v>368.41666666666674</v>
      </c>
      <c r="I133" s="278">
        <v>373.23333333333335</v>
      </c>
      <c r="J133" s="278">
        <v>380.01666666666671</v>
      </c>
      <c r="K133" s="276">
        <v>366.45</v>
      </c>
      <c r="L133" s="276">
        <v>354.85</v>
      </c>
      <c r="M133" s="276">
        <v>85.363810000000001</v>
      </c>
    </row>
    <row r="134" spans="1:13">
      <c r="A134" s="300">
        <v>125</v>
      </c>
      <c r="B134" s="276" t="s">
        <v>136</v>
      </c>
      <c r="C134" s="276">
        <v>1249.6500000000001</v>
      </c>
      <c r="D134" s="278">
        <v>1237.2166666666667</v>
      </c>
      <c r="E134" s="278">
        <v>1210.5333333333333</v>
      </c>
      <c r="F134" s="278">
        <v>1171.4166666666665</v>
      </c>
      <c r="G134" s="278">
        <v>1144.7333333333331</v>
      </c>
      <c r="H134" s="278">
        <v>1276.3333333333335</v>
      </c>
      <c r="I134" s="278">
        <v>1303.0166666666669</v>
      </c>
      <c r="J134" s="278">
        <v>1342.1333333333337</v>
      </c>
      <c r="K134" s="276">
        <v>1263.9000000000001</v>
      </c>
      <c r="L134" s="276">
        <v>1198.0999999999999</v>
      </c>
      <c r="M134" s="276">
        <v>97.232330000000005</v>
      </c>
    </row>
    <row r="135" spans="1:13">
      <c r="A135" s="300">
        <v>126</v>
      </c>
      <c r="B135" s="276" t="s">
        <v>266</v>
      </c>
      <c r="C135" s="276">
        <v>3234.95</v>
      </c>
      <c r="D135" s="278">
        <v>3255.0166666666664</v>
      </c>
      <c r="E135" s="278">
        <v>3191.0333333333328</v>
      </c>
      <c r="F135" s="278">
        <v>3147.1166666666663</v>
      </c>
      <c r="G135" s="278">
        <v>3083.1333333333328</v>
      </c>
      <c r="H135" s="278">
        <v>3298.9333333333329</v>
      </c>
      <c r="I135" s="278">
        <v>3362.9166666666665</v>
      </c>
      <c r="J135" s="278">
        <v>3406.833333333333</v>
      </c>
      <c r="K135" s="276">
        <v>3319</v>
      </c>
      <c r="L135" s="276">
        <v>3211.1</v>
      </c>
      <c r="M135" s="276">
        <v>2.6417099999999998</v>
      </c>
    </row>
    <row r="136" spans="1:13">
      <c r="A136" s="300">
        <v>127</v>
      </c>
      <c r="B136" s="276" t="s">
        <v>265</v>
      </c>
      <c r="C136" s="276">
        <v>1817.6</v>
      </c>
      <c r="D136" s="278">
        <v>1823.5</v>
      </c>
      <c r="E136" s="278">
        <v>1797.1</v>
      </c>
      <c r="F136" s="278">
        <v>1776.6</v>
      </c>
      <c r="G136" s="278">
        <v>1750.1999999999998</v>
      </c>
      <c r="H136" s="278">
        <v>1844</v>
      </c>
      <c r="I136" s="278">
        <v>1870.4</v>
      </c>
      <c r="J136" s="278">
        <v>1890.9</v>
      </c>
      <c r="K136" s="276">
        <v>1849.9</v>
      </c>
      <c r="L136" s="276">
        <v>1803</v>
      </c>
      <c r="M136" s="276">
        <v>0.78013999999999994</v>
      </c>
    </row>
    <row r="137" spans="1:13">
      <c r="A137" s="300">
        <v>128</v>
      </c>
      <c r="B137" s="276" t="s">
        <v>137</v>
      </c>
      <c r="C137" s="276">
        <v>941.45</v>
      </c>
      <c r="D137" s="278">
        <v>942.75</v>
      </c>
      <c r="E137" s="278">
        <v>935.8</v>
      </c>
      <c r="F137" s="278">
        <v>930.15</v>
      </c>
      <c r="G137" s="278">
        <v>923.19999999999993</v>
      </c>
      <c r="H137" s="278">
        <v>948.4</v>
      </c>
      <c r="I137" s="278">
        <v>955.35</v>
      </c>
      <c r="J137" s="278">
        <v>961</v>
      </c>
      <c r="K137" s="276">
        <v>949.7</v>
      </c>
      <c r="L137" s="276">
        <v>937.1</v>
      </c>
      <c r="M137" s="276">
        <v>14.349030000000001</v>
      </c>
    </row>
    <row r="138" spans="1:13">
      <c r="A138" s="300">
        <v>129</v>
      </c>
      <c r="B138" s="276" t="s">
        <v>138</v>
      </c>
      <c r="C138" s="276">
        <v>711.7</v>
      </c>
      <c r="D138" s="278">
        <v>719.69999999999993</v>
      </c>
      <c r="E138" s="278">
        <v>701.99999999999989</v>
      </c>
      <c r="F138" s="278">
        <v>692.3</v>
      </c>
      <c r="G138" s="278">
        <v>674.59999999999991</v>
      </c>
      <c r="H138" s="278">
        <v>729.39999999999986</v>
      </c>
      <c r="I138" s="278">
        <v>747.09999999999991</v>
      </c>
      <c r="J138" s="278">
        <v>756.79999999999984</v>
      </c>
      <c r="K138" s="276">
        <v>737.4</v>
      </c>
      <c r="L138" s="276">
        <v>710</v>
      </c>
      <c r="M138" s="276">
        <v>41.836390000000002</v>
      </c>
    </row>
    <row r="139" spans="1:13">
      <c r="A139" s="300">
        <v>130</v>
      </c>
      <c r="B139" s="276" t="s">
        <v>139</v>
      </c>
      <c r="C139" s="276">
        <v>172.45</v>
      </c>
      <c r="D139" s="278">
        <v>172.43333333333331</v>
      </c>
      <c r="E139" s="278">
        <v>170.11666666666662</v>
      </c>
      <c r="F139" s="278">
        <v>167.7833333333333</v>
      </c>
      <c r="G139" s="278">
        <v>165.46666666666661</v>
      </c>
      <c r="H139" s="278">
        <v>174.76666666666662</v>
      </c>
      <c r="I139" s="278">
        <v>177.08333333333329</v>
      </c>
      <c r="J139" s="278">
        <v>179.41666666666663</v>
      </c>
      <c r="K139" s="276">
        <v>174.75</v>
      </c>
      <c r="L139" s="276">
        <v>170.1</v>
      </c>
      <c r="M139" s="276">
        <v>99.960130000000007</v>
      </c>
    </row>
    <row r="140" spans="1:13">
      <c r="A140" s="300">
        <v>131</v>
      </c>
      <c r="B140" s="276" t="s">
        <v>140</v>
      </c>
      <c r="C140" s="276">
        <v>172.5</v>
      </c>
      <c r="D140" s="278">
        <v>171.6</v>
      </c>
      <c r="E140" s="278">
        <v>170.29999999999998</v>
      </c>
      <c r="F140" s="278">
        <v>168.1</v>
      </c>
      <c r="G140" s="278">
        <v>166.79999999999998</v>
      </c>
      <c r="H140" s="278">
        <v>173.79999999999998</v>
      </c>
      <c r="I140" s="278">
        <v>175.1</v>
      </c>
      <c r="J140" s="278">
        <v>177.29999999999998</v>
      </c>
      <c r="K140" s="276">
        <v>172.9</v>
      </c>
      <c r="L140" s="276">
        <v>169.4</v>
      </c>
      <c r="M140" s="276">
        <v>39.357660000000003</v>
      </c>
    </row>
    <row r="141" spans="1:13">
      <c r="A141" s="300">
        <v>132</v>
      </c>
      <c r="B141" s="276" t="s">
        <v>141</v>
      </c>
      <c r="C141" s="276">
        <v>414.1</v>
      </c>
      <c r="D141" s="278">
        <v>415.56666666666666</v>
      </c>
      <c r="E141" s="278">
        <v>410.33333333333331</v>
      </c>
      <c r="F141" s="278">
        <v>406.56666666666666</v>
      </c>
      <c r="G141" s="278">
        <v>401.33333333333331</v>
      </c>
      <c r="H141" s="278">
        <v>419.33333333333331</v>
      </c>
      <c r="I141" s="278">
        <v>424.56666666666666</v>
      </c>
      <c r="J141" s="278">
        <v>428.33333333333331</v>
      </c>
      <c r="K141" s="276">
        <v>420.8</v>
      </c>
      <c r="L141" s="276">
        <v>411.8</v>
      </c>
      <c r="M141" s="276">
        <v>48.59693</v>
      </c>
    </row>
    <row r="142" spans="1:13">
      <c r="A142" s="300">
        <v>133</v>
      </c>
      <c r="B142" s="276" t="s">
        <v>142</v>
      </c>
      <c r="C142" s="276">
        <v>7696.8</v>
      </c>
      <c r="D142" s="278">
        <v>7725.5999999999995</v>
      </c>
      <c r="E142" s="278">
        <v>7626.1999999999989</v>
      </c>
      <c r="F142" s="278">
        <v>7555.5999999999995</v>
      </c>
      <c r="G142" s="278">
        <v>7456.1999999999989</v>
      </c>
      <c r="H142" s="278">
        <v>7796.1999999999989</v>
      </c>
      <c r="I142" s="278">
        <v>7895.5999999999985</v>
      </c>
      <c r="J142" s="278">
        <v>7966.1999999999989</v>
      </c>
      <c r="K142" s="276">
        <v>7825</v>
      </c>
      <c r="L142" s="276">
        <v>7655</v>
      </c>
      <c r="M142" s="276">
        <v>10.380319999999999</v>
      </c>
    </row>
    <row r="143" spans="1:13">
      <c r="A143" s="300">
        <v>134</v>
      </c>
      <c r="B143" s="276" t="s">
        <v>143</v>
      </c>
      <c r="C143" s="276">
        <v>595.65</v>
      </c>
      <c r="D143" s="278">
        <v>597.05000000000007</v>
      </c>
      <c r="E143" s="278">
        <v>591.10000000000014</v>
      </c>
      <c r="F143" s="278">
        <v>586.55000000000007</v>
      </c>
      <c r="G143" s="278">
        <v>580.60000000000014</v>
      </c>
      <c r="H143" s="278">
        <v>601.60000000000014</v>
      </c>
      <c r="I143" s="278">
        <v>607.55000000000018</v>
      </c>
      <c r="J143" s="278">
        <v>612.10000000000014</v>
      </c>
      <c r="K143" s="276">
        <v>603</v>
      </c>
      <c r="L143" s="276">
        <v>592.5</v>
      </c>
      <c r="M143" s="276">
        <v>13.886139999999999</v>
      </c>
    </row>
    <row r="144" spans="1:13">
      <c r="A144" s="300">
        <v>135</v>
      </c>
      <c r="B144" s="276" t="s">
        <v>144</v>
      </c>
      <c r="C144" s="276">
        <v>636.9</v>
      </c>
      <c r="D144" s="278">
        <v>634.73333333333335</v>
      </c>
      <c r="E144" s="278">
        <v>628.4666666666667</v>
      </c>
      <c r="F144" s="278">
        <v>620.0333333333333</v>
      </c>
      <c r="G144" s="278">
        <v>613.76666666666665</v>
      </c>
      <c r="H144" s="278">
        <v>643.16666666666674</v>
      </c>
      <c r="I144" s="278">
        <v>649.43333333333339</v>
      </c>
      <c r="J144" s="278">
        <v>657.86666666666679</v>
      </c>
      <c r="K144" s="276">
        <v>641</v>
      </c>
      <c r="L144" s="276">
        <v>626.29999999999995</v>
      </c>
      <c r="M144" s="276">
        <v>22.487069999999999</v>
      </c>
    </row>
    <row r="145" spans="1:13">
      <c r="A145" s="300">
        <v>136</v>
      </c>
      <c r="B145" s="276" t="s">
        <v>145</v>
      </c>
      <c r="C145" s="276">
        <v>1076.25</v>
      </c>
      <c r="D145" s="278">
        <v>1078.8499999999999</v>
      </c>
      <c r="E145" s="278">
        <v>1058.9999999999998</v>
      </c>
      <c r="F145" s="278">
        <v>1041.7499999999998</v>
      </c>
      <c r="G145" s="278">
        <v>1021.8999999999996</v>
      </c>
      <c r="H145" s="278">
        <v>1096.0999999999999</v>
      </c>
      <c r="I145" s="278">
        <v>1115.9500000000003</v>
      </c>
      <c r="J145" s="278">
        <v>1133.2</v>
      </c>
      <c r="K145" s="276">
        <v>1098.7</v>
      </c>
      <c r="L145" s="276">
        <v>1061.5999999999999</v>
      </c>
      <c r="M145" s="276">
        <v>26.602699999999999</v>
      </c>
    </row>
    <row r="146" spans="1:13">
      <c r="A146" s="300">
        <v>137</v>
      </c>
      <c r="B146" s="276" t="s">
        <v>146</v>
      </c>
      <c r="C146" s="276">
        <v>1437.05</v>
      </c>
      <c r="D146" s="278">
        <v>1433.2333333333333</v>
      </c>
      <c r="E146" s="278">
        <v>1421.3666666666668</v>
      </c>
      <c r="F146" s="278">
        <v>1405.6833333333334</v>
      </c>
      <c r="G146" s="278">
        <v>1393.8166666666668</v>
      </c>
      <c r="H146" s="278">
        <v>1448.9166666666667</v>
      </c>
      <c r="I146" s="278">
        <v>1460.7833333333331</v>
      </c>
      <c r="J146" s="278">
        <v>1476.4666666666667</v>
      </c>
      <c r="K146" s="276">
        <v>1445.1</v>
      </c>
      <c r="L146" s="276">
        <v>1417.55</v>
      </c>
      <c r="M146" s="276">
        <v>2.7321399999999998</v>
      </c>
    </row>
    <row r="147" spans="1:13">
      <c r="A147" s="300">
        <v>138</v>
      </c>
      <c r="B147" s="276" t="s">
        <v>147</v>
      </c>
      <c r="C147" s="276">
        <v>156.5</v>
      </c>
      <c r="D147" s="278">
        <v>156.68333333333331</v>
      </c>
      <c r="E147" s="278">
        <v>154.41666666666663</v>
      </c>
      <c r="F147" s="278">
        <v>152.33333333333331</v>
      </c>
      <c r="G147" s="278">
        <v>150.06666666666663</v>
      </c>
      <c r="H147" s="278">
        <v>158.76666666666662</v>
      </c>
      <c r="I147" s="278">
        <v>161.03333333333333</v>
      </c>
      <c r="J147" s="278">
        <v>163.11666666666662</v>
      </c>
      <c r="K147" s="276">
        <v>158.94999999999999</v>
      </c>
      <c r="L147" s="276">
        <v>154.6</v>
      </c>
      <c r="M147" s="276">
        <v>95.428560000000004</v>
      </c>
    </row>
    <row r="148" spans="1:13">
      <c r="A148" s="300">
        <v>139</v>
      </c>
      <c r="B148" s="276" t="s">
        <v>268</v>
      </c>
      <c r="C148" s="276">
        <v>1326.95</v>
      </c>
      <c r="D148" s="278">
        <v>1326.4333333333334</v>
      </c>
      <c r="E148" s="278">
        <v>1318.6666666666667</v>
      </c>
      <c r="F148" s="278">
        <v>1310.3833333333334</v>
      </c>
      <c r="G148" s="278">
        <v>1302.6166666666668</v>
      </c>
      <c r="H148" s="278">
        <v>1334.7166666666667</v>
      </c>
      <c r="I148" s="278">
        <v>1342.4833333333331</v>
      </c>
      <c r="J148" s="278">
        <v>1350.7666666666667</v>
      </c>
      <c r="K148" s="276">
        <v>1334.2</v>
      </c>
      <c r="L148" s="276">
        <v>1318.15</v>
      </c>
      <c r="M148" s="276">
        <v>1.1832199999999999</v>
      </c>
    </row>
    <row r="149" spans="1:13">
      <c r="A149" s="300">
        <v>140</v>
      </c>
      <c r="B149" s="276" t="s">
        <v>148</v>
      </c>
      <c r="C149" s="276">
        <v>77547.649999999994</v>
      </c>
      <c r="D149" s="278">
        <v>77749.21666666666</v>
      </c>
      <c r="E149" s="278">
        <v>77098.43333333332</v>
      </c>
      <c r="F149" s="278">
        <v>76649.21666666666</v>
      </c>
      <c r="G149" s="278">
        <v>75998.43333333332</v>
      </c>
      <c r="H149" s="278">
        <v>78198.43333333332</v>
      </c>
      <c r="I149" s="278">
        <v>78849.216666666674</v>
      </c>
      <c r="J149" s="278">
        <v>79298.43333333332</v>
      </c>
      <c r="K149" s="276">
        <v>78400</v>
      </c>
      <c r="L149" s="276">
        <v>77300</v>
      </c>
      <c r="M149" s="276">
        <v>0.15865000000000001</v>
      </c>
    </row>
    <row r="150" spans="1:13">
      <c r="A150" s="300">
        <v>141</v>
      </c>
      <c r="B150" s="276" t="s">
        <v>267</v>
      </c>
      <c r="C150" s="276">
        <v>36.9</v>
      </c>
      <c r="D150" s="278">
        <v>36.416666666666664</v>
      </c>
      <c r="E150" s="278">
        <v>35.633333333333326</v>
      </c>
      <c r="F150" s="278">
        <v>34.36666666666666</v>
      </c>
      <c r="G150" s="278">
        <v>33.583333333333321</v>
      </c>
      <c r="H150" s="278">
        <v>37.68333333333333</v>
      </c>
      <c r="I150" s="278">
        <v>38.466666666666676</v>
      </c>
      <c r="J150" s="278">
        <v>39.733333333333334</v>
      </c>
      <c r="K150" s="276">
        <v>37.200000000000003</v>
      </c>
      <c r="L150" s="276">
        <v>35.15</v>
      </c>
      <c r="M150" s="276">
        <v>127.36861</v>
      </c>
    </row>
    <row r="151" spans="1:13">
      <c r="A151" s="300">
        <v>142</v>
      </c>
      <c r="B151" s="276" t="s">
        <v>149</v>
      </c>
      <c r="C151" s="276">
        <v>1191.3</v>
      </c>
      <c r="D151" s="278">
        <v>1187.6000000000001</v>
      </c>
      <c r="E151" s="278">
        <v>1176.7000000000003</v>
      </c>
      <c r="F151" s="278">
        <v>1162.1000000000001</v>
      </c>
      <c r="G151" s="278">
        <v>1151.2000000000003</v>
      </c>
      <c r="H151" s="278">
        <v>1202.2000000000003</v>
      </c>
      <c r="I151" s="278">
        <v>1213.1000000000004</v>
      </c>
      <c r="J151" s="278">
        <v>1227.7000000000003</v>
      </c>
      <c r="K151" s="276">
        <v>1198.5</v>
      </c>
      <c r="L151" s="276">
        <v>1173</v>
      </c>
      <c r="M151" s="276">
        <v>16.86703</v>
      </c>
    </row>
    <row r="152" spans="1:13">
      <c r="A152" s="300">
        <v>143</v>
      </c>
      <c r="B152" s="276" t="s">
        <v>3161</v>
      </c>
      <c r="C152" s="276">
        <v>305.05</v>
      </c>
      <c r="D152" s="278">
        <v>305.73333333333335</v>
      </c>
      <c r="E152" s="278">
        <v>303.01666666666671</v>
      </c>
      <c r="F152" s="278">
        <v>300.98333333333335</v>
      </c>
      <c r="G152" s="278">
        <v>298.26666666666671</v>
      </c>
      <c r="H152" s="278">
        <v>307.76666666666671</v>
      </c>
      <c r="I152" s="278">
        <v>310.48333333333341</v>
      </c>
      <c r="J152" s="278">
        <v>312.51666666666671</v>
      </c>
      <c r="K152" s="276">
        <v>308.45</v>
      </c>
      <c r="L152" s="276">
        <v>303.7</v>
      </c>
      <c r="M152" s="276">
        <v>5.1110800000000003</v>
      </c>
    </row>
    <row r="153" spans="1:13">
      <c r="A153" s="300">
        <v>144</v>
      </c>
      <c r="B153" s="276" t="s">
        <v>269</v>
      </c>
      <c r="C153" s="276">
        <v>956.45</v>
      </c>
      <c r="D153" s="278">
        <v>954.18333333333339</v>
      </c>
      <c r="E153" s="278">
        <v>940.36666666666679</v>
      </c>
      <c r="F153" s="278">
        <v>924.28333333333342</v>
      </c>
      <c r="G153" s="278">
        <v>910.46666666666681</v>
      </c>
      <c r="H153" s="278">
        <v>970.26666666666677</v>
      </c>
      <c r="I153" s="278">
        <v>984.08333333333337</v>
      </c>
      <c r="J153" s="278">
        <v>1000.1666666666667</v>
      </c>
      <c r="K153" s="276">
        <v>968</v>
      </c>
      <c r="L153" s="276">
        <v>938.1</v>
      </c>
      <c r="M153" s="276">
        <v>4.5156000000000001</v>
      </c>
    </row>
    <row r="154" spans="1:13">
      <c r="A154" s="300">
        <v>145</v>
      </c>
      <c r="B154" s="276" t="s">
        <v>150</v>
      </c>
      <c r="C154" s="276">
        <v>43.1</v>
      </c>
      <c r="D154" s="278">
        <v>43</v>
      </c>
      <c r="E154" s="278">
        <v>42.5</v>
      </c>
      <c r="F154" s="278">
        <v>41.9</v>
      </c>
      <c r="G154" s="278">
        <v>41.4</v>
      </c>
      <c r="H154" s="278">
        <v>43.6</v>
      </c>
      <c r="I154" s="278">
        <v>44.1</v>
      </c>
      <c r="J154" s="278">
        <v>44.7</v>
      </c>
      <c r="K154" s="276">
        <v>43.5</v>
      </c>
      <c r="L154" s="276">
        <v>42.4</v>
      </c>
      <c r="M154" s="276">
        <v>124.23554</v>
      </c>
    </row>
    <row r="155" spans="1:13">
      <c r="A155" s="300">
        <v>146</v>
      </c>
      <c r="B155" s="276" t="s">
        <v>261</v>
      </c>
      <c r="C155" s="276">
        <v>4672.55</v>
      </c>
      <c r="D155" s="278">
        <v>4616.1833333333334</v>
      </c>
      <c r="E155" s="278">
        <v>4537.3666666666668</v>
      </c>
      <c r="F155" s="278">
        <v>4402.1833333333334</v>
      </c>
      <c r="G155" s="278">
        <v>4323.3666666666668</v>
      </c>
      <c r="H155" s="278">
        <v>4751.3666666666668</v>
      </c>
      <c r="I155" s="278">
        <v>4830.1833333333343</v>
      </c>
      <c r="J155" s="278">
        <v>4965.3666666666668</v>
      </c>
      <c r="K155" s="276">
        <v>4695</v>
      </c>
      <c r="L155" s="276">
        <v>4481</v>
      </c>
      <c r="M155" s="276">
        <v>6.5786199999999999</v>
      </c>
    </row>
    <row r="156" spans="1:13">
      <c r="A156" s="300">
        <v>147</v>
      </c>
      <c r="B156" s="276" t="s">
        <v>153</v>
      </c>
      <c r="C156" s="276">
        <v>18591.8</v>
      </c>
      <c r="D156" s="278">
        <v>18523.600000000002</v>
      </c>
      <c r="E156" s="278">
        <v>18368.200000000004</v>
      </c>
      <c r="F156" s="278">
        <v>18144.600000000002</v>
      </c>
      <c r="G156" s="278">
        <v>17989.200000000004</v>
      </c>
      <c r="H156" s="278">
        <v>18747.200000000004</v>
      </c>
      <c r="I156" s="278">
        <v>18902.600000000006</v>
      </c>
      <c r="J156" s="278">
        <v>19126.200000000004</v>
      </c>
      <c r="K156" s="276">
        <v>18679</v>
      </c>
      <c r="L156" s="276">
        <v>18300</v>
      </c>
      <c r="M156" s="276">
        <v>1.3071299999999999</v>
      </c>
    </row>
    <row r="157" spans="1:13">
      <c r="A157" s="300">
        <v>148</v>
      </c>
      <c r="B157" s="276" t="s">
        <v>270</v>
      </c>
      <c r="C157" s="276">
        <v>22.3</v>
      </c>
      <c r="D157" s="278">
        <v>22.333333333333332</v>
      </c>
      <c r="E157" s="278">
        <v>22.016666666666666</v>
      </c>
      <c r="F157" s="278">
        <v>21.733333333333334</v>
      </c>
      <c r="G157" s="278">
        <v>21.416666666666668</v>
      </c>
      <c r="H157" s="278">
        <v>22.616666666666664</v>
      </c>
      <c r="I157" s="278">
        <v>22.933333333333334</v>
      </c>
      <c r="J157" s="278">
        <v>23.216666666666661</v>
      </c>
      <c r="K157" s="276">
        <v>22.65</v>
      </c>
      <c r="L157" s="276">
        <v>22.05</v>
      </c>
      <c r="M157" s="276">
        <v>91.062079999999995</v>
      </c>
    </row>
    <row r="158" spans="1:13">
      <c r="A158" s="300">
        <v>149</v>
      </c>
      <c r="B158" s="276" t="s">
        <v>155</v>
      </c>
      <c r="C158" s="276">
        <v>116.65</v>
      </c>
      <c r="D158" s="278">
        <v>115.63333333333333</v>
      </c>
      <c r="E158" s="278">
        <v>113.51666666666665</v>
      </c>
      <c r="F158" s="278">
        <v>110.38333333333333</v>
      </c>
      <c r="G158" s="278">
        <v>108.26666666666665</v>
      </c>
      <c r="H158" s="278">
        <v>118.76666666666665</v>
      </c>
      <c r="I158" s="278">
        <v>120.88333333333333</v>
      </c>
      <c r="J158" s="278">
        <v>124.01666666666665</v>
      </c>
      <c r="K158" s="276">
        <v>117.75</v>
      </c>
      <c r="L158" s="276">
        <v>112.5</v>
      </c>
      <c r="M158" s="276">
        <v>271.78676000000002</v>
      </c>
    </row>
    <row r="159" spans="1:13">
      <c r="A159" s="300">
        <v>150</v>
      </c>
      <c r="B159" s="276" t="s">
        <v>156</v>
      </c>
      <c r="C159" s="276">
        <v>104.6</v>
      </c>
      <c r="D159" s="278">
        <v>104.31666666666666</v>
      </c>
      <c r="E159" s="278">
        <v>103.28333333333333</v>
      </c>
      <c r="F159" s="278">
        <v>101.96666666666667</v>
      </c>
      <c r="G159" s="278">
        <v>100.93333333333334</v>
      </c>
      <c r="H159" s="278">
        <v>105.63333333333333</v>
      </c>
      <c r="I159" s="278">
        <v>106.66666666666666</v>
      </c>
      <c r="J159" s="278">
        <v>107.98333333333332</v>
      </c>
      <c r="K159" s="276">
        <v>105.35</v>
      </c>
      <c r="L159" s="276">
        <v>103</v>
      </c>
      <c r="M159" s="276">
        <v>458.02433000000002</v>
      </c>
    </row>
    <row r="160" spans="1:13">
      <c r="A160" s="300">
        <v>151</v>
      </c>
      <c r="B160" s="276" t="s">
        <v>271</v>
      </c>
      <c r="C160" s="276">
        <v>518.04999999999995</v>
      </c>
      <c r="D160" s="278">
        <v>520.18333333333328</v>
      </c>
      <c r="E160" s="278">
        <v>513.36666666666656</v>
      </c>
      <c r="F160" s="278">
        <v>508.68333333333328</v>
      </c>
      <c r="G160" s="278">
        <v>501.86666666666656</v>
      </c>
      <c r="H160" s="278">
        <v>524.86666666666656</v>
      </c>
      <c r="I160" s="278">
        <v>531.68333333333339</v>
      </c>
      <c r="J160" s="278">
        <v>536.36666666666656</v>
      </c>
      <c r="K160" s="276">
        <v>527</v>
      </c>
      <c r="L160" s="276">
        <v>515.5</v>
      </c>
      <c r="M160" s="276">
        <v>1.9318599999999999</v>
      </c>
    </row>
    <row r="161" spans="1:13">
      <c r="A161" s="300">
        <v>152</v>
      </c>
      <c r="B161" s="276" t="s">
        <v>272</v>
      </c>
      <c r="C161" s="276">
        <v>3133.45</v>
      </c>
      <c r="D161" s="278">
        <v>3141.15</v>
      </c>
      <c r="E161" s="278">
        <v>3112.3</v>
      </c>
      <c r="F161" s="278">
        <v>3091.15</v>
      </c>
      <c r="G161" s="278">
        <v>3062.3</v>
      </c>
      <c r="H161" s="278">
        <v>3162.3</v>
      </c>
      <c r="I161" s="278">
        <v>3191.1499999999996</v>
      </c>
      <c r="J161" s="278">
        <v>3212.3</v>
      </c>
      <c r="K161" s="276">
        <v>3170</v>
      </c>
      <c r="L161" s="276">
        <v>3120</v>
      </c>
      <c r="M161" s="276">
        <v>0.37811</v>
      </c>
    </row>
    <row r="162" spans="1:13">
      <c r="A162" s="300">
        <v>153</v>
      </c>
      <c r="B162" s="276" t="s">
        <v>157</v>
      </c>
      <c r="C162" s="276">
        <v>116.85</v>
      </c>
      <c r="D162" s="278">
        <v>115.28333333333335</v>
      </c>
      <c r="E162" s="278">
        <v>112.06666666666669</v>
      </c>
      <c r="F162" s="278">
        <v>107.28333333333335</v>
      </c>
      <c r="G162" s="278">
        <v>104.06666666666669</v>
      </c>
      <c r="H162" s="278">
        <v>120.06666666666669</v>
      </c>
      <c r="I162" s="278">
        <v>123.28333333333336</v>
      </c>
      <c r="J162" s="278">
        <v>128.06666666666669</v>
      </c>
      <c r="K162" s="276">
        <v>118.5</v>
      </c>
      <c r="L162" s="276">
        <v>110.5</v>
      </c>
      <c r="M162" s="276">
        <v>42.158349999999999</v>
      </c>
    </row>
    <row r="163" spans="1:13">
      <c r="A163" s="300">
        <v>154</v>
      </c>
      <c r="B163" s="276" t="s">
        <v>158</v>
      </c>
      <c r="C163" s="276">
        <v>101.5</v>
      </c>
      <c r="D163" s="278">
        <v>100.5</v>
      </c>
      <c r="E163" s="278">
        <v>98.45</v>
      </c>
      <c r="F163" s="278">
        <v>95.4</v>
      </c>
      <c r="G163" s="278">
        <v>93.350000000000009</v>
      </c>
      <c r="H163" s="278">
        <v>103.55</v>
      </c>
      <c r="I163" s="278">
        <v>105.60000000000001</v>
      </c>
      <c r="J163" s="278">
        <v>108.64999999999999</v>
      </c>
      <c r="K163" s="276">
        <v>102.55</v>
      </c>
      <c r="L163" s="276">
        <v>97.45</v>
      </c>
      <c r="M163" s="276">
        <v>750.21883000000003</v>
      </c>
    </row>
    <row r="164" spans="1:13">
      <c r="A164" s="300">
        <v>155</v>
      </c>
      <c r="B164" s="276" t="s">
        <v>159</v>
      </c>
      <c r="C164" s="276">
        <v>24000.75</v>
      </c>
      <c r="D164" s="278">
        <v>23909.683333333334</v>
      </c>
      <c r="E164" s="278">
        <v>23694.366666666669</v>
      </c>
      <c r="F164" s="278">
        <v>23387.983333333334</v>
      </c>
      <c r="G164" s="278">
        <v>23172.666666666668</v>
      </c>
      <c r="H164" s="278">
        <v>24216.066666666669</v>
      </c>
      <c r="I164" s="278">
        <v>24431.383333333335</v>
      </c>
      <c r="J164" s="278">
        <v>24737.76666666667</v>
      </c>
      <c r="K164" s="276">
        <v>24125</v>
      </c>
      <c r="L164" s="276">
        <v>23603.3</v>
      </c>
      <c r="M164" s="276">
        <v>0.42501</v>
      </c>
    </row>
    <row r="165" spans="1:13">
      <c r="A165" s="300">
        <v>156</v>
      </c>
      <c r="B165" s="276" t="s">
        <v>160</v>
      </c>
      <c r="C165" s="276">
        <v>1422.55</v>
      </c>
      <c r="D165" s="278">
        <v>1427.2833333333335</v>
      </c>
      <c r="E165" s="278">
        <v>1410.5666666666671</v>
      </c>
      <c r="F165" s="278">
        <v>1398.5833333333335</v>
      </c>
      <c r="G165" s="278">
        <v>1381.866666666667</v>
      </c>
      <c r="H165" s="278">
        <v>1439.2666666666671</v>
      </c>
      <c r="I165" s="278">
        <v>1455.9833333333338</v>
      </c>
      <c r="J165" s="278">
        <v>1467.9666666666672</v>
      </c>
      <c r="K165" s="276">
        <v>1444</v>
      </c>
      <c r="L165" s="276">
        <v>1415.3</v>
      </c>
      <c r="M165" s="276">
        <v>7.4753800000000004</v>
      </c>
    </row>
    <row r="166" spans="1:13">
      <c r="A166" s="300">
        <v>157</v>
      </c>
      <c r="B166" s="276" t="s">
        <v>161</v>
      </c>
      <c r="C166" s="276">
        <v>266.75</v>
      </c>
      <c r="D166" s="278">
        <v>265.58333333333331</v>
      </c>
      <c r="E166" s="278">
        <v>263.16666666666663</v>
      </c>
      <c r="F166" s="278">
        <v>259.58333333333331</v>
      </c>
      <c r="G166" s="278">
        <v>257.16666666666663</v>
      </c>
      <c r="H166" s="278">
        <v>269.16666666666663</v>
      </c>
      <c r="I166" s="278">
        <v>271.58333333333326</v>
      </c>
      <c r="J166" s="278">
        <v>275.16666666666663</v>
      </c>
      <c r="K166" s="276">
        <v>268</v>
      </c>
      <c r="L166" s="276">
        <v>262</v>
      </c>
      <c r="M166" s="276">
        <v>57.894570000000002</v>
      </c>
    </row>
    <row r="167" spans="1:13">
      <c r="A167" s="300">
        <v>158</v>
      </c>
      <c r="B167" s="276" t="s">
        <v>162</v>
      </c>
      <c r="C167" s="276">
        <v>121.35</v>
      </c>
      <c r="D167" s="278">
        <v>120.55</v>
      </c>
      <c r="E167" s="278">
        <v>118.5</v>
      </c>
      <c r="F167" s="278">
        <v>115.65</v>
      </c>
      <c r="G167" s="278">
        <v>113.60000000000001</v>
      </c>
      <c r="H167" s="278">
        <v>123.39999999999999</v>
      </c>
      <c r="I167" s="278">
        <v>125.44999999999997</v>
      </c>
      <c r="J167" s="278">
        <v>128.29999999999998</v>
      </c>
      <c r="K167" s="276">
        <v>122.6</v>
      </c>
      <c r="L167" s="276">
        <v>117.7</v>
      </c>
      <c r="M167" s="276">
        <v>95.894239999999996</v>
      </c>
    </row>
    <row r="168" spans="1:13">
      <c r="A168" s="300">
        <v>159</v>
      </c>
      <c r="B168" s="276" t="s">
        <v>275</v>
      </c>
      <c r="C168" s="276">
        <v>5310.3</v>
      </c>
      <c r="D168" s="278">
        <v>5319.4333333333334</v>
      </c>
      <c r="E168" s="278">
        <v>5240.8666666666668</v>
      </c>
      <c r="F168" s="278">
        <v>5171.4333333333334</v>
      </c>
      <c r="G168" s="278">
        <v>5092.8666666666668</v>
      </c>
      <c r="H168" s="278">
        <v>5388.8666666666668</v>
      </c>
      <c r="I168" s="278">
        <v>5467.4333333333343</v>
      </c>
      <c r="J168" s="278">
        <v>5536.8666666666668</v>
      </c>
      <c r="K168" s="276">
        <v>5398</v>
      </c>
      <c r="L168" s="276">
        <v>5250</v>
      </c>
      <c r="M168" s="276">
        <v>1.9605900000000001</v>
      </c>
    </row>
    <row r="169" spans="1:13">
      <c r="A169" s="300">
        <v>160</v>
      </c>
      <c r="B169" s="276" t="s">
        <v>277</v>
      </c>
      <c r="C169" s="276">
        <v>11403.45</v>
      </c>
      <c r="D169" s="278">
        <v>11355.183333333334</v>
      </c>
      <c r="E169" s="278">
        <v>11254.266666666668</v>
      </c>
      <c r="F169" s="278">
        <v>11105.083333333334</v>
      </c>
      <c r="G169" s="278">
        <v>11004.166666666668</v>
      </c>
      <c r="H169" s="278">
        <v>11504.366666666669</v>
      </c>
      <c r="I169" s="278">
        <v>11605.283333333333</v>
      </c>
      <c r="J169" s="278">
        <v>11754.466666666669</v>
      </c>
      <c r="K169" s="276">
        <v>11456.1</v>
      </c>
      <c r="L169" s="276">
        <v>11206</v>
      </c>
      <c r="M169" s="276">
        <v>6.6199999999999995E-2</v>
      </c>
    </row>
    <row r="170" spans="1:13">
      <c r="A170" s="300">
        <v>161</v>
      </c>
      <c r="B170" s="276" t="s">
        <v>163</v>
      </c>
      <c r="C170" s="276">
        <v>1627.3</v>
      </c>
      <c r="D170" s="278">
        <v>1634.6000000000001</v>
      </c>
      <c r="E170" s="278">
        <v>1616.7000000000003</v>
      </c>
      <c r="F170" s="278">
        <v>1606.1000000000001</v>
      </c>
      <c r="G170" s="278">
        <v>1588.2000000000003</v>
      </c>
      <c r="H170" s="278">
        <v>1645.2000000000003</v>
      </c>
      <c r="I170" s="278">
        <v>1663.1000000000004</v>
      </c>
      <c r="J170" s="278">
        <v>1673.7000000000003</v>
      </c>
      <c r="K170" s="276">
        <v>1652.5</v>
      </c>
      <c r="L170" s="276">
        <v>1624</v>
      </c>
      <c r="M170" s="276">
        <v>3.7387100000000002</v>
      </c>
    </row>
    <row r="171" spans="1:13">
      <c r="A171" s="300">
        <v>162</v>
      </c>
      <c r="B171" s="276" t="s">
        <v>273</v>
      </c>
      <c r="C171" s="276">
        <v>2335.9499999999998</v>
      </c>
      <c r="D171" s="278">
        <v>2329.9833333333331</v>
      </c>
      <c r="E171" s="278">
        <v>2295.9666666666662</v>
      </c>
      <c r="F171" s="278">
        <v>2255.9833333333331</v>
      </c>
      <c r="G171" s="278">
        <v>2221.9666666666662</v>
      </c>
      <c r="H171" s="278">
        <v>2369.9666666666662</v>
      </c>
      <c r="I171" s="278">
        <v>2403.9833333333336</v>
      </c>
      <c r="J171" s="278">
        <v>2443.9666666666662</v>
      </c>
      <c r="K171" s="276">
        <v>2364</v>
      </c>
      <c r="L171" s="276">
        <v>2290</v>
      </c>
      <c r="M171" s="276">
        <v>3.2416200000000002</v>
      </c>
    </row>
    <row r="172" spans="1:13">
      <c r="A172" s="300">
        <v>163</v>
      </c>
      <c r="B172" s="276" t="s">
        <v>164</v>
      </c>
      <c r="C172" s="276">
        <v>41.25</v>
      </c>
      <c r="D172" s="278">
        <v>41.15</v>
      </c>
      <c r="E172" s="278">
        <v>40.799999999999997</v>
      </c>
      <c r="F172" s="278">
        <v>40.35</v>
      </c>
      <c r="G172" s="278">
        <v>40</v>
      </c>
      <c r="H172" s="278">
        <v>41.599999999999994</v>
      </c>
      <c r="I172" s="278">
        <v>41.95</v>
      </c>
      <c r="J172" s="278">
        <v>42.399999999999991</v>
      </c>
      <c r="K172" s="276">
        <v>41.5</v>
      </c>
      <c r="L172" s="276">
        <v>40.700000000000003</v>
      </c>
      <c r="M172" s="276">
        <v>521.17435</v>
      </c>
    </row>
    <row r="173" spans="1:13">
      <c r="A173" s="300">
        <v>164</v>
      </c>
      <c r="B173" s="276" t="s">
        <v>274</v>
      </c>
      <c r="C173" s="276">
        <v>374.8</v>
      </c>
      <c r="D173" s="278">
        <v>376.25</v>
      </c>
      <c r="E173" s="278">
        <v>371.55</v>
      </c>
      <c r="F173" s="278">
        <v>368.3</v>
      </c>
      <c r="G173" s="278">
        <v>363.6</v>
      </c>
      <c r="H173" s="278">
        <v>379.5</v>
      </c>
      <c r="I173" s="278">
        <v>384.20000000000005</v>
      </c>
      <c r="J173" s="278">
        <v>387.45</v>
      </c>
      <c r="K173" s="276">
        <v>380.95</v>
      </c>
      <c r="L173" s="276">
        <v>373</v>
      </c>
      <c r="M173" s="276">
        <v>1.5034400000000001</v>
      </c>
    </row>
    <row r="174" spans="1:13">
      <c r="A174" s="300">
        <v>165</v>
      </c>
      <c r="B174" s="276" t="s">
        <v>491</v>
      </c>
      <c r="C174" s="276">
        <v>1037.75</v>
      </c>
      <c r="D174" s="278">
        <v>1038.0833333333333</v>
      </c>
      <c r="E174" s="278">
        <v>1031.1666666666665</v>
      </c>
      <c r="F174" s="278">
        <v>1024.5833333333333</v>
      </c>
      <c r="G174" s="278">
        <v>1017.6666666666665</v>
      </c>
      <c r="H174" s="278">
        <v>1044.6666666666665</v>
      </c>
      <c r="I174" s="278">
        <v>1051.583333333333</v>
      </c>
      <c r="J174" s="278">
        <v>1058.1666666666665</v>
      </c>
      <c r="K174" s="276">
        <v>1045</v>
      </c>
      <c r="L174" s="276">
        <v>1031.5</v>
      </c>
      <c r="M174" s="276">
        <v>3.3988800000000001</v>
      </c>
    </row>
    <row r="175" spans="1:13">
      <c r="A175" s="300">
        <v>166</v>
      </c>
      <c r="B175" s="276" t="s">
        <v>165</v>
      </c>
      <c r="C175" s="276">
        <v>194.3</v>
      </c>
      <c r="D175" s="278">
        <v>194.70000000000002</v>
      </c>
      <c r="E175" s="278">
        <v>192.40000000000003</v>
      </c>
      <c r="F175" s="278">
        <v>190.50000000000003</v>
      </c>
      <c r="G175" s="278">
        <v>188.20000000000005</v>
      </c>
      <c r="H175" s="278">
        <v>196.60000000000002</v>
      </c>
      <c r="I175" s="278">
        <v>198.90000000000003</v>
      </c>
      <c r="J175" s="278">
        <v>200.8</v>
      </c>
      <c r="K175" s="276">
        <v>197</v>
      </c>
      <c r="L175" s="276">
        <v>192.8</v>
      </c>
      <c r="M175" s="276">
        <v>114.28254</v>
      </c>
    </row>
    <row r="176" spans="1:13">
      <c r="A176" s="300">
        <v>167</v>
      </c>
      <c r="B176" s="276" t="s">
        <v>276</v>
      </c>
      <c r="C176" s="276">
        <v>281.95</v>
      </c>
      <c r="D176" s="278">
        <v>284.08333333333331</v>
      </c>
      <c r="E176" s="278">
        <v>278.86666666666662</v>
      </c>
      <c r="F176" s="278">
        <v>275.7833333333333</v>
      </c>
      <c r="G176" s="278">
        <v>270.56666666666661</v>
      </c>
      <c r="H176" s="278">
        <v>287.16666666666663</v>
      </c>
      <c r="I176" s="278">
        <v>292.38333333333333</v>
      </c>
      <c r="J176" s="278">
        <v>295.46666666666664</v>
      </c>
      <c r="K176" s="276">
        <v>289.3</v>
      </c>
      <c r="L176" s="276">
        <v>281</v>
      </c>
      <c r="M176" s="276">
        <v>3.9609899999999998</v>
      </c>
    </row>
    <row r="177" spans="1:13">
      <c r="A177" s="300">
        <v>168</v>
      </c>
      <c r="B177" s="276" t="s">
        <v>278</v>
      </c>
      <c r="C177" s="276">
        <v>489.9</v>
      </c>
      <c r="D177" s="278">
        <v>493.63333333333338</v>
      </c>
      <c r="E177" s="278">
        <v>483.26666666666677</v>
      </c>
      <c r="F177" s="278">
        <v>476.63333333333338</v>
      </c>
      <c r="G177" s="278">
        <v>466.26666666666677</v>
      </c>
      <c r="H177" s="278">
        <v>500.26666666666677</v>
      </c>
      <c r="I177" s="278">
        <v>510.63333333333344</v>
      </c>
      <c r="J177" s="278">
        <v>517.26666666666677</v>
      </c>
      <c r="K177" s="276">
        <v>504</v>
      </c>
      <c r="L177" s="276">
        <v>487</v>
      </c>
      <c r="M177" s="276">
        <v>1.4822299999999999</v>
      </c>
    </row>
    <row r="178" spans="1:13">
      <c r="A178" s="300">
        <v>169</v>
      </c>
      <c r="B178" s="276" t="s">
        <v>279</v>
      </c>
      <c r="C178" s="276">
        <v>481.7</v>
      </c>
      <c r="D178" s="278">
        <v>483.40000000000003</v>
      </c>
      <c r="E178" s="278">
        <v>478.80000000000007</v>
      </c>
      <c r="F178" s="278">
        <v>475.90000000000003</v>
      </c>
      <c r="G178" s="278">
        <v>471.30000000000007</v>
      </c>
      <c r="H178" s="278">
        <v>486.30000000000007</v>
      </c>
      <c r="I178" s="278">
        <v>490.90000000000009</v>
      </c>
      <c r="J178" s="278">
        <v>493.80000000000007</v>
      </c>
      <c r="K178" s="276">
        <v>488</v>
      </c>
      <c r="L178" s="276">
        <v>480.5</v>
      </c>
      <c r="M178" s="276">
        <v>1.23603</v>
      </c>
    </row>
    <row r="179" spans="1:13">
      <c r="A179" s="300">
        <v>170</v>
      </c>
      <c r="B179" s="276" t="s">
        <v>167</v>
      </c>
      <c r="C179" s="276">
        <v>837.45</v>
      </c>
      <c r="D179" s="278">
        <v>842.15</v>
      </c>
      <c r="E179" s="278">
        <v>828.3</v>
      </c>
      <c r="F179" s="278">
        <v>819.15</v>
      </c>
      <c r="G179" s="278">
        <v>805.3</v>
      </c>
      <c r="H179" s="278">
        <v>851.3</v>
      </c>
      <c r="I179" s="278">
        <v>865.15000000000009</v>
      </c>
      <c r="J179" s="278">
        <v>874.3</v>
      </c>
      <c r="K179" s="276">
        <v>856</v>
      </c>
      <c r="L179" s="276">
        <v>833</v>
      </c>
      <c r="M179" s="276">
        <v>6.0424199999999999</v>
      </c>
    </row>
    <row r="180" spans="1:13">
      <c r="A180" s="300">
        <v>171</v>
      </c>
      <c r="B180" s="276" t="s">
        <v>168</v>
      </c>
      <c r="C180" s="276">
        <v>234.85</v>
      </c>
      <c r="D180" s="278">
        <v>236.08333333333334</v>
      </c>
      <c r="E180" s="278">
        <v>232.9666666666667</v>
      </c>
      <c r="F180" s="278">
        <v>231.08333333333334</v>
      </c>
      <c r="G180" s="278">
        <v>227.9666666666667</v>
      </c>
      <c r="H180" s="278">
        <v>237.9666666666667</v>
      </c>
      <c r="I180" s="278">
        <v>241.08333333333331</v>
      </c>
      <c r="J180" s="278">
        <v>242.9666666666667</v>
      </c>
      <c r="K180" s="276">
        <v>239.2</v>
      </c>
      <c r="L180" s="276">
        <v>234.2</v>
      </c>
      <c r="M180" s="276">
        <v>109.84815</v>
      </c>
    </row>
    <row r="181" spans="1:13">
      <c r="A181" s="300">
        <v>172</v>
      </c>
      <c r="B181" s="276" t="s">
        <v>169</v>
      </c>
      <c r="C181" s="276">
        <v>139.5</v>
      </c>
      <c r="D181" s="278">
        <v>138.70000000000002</v>
      </c>
      <c r="E181" s="278">
        <v>136.80000000000004</v>
      </c>
      <c r="F181" s="278">
        <v>134.10000000000002</v>
      </c>
      <c r="G181" s="278">
        <v>132.20000000000005</v>
      </c>
      <c r="H181" s="278">
        <v>141.40000000000003</v>
      </c>
      <c r="I181" s="278">
        <v>143.30000000000001</v>
      </c>
      <c r="J181" s="278">
        <v>146.00000000000003</v>
      </c>
      <c r="K181" s="276">
        <v>140.6</v>
      </c>
      <c r="L181" s="276">
        <v>136</v>
      </c>
      <c r="M181" s="276">
        <v>94.622720000000001</v>
      </c>
    </row>
    <row r="182" spans="1:13">
      <c r="A182" s="300">
        <v>173</v>
      </c>
      <c r="B182" s="276" t="s">
        <v>170</v>
      </c>
      <c r="C182" s="276">
        <v>1991.3</v>
      </c>
      <c r="D182" s="278">
        <v>1997.55</v>
      </c>
      <c r="E182" s="278">
        <v>1980.1</v>
      </c>
      <c r="F182" s="278">
        <v>1968.8999999999999</v>
      </c>
      <c r="G182" s="278">
        <v>1951.4499999999998</v>
      </c>
      <c r="H182" s="278">
        <v>2008.75</v>
      </c>
      <c r="I182" s="278">
        <v>2026.2000000000003</v>
      </c>
      <c r="J182" s="278">
        <v>2037.4</v>
      </c>
      <c r="K182" s="276">
        <v>2015</v>
      </c>
      <c r="L182" s="276">
        <v>1986.35</v>
      </c>
      <c r="M182" s="276">
        <v>79.898300000000006</v>
      </c>
    </row>
    <row r="183" spans="1:13">
      <c r="A183" s="300">
        <v>174</v>
      </c>
      <c r="B183" s="276" t="s">
        <v>171</v>
      </c>
      <c r="C183" s="276">
        <v>58.55</v>
      </c>
      <c r="D183" s="278">
        <v>58.933333333333337</v>
      </c>
      <c r="E183" s="278">
        <v>57.666666666666671</v>
      </c>
      <c r="F183" s="278">
        <v>56.783333333333331</v>
      </c>
      <c r="G183" s="278">
        <v>55.516666666666666</v>
      </c>
      <c r="H183" s="278">
        <v>59.816666666666677</v>
      </c>
      <c r="I183" s="278">
        <v>61.083333333333343</v>
      </c>
      <c r="J183" s="278">
        <v>61.966666666666683</v>
      </c>
      <c r="K183" s="276">
        <v>60.2</v>
      </c>
      <c r="L183" s="276">
        <v>58.05</v>
      </c>
      <c r="M183" s="276">
        <v>505.54043999999999</v>
      </c>
    </row>
    <row r="184" spans="1:13">
      <c r="A184" s="300">
        <v>175</v>
      </c>
      <c r="B184" s="276" t="s">
        <v>3523</v>
      </c>
      <c r="C184" s="276">
        <v>814.9</v>
      </c>
      <c r="D184" s="278">
        <v>820.65</v>
      </c>
      <c r="E184" s="278">
        <v>806.3</v>
      </c>
      <c r="F184" s="278">
        <v>797.69999999999993</v>
      </c>
      <c r="G184" s="278">
        <v>783.34999999999991</v>
      </c>
      <c r="H184" s="278">
        <v>829.25</v>
      </c>
      <c r="I184" s="278">
        <v>843.60000000000014</v>
      </c>
      <c r="J184" s="278">
        <v>852.2</v>
      </c>
      <c r="K184" s="276">
        <v>835</v>
      </c>
      <c r="L184" s="276">
        <v>812.05</v>
      </c>
      <c r="M184" s="276">
        <v>9.5377700000000001</v>
      </c>
    </row>
    <row r="185" spans="1:13">
      <c r="A185" s="300">
        <v>176</v>
      </c>
      <c r="B185" s="276" t="s">
        <v>280</v>
      </c>
      <c r="C185" s="276">
        <v>850.2</v>
      </c>
      <c r="D185" s="278">
        <v>852.18333333333339</v>
      </c>
      <c r="E185" s="278">
        <v>846.06666666666683</v>
      </c>
      <c r="F185" s="278">
        <v>841.93333333333339</v>
      </c>
      <c r="G185" s="278">
        <v>835.81666666666683</v>
      </c>
      <c r="H185" s="278">
        <v>856.31666666666683</v>
      </c>
      <c r="I185" s="278">
        <v>862.43333333333339</v>
      </c>
      <c r="J185" s="278">
        <v>866.56666666666683</v>
      </c>
      <c r="K185" s="276">
        <v>858.3</v>
      </c>
      <c r="L185" s="276">
        <v>848.05</v>
      </c>
      <c r="M185" s="276">
        <v>11.869669999999999</v>
      </c>
    </row>
    <row r="186" spans="1:13">
      <c r="A186" s="300">
        <v>177</v>
      </c>
      <c r="B186" s="276" t="s">
        <v>172</v>
      </c>
      <c r="C186" s="276">
        <v>274.2</v>
      </c>
      <c r="D186" s="278">
        <v>274.23333333333329</v>
      </c>
      <c r="E186" s="278">
        <v>272.31666666666661</v>
      </c>
      <c r="F186" s="278">
        <v>270.43333333333334</v>
      </c>
      <c r="G186" s="278">
        <v>268.51666666666665</v>
      </c>
      <c r="H186" s="278">
        <v>276.11666666666656</v>
      </c>
      <c r="I186" s="278">
        <v>278.03333333333319</v>
      </c>
      <c r="J186" s="278">
        <v>279.91666666666652</v>
      </c>
      <c r="K186" s="276">
        <v>276.14999999999998</v>
      </c>
      <c r="L186" s="276">
        <v>272.35000000000002</v>
      </c>
      <c r="M186" s="276">
        <v>319.46501000000001</v>
      </c>
    </row>
    <row r="187" spans="1:13">
      <c r="A187" s="300">
        <v>178</v>
      </c>
      <c r="B187" s="276" t="s">
        <v>173</v>
      </c>
      <c r="C187" s="276">
        <v>23722.2</v>
      </c>
      <c r="D187" s="278">
        <v>23786.966666666664</v>
      </c>
      <c r="E187" s="278">
        <v>23587.233333333326</v>
      </c>
      <c r="F187" s="278">
        <v>23452.266666666663</v>
      </c>
      <c r="G187" s="278">
        <v>23252.533333333326</v>
      </c>
      <c r="H187" s="278">
        <v>23921.933333333327</v>
      </c>
      <c r="I187" s="278">
        <v>24121.666666666664</v>
      </c>
      <c r="J187" s="278">
        <v>24256.633333333328</v>
      </c>
      <c r="K187" s="276">
        <v>23986.7</v>
      </c>
      <c r="L187" s="276">
        <v>23652</v>
      </c>
      <c r="M187" s="276">
        <v>0.35172999999999999</v>
      </c>
    </row>
    <row r="188" spans="1:13">
      <c r="A188" s="300">
        <v>179</v>
      </c>
      <c r="B188" s="276" t="s">
        <v>174</v>
      </c>
      <c r="C188" s="276">
        <v>1544.45</v>
      </c>
      <c r="D188" s="278">
        <v>1541.6666666666667</v>
      </c>
      <c r="E188" s="278">
        <v>1528.3333333333335</v>
      </c>
      <c r="F188" s="278">
        <v>1512.2166666666667</v>
      </c>
      <c r="G188" s="278">
        <v>1498.8833333333334</v>
      </c>
      <c r="H188" s="278">
        <v>1557.7833333333335</v>
      </c>
      <c r="I188" s="278">
        <v>1571.116666666667</v>
      </c>
      <c r="J188" s="278">
        <v>1587.2333333333336</v>
      </c>
      <c r="K188" s="276">
        <v>1555</v>
      </c>
      <c r="L188" s="276">
        <v>1525.55</v>
      </c>
      <c r="M188" s="276">
        <v>2.9905900000000001</v>
      </c>
    </row>
    <row r="189" spans="1:13">
      <c r="A189" s="300">
        <v>180</v>
      </c>
      <c r="B189" s="276" t="s">
        <v>175</v>
      </c>
      <c r="C189" s="276">
        <v>5311.8</v>
      </c>
      <c r="D189" s="278">
        <v>5300.1833333333334</v>
      </c>
      <c r="E189" s="278">
        <v>5251.916666666667</v>
      </c>
      <c r="F189" s="278">
        <v>5192.0333333333338</v>
      </c>
      <c r="G189" s="278">
        <v>5143.7666666666673</v>
      </c>
      <c r="H189" s="278">
        <v>5360.0666666666666</v>
      </c>
      <c r="I189" s="278">
        <v>5408.333333333333</v>
      </c>
      <c r="J189" s="278">
        <v>5468.2166666666662</v>
      </c>
      <c r="K189" s="276">
        <v>5348.45</v>
      </c>
      <c r="L189" s="276">
        <v>5240.3</v>
      </c>
      <c r="M189" s="276">
        <v>1.3467</v>
      </c>
    </row>
    <row r="190" spans="1:13">
      <c r="A190" s="300">
        <v>181</v>
      </c>
      <c r="B190" s="276" t="s">
        <v>176</v>
      </c>
      <c r="C190" s="276">
        <v>1070</v>
      </c>
      <c r="D190" s="278">
        <v>1063.4000000000001</v>
      </c>
      <c r="E190" s="278">
        <v>1053.0000000000002</v>
      </c>
      <c r="F190" s="278">
        <v>1036.0000000000002</v>
      </c>
      <c r="G190" s="278">
        <v>1025.6000000000004</v>
      </c>
      <c r="H190" s="278">
        <v>1080.4000000000001</v>
      </c>
      <c r="I190" s="278">
        <v>1090.7999999999997</v>
      </c>
      <c r="J190" s="278">
        <v>1107.8</v>
      </c>
      <c r="K190" s="276">
        <v>1073.8</v>
      </c>
      <c r="L190" s="276">
        <v>1046.4000000000001</v>
      </c>
      <c r="M190" s="276">
        <v>29.960290000000001</v>
      </c>
    </row>
    <row r="191" spans="1:13">
      <c r="A191" s="300">
        <v>182</v>
      </c>
      <c r="B191" s="276" t="s">
        <v>178</v>
      </c>
      <c r="C191" s="276">
        <v>576.25</v>
      </c>
      <c r="D191" s="278">
        <v>574.41666666666663</v>
      </c>
      <c r="E191" s="278">
        <v>570.18333333333328</v>
      </c>
      <c r="F191" s="278">
        <v>564.11666666666667</v>
      </c>
      <c r="G191" s="278">
        <v>559.88333333333333</v>
      </c>
      <c r="H191" s="278">
        <v>580.48333333333323</v>
      </c>
      <c r="I191" s="278">
        <v>584.71666666666658</v>
      </c>
      <c r="J191" s="278">
        <v>590.78333333333319</v>
      </c>
      <c r="K191" s="276">
        <v>578.65</v>
      </c>
      <c r="L191" s="276">
        <v>568.35</v>
      </c>
      <c r="M191" s="276">
        <v>85.821929999999995</v>
      </c>
    </row>
    <row r="192" spans="1:13">
      <c r="A192" s="300">
        <v>183</v>
      </c>
      <c r="B192" s="276" t="s">
        <v>179</v>
      </c>
      <c r="C192" s="276">
        <v>493.35</v>
      </c>
      <c r="D192" s="278">
        <v>487.25</v>
      </c>
      <c r="E192" s="278">
        <v>478.1</v>
      </c>
      <c r="F192" s="278">
        <v>462.85</v>
      </c>
      <c r="G192" s="278">
        <v>453.70000000000005</v>
      </c>
      <c r="H192" s="278">
        <v>502.5</v>
      </c>
      <c r="I192" s="278">
        <v>511.65</v>
      </c>
      <c r="J192" s="278">
        <v>526.9</v>
      </c>
      <c r="K192" s="276">
        <v>496.4</v>
      </c>
      <c r="L192" s="276">
        <v>472</v>
      </c>
      <c r="M192" s="276">
        <v>78.372690000000006</v>
      </c>
    </row>
    <row r="193" spans="1:13">
      <c r="A193" s="300">
        <v>184</v>
      </c>
      <c r="B193" s="276" t="s">
        <v>282</v>
      </c>
      <c r="C193" s="276">
        <v>612.04999999999995</v>
      </c>
      <c r="D193" s="278">
        <v>610.61666666666667</v>
      </c>
      <c r="E193" s="278">
        <v>604.43333333333339</v>
      </c>
      <c r="F193" s="278">
        <v>596.81666666666672</v>
      </c>
      <c r="G193" s="278">
        <v>590.63333333333344</v>
      </c>
      <c r="H193" s="278">
        <v>618.23333333333335</v>
      </c>
      <c r="I193" s="278">
        <v>624.41666666666652</v>
      </c>
      <c r="J193" s="278">
        <v>632.0333333333333</v>
      </c>
      <c r="K193" s="276">
        <v>616.79999999999995</v>
      </c>
      <c r="L193" s="276">
        <v>603</v>
      </c>
      <c r="M193" s="276">
        <v>5.6353200000000001</v>
      </c>
    </row>
    <row r="194" spans="1:13">
      <c r="A194" s="300">
        <v>185</v>
      </c>
      <c r="B194" s="276" t="s">
        <v>3464</v>
      </c>
      <c r="C194" s="276">
        <v>577</v>
      </c>
      <c r="D194" s="278">
        <v>577.36666666666667</v>
      </c>
      <c r="E194" s="278">
        <v>571.73333333333335</v>
      </c>
      <c r="F194" s="278">
        <v>566.4666666666667</v>
      </c>
      <c r="G194" s="278">
        <v>560.83333333333337</v>
      </c>
      <c r="H194" s="278">
        <v>582.63333333333333</v>
      </c>
      <c r="I194" s="278">
        <v>588.26666666666677</v>
      </c>
      <c r="J194" s="278">
        <v>593.5333333333333</v>
      </c>
      <c r="K194" s="276">
        <v>583</v>
      </c>
      <c r="L194" s="276">
        <v>572.1</v>
      </c>
      <c r="M194" s="276">
        <v>24.828279999999999</v>
      </c>
    </row>
    <row r="195" spans="1:13">
      <c r="A195" s="300">
        <v>186</v>
      </c>
      <c r="B195" s="276" t="s">
        <v>183</v>
      </c>
      <c r="C195" s="276">
        <v>177.65</v>
      </c>
      <c r="D195" s="278">
        <v>178.61666666666665</v>
      </c>
      <c r="E195" s="278">
        <v>175.73333333333329</v>
      </c>
      <c r="F195" s="278">
        <v>173.81666666666663</v>
      </c>
      <c r="G195" s="278">
        <v>170.93333333333328</v>
      </c>
      <c r="H195" s="278">
        <v>180.5333333333333</v>
      </c>
      <c r="I195" s="278">
        <v>183.41666666666669</v>
      </c>
      <c r="J195" s="278">
        <v>185.33333333333331</v>
      </c>
      <c r="K195" s="276">
        <v>181.5</v>
      </c>
      <c r="L195" s="276">
        <v>176.7</v>
      </c>
      <c r="M195" s="276">
        <v>331.86273</v>
      </c>
    </row>
    <row r="196" spans="1:13">
      <c r="A196" s="300">
        <v>187</v>
      </c>
      <c r="B196" s="276" t="s">
        <v>185</v>
      </c>
      <c r="C196" s="276">
        <v>73.45</v>
      </c>
      <c r="D196" s="278">
        <v>73.45</v>
      </c>
      <c r="E196" s="278">
        <v>72.800000000000011</v>
      </c>
      <c r="F196" s="278">
        <v>72.150000000000006</v>
      </c>
      <c r="G196" s="278">
        <v>71.500000000000014</v>
      </c>
      <c r="H196" s="278">
        <v>74.100000000000009</v>
      </c>
      <c r="I196" s="278">
        <v>74.750000000000014</v>
      </c>
      <c r="J196" s="278">
        <v>75.400000000000006</v>
      </c>
      <c r="K196" s="276">
        <v>74.099999999999994</v>
      </c>
      <c r="L196" s="276">
        <v>72.8</v>
      </c>
      <c r="M196" s="276">
        <v>207.67955000000001</v>
      </c>
    </row>
    <row r="197" spans="1:13">
      <c r="A197" s="300">
        <v>188</v>
      </c>
      <c r="B197" s="267" t="s">
        <v>186</v>
      </c>
      <c r="C197" s="267">
        <v>626.75</v>
      </c>
      <c r="D197" s="307">
        <v>630.31666666666672</v>
      </c>
      <c r="E197" s="307">
        <v>621.73333333333346</v>
      </c>
      <c r="F197" s="307">
        <v>616.7166666666667</v>
      </c>
      <c r="G197" s="307">
        <v>608.13333333333344</v>
      </c>
      <c r="H197" s="307">
        <v>635.33333333333348</v>
      </c>
      <c r="I197" s="307">
        <v>643.91666666666674</v>
      </c>
      <c r="J197" s="307">
        <v>648.93333333333351</v>
      </c>
      <c r="K197" s="267">
        <v>638.9</v>
      </c>
      <c r="L197" s="267">
        <v>625.29999999999995</v>
      </c>
      <c r="M197" s="267">
        <v>177.22714999999999</v>
      </c>
    </row>
    <row r="198" spans="1:13">
      <c r="A198" s="300">
        <v>189</v>
      </c>
      <c r="B198" s="267" t="s">
        <v>187</v>
      </c>
      <c r="C198" s="267">
        <v>2797.7</v>
      </c>
      <c r="D198" s="307">
        <v>2785.9833333333336</v>
      </c>
      <c r="E198" s="307">
        <v>2767.9666666666672</v>
      </c>
      <c r="F198" s="307">
        <v>2738.2333333333336</v>
      </c>
      <c r="G198" s="307">
        <v>2720.2166666666672</v>
      </c>
      <c r="H198" s="307">
        <v>2815.7166666666672</v>
      </c>
      <c r="I198" s="307">
        <v>2833.7333333333336</v>
      </c>
      <c r="J198" s="307">
        <v>2863.4666666666672</v>
      </c>
      <c r="K198" s="267">
        <v>2804</v>
      </c>
      <c r="L198" s="267">
        <v>2756.25</v>
      </c>
      <c r="M198" s="267">
        <v>24.836580000000001</v>
      </c>
    </row>
    <row r="199" spans="1:13">
      <c r="A199" s="300">
        <v>190</v>
      </c>
      <c r="B199" s="267" t="s">
        <v>188</v>
      </c>
      <c r="C199" s="267">
        <v>909.4</v>
      </c>
      <c r="D199" s="307">
        <v>913.23333333333323</v>
      </c>
      <c r="E199" s="307">
        <v>902.21666666666647</v>
      </c>
      <c r="F199" s="307">
        <v>895.03333333333319</v>
      </c>
      <c r="G199" s="307">
        <v>884.01666666666642</v>
      </c>
      <c r="H199" s="307">
        <v>920.41666666666652</v>
      </c>
      <c r="I199" s="307">
        <v>931.43333333333317</v>
      </c>
      <c r="J199" s="307">
        <v>938.61666666666656</v>
      </c>
      <c r="K199" s="267">
        <v>924.25</v>
      </c>
      <c r="L199" s="267">
        <v>906.05</v>
      </c>
      <c r="M199" s="267">
        <v>32.390509999999999</v>
      </c>
    </row>
    <row r="200" spans="1:13">
      <c r="A200" s="300">
        <v>191</v>
      </c>
      <c r="B200" s="267" t="s">
        <v>189</v>
      </c>
      <c r="C200" s="267">
        <v>1463.45</v>
      </c>
      <c r="D200" s="307">
        <v>1459.3166666666666</v>
      </c>
      <c r="E200" s="307">
        <v>1449.1333333333332</v>
      </c>
      <c r="F200" s="307">
        <v>1434.8166666666666</v>
      </c>
      <c r="G200" s="307">
        <v>1424.6333333333332</v>
      </c>
      <c r="H200" s="307">
        <v>1473.6333333333332</v>
      </c>
      <c r="I200" s="307">
        <v>1483.8166666666666</v>
      </c>
      <c r="J200" s="307">
        <v>1498.1333333333332</v>
      </c>
      <c r="K200" s="267">
        <v>1469.5</v>
      </c>
      <c r="L200" s="267">
        <v>1445</v>
      </c>
      <c r="M200" s="267">
        <v>24.538250000000001</v>
      </c>
    </row>
    <row r="201" spans="1:13">
      <c r="A201" s="300">
        <v>192</v>
      </c>
      <c r="B201" s="267" t="s">
        <v>190</v>
      </c>
      <c r="C201" s="267">
        <v>2703.8</v>
      </c>
      <c r="D201" s="307">
        <v>2685.3666666666668</v>
      </c>
      <c r="E201" s="307">
        <v>2659.7833333333338</v>
      </c>
      <c r="F201" s="307">
        <v>2615.7666666666669</v>
      </c>
      <c r="G201" s="307">
        <v>2590.1833333333338</v>
      </c>
      <c r="H201" s="307">
        <v>2729.3833333333337</v>
      </c>
      <c r="I201" s="307">
        <v>2754.9666666666667</v>
      </c>
      <c r="J201" s="307">
        <v>2798.9833333333336</v>
      </c>
      <c r="K201" s="267">
        <v>2710.95</v>
      </c>
      <c r="L201" s="267">
        <v>2641.35</v>
      </c>
      <c r="M201" s="267">
        <v>4.6535599999999997</v>
      </c>
    </row>
    <row r="202" spans="1:13">
      <c r="A202" s="300">
        <v>193</v>
      </c>
      <c r="B202" s="267" t="s">
        <v>191</v>
      </c>
      <c r="C202" s="267">
        <v>335.7</v>
      </c>
      <c r="D202" s="307">
        <v>332.09999999999997</v>
      </c>
      <c r="E202" s="307">
        <v>327.34999999999991</v>
      </c>
      <c r="F202" s="307">
        <v>318.99999999999994</v>
      </c>
      <c r="G202" s="307">
        <v>314.24999999999989</v>
      </c>
      <c r="H202" s="307">
        <v>340.44999999999993</v>
      </c>
      <c r="I202" s="307">
        <v>345.20000000000005</v>
      </c>
      <c r="J202" s="307">
        <v>353.54999999999995</v>
      </c>
      <c r="K202" s="267">
        <v>336.85</v>
      </c>
      <c r="L202" s="267">
        <v>323.75</v>
      </c>
      <c r="M202" s="267">
        <v>25.243970000000001</v>
      </c>
    </row>
    <row r="203" spans="1:13">
      <c r="A203" s="300">
        <v>194</v>
      </c>
      <c r="B203" s="267" t="s">
        <v>550</v>
      </c>
      <c r="C203" s="267">
        <v>699.8</v>
      </c>
      <c r="D203" s="307">
        <v>699.06666666666661</v>
      </c>
      <c r="E203" s="307">
        <v>693.73333333333323</v>
      </c>
      <c r="F203" s="307">
        <v>687.66666666666663</v>
      </c>
      <c r="G203" s="307">
        <v>682.33333333333326</v>
      </c>
      <c r="H203" s="307">
        <v>705.13333333333321</v>
      </c>
      <c r="I203" s="307">
        <v>710.4666666666667</v>
      </c>
      <c r="J203" s="307">
        <v>716.53333333333319</v>
      </c>
      <c r="K203" s="267">
        <v>704.4</v>
      </c>
      <c r="L203" s="267">
        <v>693</v>
      </c>
      <c r="M203" s="267">
        <v>6.8392099999999996</v>
      </c>
    </row>
    <row r="204" spans="1:13">
      <c r="A204" s="300">
        <v>195</v>
      </c>
      <c r="B204" s="267" t="s">
        <v>192</v>
      </c>
      <c r="C204" s="267">
        <v>487.65</v>
      </c>
      <c r="D204" s="307">
        <v>485.01666666666665</v>
      </c>
      <c r="E204" s="307">
        <v>480.13333333333333</v>
      </c>
      <c r="F204" s="307">
        <v>472.61666666666667</v>
      </c>
      <c r="G204" s="307">
        <v>467.73333333333335</v>
      </c>
      <c r="H204" s="307">
        <v>492.5333333333333</v>
      </c>
      <c r="I204" s="307">
        <v>497.41666666666663</v>
      </c>
      <c r="J204" s="307">
        <v>504.93333333333328</v>
      </c>
      <c r="K204" s="267">
        <v>489.9</v>
      </c>
      <c r="L204" s="267">
        <v>477.5</v>
      </c>
      <c r="M204" s="267">
        <v>25.398700000000002</v>
      </c>
    </row>
    <row r="205" spans="1:13">
      <c r="A205" s="300">
        <v>196</v>
      </c>
      <c r="B205" s="267" t="s">
        <v>193</v>
      </c>
      <c r="C205" s="267">
        <v>1158.0999999999999</v>
      </c>
      <c r="D205" s="307">
        <v>1158.3666666666666</v>
      </c>
      <c r="E205" s="307">
        <v>1144.9333333333332</v>
      </c>
      <c r="F205" s="307">
        <v>1131.7666666666667</v>
      </c>
      <c r="G205" s="307">
        <v>1118.3333333333333</v>
      </c>
      <c r="H205" s="307">
        <v>1171.5333333333331</v>
      </c>
      <c r="I205" s="307">
        <v>1184.9666666666665</v>
      </c>
      <c r="J205" s="307">
        <v>1198.133333333333</v>
      </c>
      <c r="K205" s="267">
        <v>1171.8</v>
      </c>
      <c r="L205" s="267">
        <v>1145.2</v>
      </c>
      <c r="M205" s="267">
        <v>3.9448699999999999</v>
      </c>
    </row>
    <row r="206" spans="1:13">
      <c r="A206" s="300">
        <v>197</v>
      </c>
      <c r="B206" s="267" t="s">
        <v>195</v>
      </c>
      <c r="C206" s="267">
        <v>5073.75</v>
      </c>
      <c r="D206" s="307">
        <v>5049.8166666666666</v>
      </c>
      <c r="E206" s="307">
        <v>5019.6333333333332</v>
      </c>
      <c r="F206" s="307">
        <v>4965.5166666666664</v>
      </c>
      <c r="G206" s="307">
        <v>4935.333333333333</v>
      </c>
      <c r="H206" s="307">
        <v>5103.9333333333334</v>
      </c>
      <c r="I206" s="307">
        <v>5134.1166666666659</v>
      </c>
      <c r="J206" s="307">
        <v>5188.2333333333336</v>
      </c>
      <c r="K206" s="267">
        <v>5080</v>
      </c>
      <c r="L206" s="267">
        <v>4995.7</v>
      </c>
      <c r="M206" s="267">
        <v>9.1985100000000006</v>
      </c>
    </row>
    <row r="207" spans="1:13">
      <c r="A207" s="300">
        <v>198</v>
      </c>
      <c r="B207" s="267" t="s">
        <v>196</v>
      </c>
      <c r="C207" s="267">
        <v>33.85</v>
      </c>
      <c r="D207" s="307">
        <v>33.983333333333327</v>
      </c>
      <c r="E207" s="307">
        <v>33.466666666666654</v>
      </c>
      <c r="F207" s="307">
        <v>33.083333333333329</v>
      </c>
      <c r="G207" s="307">
        <v>32.566666666666656</v>
      </c>
      <c r="H207" s="307">
        <v>34.366666666666653</v>
      </c>
      <c r="I207" s="307">
        <v>34.883333333333319</v>
      </c>
      <c r="J207" s="307">
        <v>35.266666666666652</v>
      </c>
      <c r="K207" s="267">
        <v>34.5</v>
      </c>
      <c r="L207" s="267">
        <v>33.6</v>
      </c>
      <c r="M207" s="267">
        <v>104.76416999999999</v>
      </c>
    </row>
    <row r="208" spans="1:13">
      <c r="A208" s="300">
        <v>199</v>
      </c>
      <c r="B208" s="267" t="s">
        <v>197</v>
      </c>
      <c r="C208" s="267">
        <v>442.15</v>
      </c>
      <c r="D208" s="307">
        <v>439.2833333333333</v>
      </c>
      <c r="E208" s="307">
        <v>434.66666666666663</v>
      </c>
      <c r="F208" s="307">
        <v>427.18333333333334</v>
      </c>
      <c r="G208" s="307">
        <v>422.56666666666666</v>
      </c>
      <c r="H208" s="307">
        <v>446.76666666666659</v>
      </c>
      <c r="I208" s="307">
        <v>451.38333333333327</v>
      </c>
      <c r="J208" s="307">
        <v>458.86666666666656</v>
      </c>
      <c r="K208" s="267">
        <v>443.9</v>
      </c>
      <c r="L208" s="267">
        <v>431.8</v>
      </c>
      <c r="M208" s="267">
        <v>145.95495</v>
      </c>
    </row>
    <row r="209" spans="1:13">
      <c r="A209" s="300">
        <v>200</v>
      </c>
      <c r="B209" s="267" t="s">
        <v>563</v>
      </c>
      <c r="C209" s="267">
        <v>901.9</v>
      </c>
      <c r="D209" s="307">
        <v>903.13333333333321</v>
      </c>
      <c r="E209" s="307">
        <v>887.46666666666647</v>
      </c>
      <c r="F209" s="307">
        <v>873.0333333333333</v>
      </c>
      <c r="G209" s="307">
        <v>857.36666666666656</v>
      </c>
      <c r="H209" s="307">
        <v>917.56666666666638</v>
      </c>
      <c r="I209" s="307">
        <v>933.23333333333312</v>
      </c>
      <c r="J209" s="307">
        <v>947.66666666666629</v>
      </c>
      <c r="K209" s="267">
        <v>918.8</v>
      </c>
      <c r="L209" s="267">
        <v>888.7</v>
      </c>
      <c r="M209" s="267">
        <v>5.4260900000000003</v>
      </c>
    </row>
    <row r="210" spans="1:13">
      <c r="A210" s="300">
        <v>201</v>
      </c>
      <c r="B210" s="267" t="s">
        <v>284</v>
      </c>
      <c r="C210" s="267">
        <v>190.1</v>
      </c>
      <c r="D210" s="307">
        <v>188.96666666666667</v>
      </c>
      <c r="E210" s="307">
        <v>187.13333333333333</v>
      </c>
      <c r="F210" s="307">
        <v>184.16666666666666</v>
      </c>
      <c r="G210" s="307">
        <v>182.33333333333331</v>
      </c>
      <c r="H210" s="307">
        <v>191.93333333333334</v>
      </c>
      <c r="I210" s="307">
        <v>193.76666666666665</v>
      </c>
      <c r="J210" s="307">
        <v>196.73333333333335</v>
      </c>
      <c r="K210" s="267">
        <v>190.8</v>
      </c>
      <c r="L210" s="267">
        <v>186</v>
      </c>
      <c r="M210" s="267">
        <v>6.0774400000000002</v>
      </c>
    </row>
    <row r="211" spans="1:13">
      <c r="A211" s="300">
        <v>202</v>
      </c>
      <c r="B211" s="267" t="s">
        <v>199</v>
      </c>
      <c r="C211" s="267">
        <v>808.05</v>
      </c>
      <c r="D211" s="307">
        <v>809.04999999999984</v>
      </c>
      <c r="E211" s="307">
        <v>803.1999999999997</v>
      </c>
      <c r="F211" s="307">
        <v>798.34999999999991</v>
      </c>
      <c r="G211" s="307">
        <v>792.49999999999977</v>
      </c>
      <c r="H211" s="307">
        <v>813.89999999999964</v>
      </c>
      <c r="I211" s="307">
        <v>819.74999999999977</v>
      </c>
      <c r="J211" s="307">
        <v>824.59999999999957</v>
      </c>
      <c r="K211" s="267">
        <v>814.9</v>
      </c>
      <c r="L211" s="267">
        <v>804.2</v>
      </c>
      <c r="M211" s="267">
        <v>6.1963600000000003</v>
      </c>
    </row>
    <row r="212" spans="1:13">
      <c r="A212" s="300">
        <v>203</v>
      </c>
      <c r="B212" s="267" t="s">
        <v>569</v>
      </c>
      <c r="C212" s="267">
        <v>2095.1</v>
      </c>
      <c r="D212" s="307">
        <v>2103.35</v>
      </c>
      <c r="E212" s="307">
        <v>2082.6999999999998</v>
      </c>
      <c r="F212" s="307">
        <v>2070.2999999999997</v>
      </c>
      <c r="G212" s="307">
        <v>2049.6499999999996</v>
      </c>
      <c r="H212" s="307">
        <v>2115.75</v>
      </c>
      <c r="I212" s="307">
        <v>2136.4000000000005</v>
      </c>
      <c r="J212" s="307">
        <v>2148.8000000000002</v>
      </c>
      <c r="K212" s="267">
        <v>2124</v>
      </c>
      <c r="L212" s="267">
        <v>2090.9499999999998</v>
      </c>
      <c r="M212" s="267">
        <v>0.81747000000000003</v>
      </c>
    </row>
    <row r="213" spans="1:13">
      <c r="A213" s="300">
        <v>204</v>
      </c>
      <c r="B213" s="267" t="s">
        <v>200</v>
      </c>
      <c r="C213" s="267">
        <v>349.35</v>
      </c>
      <c r="D213" s="307">
        <v>350.33333333333331</v>
      </c>
      <c r="E213" s="307">
        <v>346.11666666666662</v>
      </c>
      <c r="F213" s="307">
        <v>342.88333333333333</v>
      </c>
      <c r="G213" s="307">
        <v>338.66666666666663</v>
      </c>
      <c r="H213" s="307">
        <v>353.56666666666661</v>
      </c>
      <c r="I213" s="307">
        <v>357.7833333333333</v>
      </c>
      <c r="J213" s="307">
        <v>361.01666666666659</v>
      </c>
      <c r="K213" s="267">
        <v>354.55</v>
      </c>
      <c r="L213" s="267">
        <v>347.1</v>
      </c>
      <c r="M213" s="267">
        <v>115.01839</v>
      </c>
    </row>
    <row r="214" spans="1:13">
      <c r="A214" s="300">
        <v>205</v>
      </c>
      <c r="B214" s="267" t="s">
        <v>202</v>
      </c>
      <c r="C214" s="267">
        <v>215.4</v>
      </c>
      <c r="D214" s="307">
        <v>215.56666666666669</v>
      </c>
      <c r="E214" s="307">
        <v>213.33333333333337</v>
      </c>
      <c r="F214" s="307">
        <v>211.26666666666668</v>
      </c>
      <c r="G214" s="307">
        <v>209.03333333333336</v>
      </c>
      <c r="H214" s="307">
        <v>217.63333333333338</v>
      </c>
      <c r="I214" s="307">
        <v>219.86666666666667</v>
      </c>
      <c r="J214" s="307">
        <v>221.93333333333339</v>
      </c>
      <c r="K214" s="267">
        <v>217.8</v>
      </c>
      <c r="L214" s="267">
        <v>213.5</v>
      </c>
      <c r="M214" s="267">
        <v>112.16924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7"/>
      <c r="B1" s="597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44180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4" t="s">
        <v>16</v>
      </c>
      <c r="B9" s="595" t="s">
        <v>18</v>
      </c>
      <c r="C9" s="593" t="s">
        <v>19</v>
      </c>
      <c r="D9" s="593" t="s">
        <v>20</v>
      </c>
      <c r="E9" s="593" t="s">
        <v>21</v>
      </c>
      <c r="F9" s="593"/>
      <c r="G9" s="593"/>
      <c r="H9" s="593" t="s">
        <v>22</v>
      </c>
      <c r="I9" s="593"/>
      <c r="J9" s="593"/>
      <c r="K9" s="273"/>
      <c r="L9" s="280"/>
      <c r="M9" s="281"/>
    </row>
    <row r="10" spans="1:15" ht="42.75" customHeight="1">
      <c r="A10" s="589"/>
      <c r="B10" s="591"/>
      <c r="C10" s="596" t="s">
        <v>23</v>
      </c>
      <c r="D10" s="596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22874.75</v>
      </c>
      <c r="D11" s="278">
        <v>22741.583333333332</v>
      </c>
      <c r="E11" s="278">
        <v>22483.166666666664</v>
      </c>
      <c r="F11" s="278">
        <v>22091.583333333332</v>
      </c>
      <c r="G11" s="278">
        <v>21833.166666666664</v>
      </c>
      <c r="H11" s="278">
        <v>23133.166666666664</v>
      </c>
      <c r="I11" s="278">
        <v>23391.583333333328</v>
      </c>
      <c r="J11" s="278">
        <v>23783.166666666664</v>
      </c>
      <c r="K11" s="276">
        <v>23000</v>
      </c>
      <c r="L11" s="276">
        <v>22350</v>
      </c>
      <c r="M11" s="276">
        <v>3.2370000000000003E-2</v>
      </c>
    </row>
    <row r="12" spans="1:15" ht="12" customHeight="1">
      <c r="A12" s="267">
        <v>2</v>
      </c>
      <c r="B12" s="276" t="s">
        <v>802</v>
      </c>
      <c r="C12" s="277">
        <v>1226.45</v>
      </c>
      <c r="D12" s="278">
        <v>1229.8333333333333</v>
      </c>
      <c r="E12" s="278">
        <v>1211.6666666666665</v>
      </c>
      <c r="F12" s="278">
        <v>1196.8833333333332</v>
      </c>
      <c r="G12" s="278">
        <v>1178.7166666666665</v>
      </c>
      <c r="H12" s="278">
        <v>1244.6166666666666</v>
      </c>
      <c r="I12" s="278">
        <v>1262.7833333333331</v>
      </c>
      <c r="J12" s="278">
        <v>1277.5666666666666</v>
      </c>
      <c r="K12" s="276">
        <v>1248</v>
      </c>
      <c r="L12" s="276">
        <v>1215.05</v>
      </c>
      <c r="M12" s="276">
        <v>2.96041</v>
      </c>
    </row>
    <row r="13" spans="1:15" ht="12" customHeight="1">
      <c r="A13" s="267">
        <v>3</v>
      </c>
      <c r="B13" s="276" t="s">
        <v>294</v>
      </c>
      <c r="C13" s="277">
        <v>1668.85</v>
      </c>
      <c r="D13" s="278">
        <v>1682.6833333333334</v>
      </c>
      <c r="E13" s="278">
        <v>1640.3666666666668</v>
      </c>
      <c r="F13" s="278">
        <v>1611.8833333333334</v>
      </c>
      <c r="G13" s="278">
        <v>1569.5666666666668</v>
      </c>
      <c r="H13" s="278">
        <v>1711.1666666666667</v>
      </c>
      <c r="I13" s="278">
        <v>1753.4833333333333</v>
      </c>
      <c r="J13" s="278">
        <v>1781.9666666666667</v>
      </c>
      <c r="K13" s="276">
        <v>1725</v>
      </c>
      <c r="L13" s="276">
        <v>1654.2</v>
      </c>
      <c r="M13" s="276">
        <v>0.74582999999999999</v>
      </c>
    </row>
    <row r="14" spans="1:15" ht="12" customHeight="1">
      <c r="A14" s="267">
        <v>4</v>
      </c>
      <c r="B14" s="276" t="s">
        <v>3119</v>
      </c>
      <c r="C14" s="277">
        <v>1161.4000000000001</v>
      </c>
      <c r="D14" s="278">
        <v>1165.4666666666667</v>
      </c>
      <c r="E14" s="278">
        <v>1150.9333333333334</v>
      </c>
      <c r="F14" s="278">
        <v>1140.4666666666667</v>
      </c>
      <c r="G14" s="278">
        <v>1125.9333333333334</v>
      </c>
      <c r="H14" s="278">
        <v>1175.9333333333334</v>
      </c>
      <c r="I14" s="278">
        <v>1190.4666666666667</v>
      </c>
      <c r="J14" s="278">
        <v>1200.9333333333334</v>
      </c>
      <c r="K14" s="276">
        <v>1180</v>
      </c>
      <c r="L14" s="276">
        <v>1155</v>
      </c>
      <c r="M14" s="276">
        <v>1.19428</v>
      </c>
    </row>
    <row r="15" spans="1:15" ht="12" customHeight="1">
      <c r="A15" s="267">
        <v>5</v>
      </c>
      <c r="B15" s="276" t="s">
        <v>295</v>
      </c>
      <c r="C15" s="277">
        <v>16504.900000000001</v>
      </c>
      <c r="D15" s="278">
        <v>16468.600000000002</v>
      </c>
      <c r="E15" s="278">
        <v>16237.300000000003</v>
      </c>
      <c r="F15" s="278">
        <v>15969.7</v>
      </c>
      <c r="G15" s="278">
        <v>15738.400000000001</v>
      </c>
      <c r="H15" s="278">
        <v>16736.200000000004</v>
      </c>
      <c r="I15" s="278">
        <v>16967.5</v>
      </c>
      <c r="J15" s="278">
        <v>17235.100000000006</v>
      </c>
      <c r="K15" s="276">
        <v>16699.900000000001</v>
      </c>
      <c r="L15" s="276">
        <v>16201</v>
      </c>
      <c r="M15" s="276">
        <v>0.44723000000000002</v>
      </c>
    </row>
    <row r="16" spans="1:15" ht="12" customHeight="1">
      <c r="A16" s="267">
        <v>6</v>
      </c>
      <c r="B16" s="276" t="s">
        <v>227</v>
      </c>
      <c r="C16" s="277">
        <v>91.85</v>
      </c>
      <c r="D16" s="278">
        <v>92.566666666666663</v>
      </c>
      <c r="E16" s="278">
        <v>90.783333333333331</v>
      </c>
      <c r="F16" s="278">
        <v>89.716666666666669</v>
      </c>
      <c r="G16" s="278">
        <v>87.933333333333337</v>
      </c>
      <c r="H16" s="278">
        <v>93.633333333333326</v>
      </c>
      <c r="I16" s="278">
        <v>95.416666666666657</v>
      </c>
      <c r="J16" s="278">
        <v>96.48333333333332</v>
      </c>
      <c r="K16" s="276">
        <v>94.35</v>
      </c>
      <c r="L16" s="276">
        <v>91.5</v>
      </c>
      <c r="M16" s="276">
        <v>19.95363</v>
      </c>
    </row>
    <row r="17" spans="1:13" ht="12" customHeight="1">
      <c r="A17" s="267">
        <v>7</v>
      </c>
      <c r="B17" s="276" t="s">
        <v>228</v>
      </c>
      <c r="C17" s="277">
        <v>159.94999999999999</v>
      </c>
      <c r="D17" s="278">
        <v>159.9</v>
      </c>
      <c r="E17" s="278">
        <v>159.10000000000002</v>
      </c>
      <c r="F17" s="278">
        <v>158.25000000000003</v>
      </c>
      <c r="G17" s="278">
        <v>157.45000000000005</v>
      </c>
      <c r="H17" s="278">
        <v>160.75</v>
      </c>
      <c r="I17" s="278">
        <v>161.55000000000001</v>
      </c>
      <c r="J17" s="278">
        <v>162.39999999999998</v>
      </c>
      <c r="K17" s="276">
        <v>160.69999999999999</v>
      </c>
      <c r="L17" s="276">
        <v>159.05000000000001</v>
      </c>
      <c r="M17" s="276">
        <v>8.1556700000000006</v>
      </c>
    </row>
    <row r="18" spans="1:13" ht="12" customHeight="1">
      <c r="A18" s="267">
        <v>8</v>
      </c>
      <c r="B18" s="276" t="s">
        <v>38</v>
      </c>
      <c r="C18" s="277">
        <v>1615.05</v>
      </c>
      <c r="D18" s="278">
        <v>1618.3500000000001</v>
      </c>
      <c r="E18" s="278">
        <v>1606.7000000000003</v>
      </c>
      <c r="F18" s="278">
        <v>1598.3500000000001</v>
      </c>
      <c r="G18" s="278">
        <v>1586.7000000000003</v>
      </c>
      <c r="H18" s="278">
        <v>1626.7000000000003</v>
      </c>
      <c r="I18" s="278">
        <v>1638.3500000000004</v>
      </c>
      <c r="J18" s="278">
        <v>1646.7000000000003</v>
      </c>
      <c r="K18" s="276">
        <v>1630</v>
      </c>
      <c r="L18" s="276">
        <v>1610</v>
      </c>
      <c r="M18" s="276">
        <v>9.8084500000000006</v>
      </c>
    </row>
    <row r="19" spans="1:13" ht="12" customHeight="1">
      <c r="A19" s="267">
        <v>9</v>
      </c>
      <c r="B19" s="276" t="s">
        <v>296</v>
      </c>
      <c r="C19" s="277">
        <v>358.95</v>
      </c>
      <c r="D19" s="278">
        <v>358.58333333333331</v>
      </c>
      <c r="E19" s="278">
        <v>354.86666666666662</v>
      </c>
      <c r="F19" s="278">
        <v>350.7833333333333</v>
      </c>
      <c r="G19" s="278">
        <v>347.06666666666661</v>
      </c>
      <c r="H19" s="278">
        <v>362.66666666666663</v>
      </c>
      <c r="I19" s="278">
        <v>366.38333333333333</v>
      </c>
      <c r="J19" s="278">
        <v>370.46666666666664</v>
      </c>
      <c r="K19" s="276">
        <v>362.3</v>
      </c>
      <c r="L19" s="276">
        <v>354.5</v>
      </c>
      <c r="M19" s="276">
        <v>12.74108</v>
      </c>
    </row>
    <row r="20" spans="1:13" ht="12" customHeight="1">
      <c r="A20" s="267">
        <v>10</v>
      </c>
      <c r="B20" s="276" t="s">
        <v>297</v>
      </c>
      <c r="C20" s="277">
        <v>1010.8</v>
      </c>
      <c r="D20" s="278">
        <v>1011.3333333333334</v>
      </c>
      <c r="E20" s="278">
        <v>994.56666666666683</v>
      </c>
      <c r="F20" s="278">
        <v>978.33333333333348</v>
      </c>
      <c r="G20" s="278">
        <v>961.56666666666695</v>
      </c>
      <c r="H20" s="278">
        <v>1027.5666666666666</v>
      </c>
      <c r="I20" s="278">
        <v>1044.3333333333335</v>
      </c>
      <c r="J20" s="278">
        <v>1060.5666666666666</v>
      </c>
      <c r="K20" s="276">
        <v>1028.0999999999999</v>
      </c>
      <c r="L20" s="276">
        <v>995.1</v>
      </c>
      <c r="M20" s="276">
        <v>9.2135800000000003</v>
      </c>
    </row>
    <row r="21" spans="1:13" ht="12" customHeight="1">
      <c r="A21" s="267">
        <v>11</v>
      </c>
      <c r="B21" s="276" t="s">
        <v>41</v>
      </c>
      <c r="C21" s="277">
        <v>467</v>
      </c>
      <c r="D21" s="278">
        <v>467.51666666666671</v>
      </c>
      <c r="E21" s="278">
        <v>462.58333333333343</v>
      </c>
      <c r="F21" s="278">
        <v>458.16666666666674</v>
      </c>
      <c r="G21" s="278">
        <v>453.23333333333346</v>
      </c>
      <c r="H21" s="278">
        <v>471.93333333333339</v>
      </c>
      <c r="I21" s="278">
        <v>476.86666666666667</v>
      </c>
      <c r="J21" s="278">
        <v>481.28333333333336</v>
      </c>
      <c r="K21" s="276">
        <v>472.45</v>
      </c>
      <c r="L21" s="276">
        <v>463.1</v>
      </c>
      <c r="M21" s="276">
        <v>59.436520000000002</v>
      </c>
    </row>
    <row r="22" spans="1:13" ht="12" customHeight="1">
      <c r="A22" s="267">
        <v>12</v>
      </c>
      <c r="B22" s="276" t="s">
        <v>43</v>
      </c>
      <c r="C22" s="277">
        <v>46.65</v>
      </c>
      <c r="D22" s="278">
        <v>45.933333333333337</v>
      </c>
      <c r="E22" s="278">
        <v>45.216666666666676</v>
      </c>
      <c r="F22" s="278">
        <v>43.783333333333339</v>
      </c>
      <c r="G22" s="278">
        <v>43.066666666666677</v>
      </c>
      <c r="H22" s="278">
        <v>47.366666666666674</v>
      </c>
      <c r="I22" s="278">
        <v>48.083333333333343</v>
      </c>
      <c r="J22" s="278">
        <v>49.516666666666673</v>
      </c>
      <c r="K22" s="276">
        <v>46.65</v>
      </c>
      <c r="L22" s="276">
        <v>44.5</v>
      </c>
      <c r="M22" s="276">
        <v>205.26342</v>
      </c>
    </row>
    <row r="23" spans="1:13">
      <c r="A23" s="267">
        <v>13</v>
      </c>
      <c r="B23" s="276" t="s">
        <v>298</v>
      </c>
      <c r="C23" s="277">
        <v>425.25</v>
      </c>
      <c r="D23" s="278">
        <v>425.58333333333331</v>
      </c>
      <c r="E23" s="278">
        <v>418.36666666666662</v>
      </c>
      <c r="F23" s="278">
        <v>411.48333333333329</v>
      </c>
      <c r="G23" s="278">
        <v>404.26666666666659</v>
      </c>
      <c r="H23" s="278">
        <v>432.46666666666664</v>
      </c>
      <c r="I23" s="278">
        <v>439.68333333333334</v>
      </c>
      <c r="J23" s="278">
        <v>446.56666666666666</v>
      </c>
      <c r="K23" s="276">
        <v>432.8</v>
      </c>
      <c r="L23" s="276">
        <v>418.7</v>
      </c>
      <c r="M23" s="276">
        <v>2.8180999999999998</v>
      </c>
    </row>
    <row r="24" spans="1:13">
      <c r="A24" s="267">
        <v>14</v>
      </c>
      <c r="B24" s="276" t="s">
        <v>299</v>
      </c>
      <c r="C24" s="277">
        <v>340.35</v>
      </c>
      <c r="D24" s="278">
        <v>341.2</v>
      </c>
      <c r="E24" s="278">
        <v>337.4</v>
      </c>
      <c r="F24" s="278">
        <v>334.45</v>
      </c>
      <c r="G24" s="278">
        <v>330.65</v>
      </c>
      <c r="H24" s="278">
        <v>344.15</v>
      </c>
      <c r="I24" s="278">
        <v>347.95000000000005</v>
      </c>
      <c r="J24" s="278">
        <v>350.9</v>
      </c>
      <c r="K24" s="276">
        <v>345</v>
      </c>
      <c r="L24" s="276">
        <v>338.25</v>
      </c>
      <c r="M24" s="276">
        <v>1.4008799999999999</v>
      </c>
    </row>
    <row r="25" spans="1:13">
      <c r="A25" s="267">
        <v>15</v>
      </c>
      <c r="B25" s="276" t="s">
        <v>300</v>
      </c>
      <c r="C25" s="277">
        <v>248.55</v>
      </c>
      <c r="D25" s="278">
        <v>249.98333333333335</v>
      </c>
      <c r="E25" s="278">
        <v>245.56666666666669</v>
      </c>
      <c r="F25" s="278">
        <v>242.58333333333334</v>
      </c>
      <c r="G25" s="278">
        <v>238.16666666666669</v>
      </c>
      <c r="H25" s="278">
        <v>252.9666666666667</v>
      </c>
      <c r="I25" s="278">
        <v>257.38333333333333</v>
      </c>
      <c r="J25" s="278">
        <v>260.36666666666667</v>
      </c>
      <c r="K25" s="276">
        <v>254.4</v>
      </c>
      <c r="L25" s="276">
        <v>247</v>
      </c>
      <c r="M25" s="276">
        <v>1.88706</v>
      </c>
    </row>
    <row r="26" spans="1:13">
      <c r="A26" s="267">
        <v>16</v>
      </c>
      <c r="B26" s="276" t="s">
        <v>832</v>
      </c>
      <c r="C26" s="277">
        <v>3693.9</v>
      </c>
      <c r="D26" s="278">
        <v>3627</v>
      </c>
      <c r="E26" s="278">
        <v>3543.05</v>
      </c>
      <c r="F26" s="278">
        <v>3392.2000000000003</v>
      </c>
      <c r="G26" s="278">
        <v>3308.2500000000005</v>
      </c>
      <c r="H26" s="278">
        <v>3777.85</v>
      </c>
      <c r="I26" s="278">
        <v>3861.7999999999997</v>
      </c>
      <c r="J26" s="278">
        <v>4012.6499999999996</v>
      </c>
      <c r="K26" s="276">
        <v>3710.95</v>
      </c>
      <c r="L26" s="276">
        <v>3476.15</v>
      </c>
      <c r="M26" s="276">
        <v>0.90376999999999996</v>
      </c>
    </row>
    <row r="27" spans="1:13">
      <c r="A27" s="267">
        <v>17</v>
      </c>
      <c r="B27" s="276" t="s">
        <v>292</v>
      </c>
      <c r="C27" s="277">
        <v>1945.95</v>
      </c>
      <c r="D27" s="278">
        <v>1960.95</v>
      </c>
      <c r="E27" s="278">
        <v>1914.9</v>
      </c>
      <c r="F27" s="278">
        <v>1883.8500000000001</v>
      </c>
      <c r="G27" s="278">
        <v>1837.8000000000002</v>
      </c>
      <c r="H27" s="278">
        <v>1992</v>
      </c>
      <c r="I27" s="278">
        <v>2038.0499999999997</v>
      </c>
      <c r="J27" s="278">
        <v>2069.1</v>
      </c>
      <c r="K27" s="276">
        <v>2007</v>
      </c>
      <c r="L27" s="276">
        <v>1929.9</v>
      </c>
      <c r="M27" s="276">
        <v>1.3648100000000001</v>
      </c>
    </row>
    <row r="28" spans="1:13">
      <c r="A28" s="267">
        <v>18</v>
      </c>
      <c r="B28" s="276" t="s">
        <v>229</v>
      </c>
      <c r="C28" s="277">
        <v>1680.85</v>
      </c>
      <c r="D28" s="278">
        <v>1685.2833333333335</v>
      </c>
      <c r="E28" s="278">
        <v>1665.5666666666671</v>
      </c>
      <c r="F28" s="278">
        <v>1650.2833333333335</v>
      </c>
      <c r="G28" s="278">
        <v>1630.5666666666671</v>
      </c>
      <c r="H28" s="278">
        <v>1700.5666666666671</v>
      </c>
      <c r="I28" s="278">
        <v>1720.2833333333338</v>
      </c>
      <c r="J28" s="278">
        <v>1735.5666666666671</v>
      </c>
      <c r="K28" s="276">
        <v>1705</v>
      </c>
      <c r="L28" s="276">
        <v>1670</v>
      </c>
      <c r="M28" s="276">
        <v>0.51944000000000001</v>
      </c>
    </row>
    <row r="29" spans="1:13">
      <c r="A29" s="267">
        <v>19</v>
      </c>
      <c r="B29" s="276" t="s">
        <v>301</v>
      </c>
      <c r="C29" s="277">
        <v>2223.9</v>
      </c>
      <c r="D29" s="278">
        <v>2225.0166666666664</v>
      </c>
      <c r="E29" s="278">
        <v>2210.0333333333328</v>
      </c>
      <c r="F29" s="278">
        <v>2196.1666666666665</v>
      </c>
      <c r="G29" s="278">
        <v>2181.1833333333329</v>
      </c>
      <c r="H29" s="278">
        <v>2238.8833333333328</v>
      </c>
      <c r="I29" s="278">
        <v>2253.8666666666663</v>
      </c>
      <c r="J29" s="278">
        <v>2267.7333333333327</v>
      </c>
      <c r="K29" s="276">
        <v>2240</v>
      </c>
      <c r="L29" s="276">
        <v>2211.15</v>
      </c>
      <c r="M29" s="276">
        <v>5.0439999999999999E-2</v>
      </c>
    </row>
    <row r="30" spans="1:13">
      <c r="A30" s="267">
        <v>20</v>
      </c>
      <c r="B30" s="276" t="s">
        <v>230</v>
      </c>
      <c r="C30" s="277">
        <v>2929.25</v>
      </c>
      <c r="D30" s="278">
        <v>2921.8333333333335</v>
      </c>
      <c r="E30" s="278">
        <v>2903.666666666667</v>
      </c>
      <c r="F30" s="278">
        <v>2878.0833333333335</v>
      </c>
      <c r="G30" s="278">
        <v>2859.916666666667</v>
      </c>
      <c r="H30" s="278">
        <v>2947.416666666667</v>
      </c>
      <c r="I30" s="278">
        <v>2965.5833333333339</v>
      </c>
      <c r="J30" s="278">
        <v>2991.166666666667</v>
      </c>
      <c r="K30" s="276">
        <v>2940</v>
      </c>
      <c r="L30" s="276">
        <v>2896.25</v>
      </c>
      <c r="M30" s="276">
        <v>0.75246999999999997</v>
      </c>
    </row>
    <row r="31" spans="1:13">
      <c r="A31" s="267">
        <v>21</v>
      </c>
      <c r="B31" s="276" t="s">
        <v>870</v>
      </c>
      <c r="C31" s="277">
        <v>3867.2</v>
      </c>
      <c r="D31" s="278">
        <v>3892.2000000000003</v>
      </c>
      <c r="E31" s="278">
        <v>3814.6500000000005</v>
      </c>
      <c r="F31" s="278">
        <v>3762.1000000000004</v>
      </c>
      <c r="G31" s="278">
        <v>3684.5500000000006</v>
      </c>
      <c r="H31" s="278">
        <v>3944.7500000000005</v>
      </c>
      <c r="I31" s="278">
        <v>4022.3000000000006</v>
      </c>
      <c r="J31" s="278">
        <v>4074.8500000000004</v>
      </c>
      <c r="K31" s="276">
        <v>3969.75</v>
      </c>
      <c r="L31" s="276">
        <v>3839.65</v>
      </c>
      <c r="M31" s="276">
        <v>0.24454999999999999</v>
      </c>
    </row>
    <row r="32" spans="1:13">
      <c r="A32" s="267">
        <v>22</v>
      </c>
      <c r="B32" s="276" t="s">
        <v>303</v>
      </c>
      <c r="C32" s="277">
        <v>137.9</v>
      </c>
      <c r="D32" s="278">
        <v>139.1</v>
      </c>
      <c r="E32" s="278">
        <v>135.35</v>
      </c>
      <c r="F32" s="278">
        <v>132.80000000000001</v>
      </c>
      <c r="G32" s="278">
        <v>129.05000000000001</v>
      </c>
      <c r="H32" s="278">
        <v>141.64999999999998</v>
      </c>
      <c r="I32" s="278">
        <v>145.39999999999998</v>
      </c>
      <c r="J32" s="278">
        <v>147.94999999999996</v>
      </c>
      <c r="K32" s="276">
        <v>142.85</v>
      </c>
      <c r="L32" s="276">
        <v>136.55000000000001</v>
      </c>
      <c r="M32" s="276">
        <v>7.8970200000000004</v>
      </c>
    </row>
    <row r="33" spans="1:13">
      <c r="A33" s="267">
        <v>23</v>
      </c>
      <c r="B33" s="276" t="s">
        <v>45</v>
      </c>
      <c r="C33" s="277">
        <v>935.6</v>
      </c>
      <c r="D33" s="278">
        <v>933.44999999999993</v>
      </c>
      <c r="E33" s="278">
        <v>927.14999999999986</v>
      </c>
      <c r="F33" s="278">
        <v>918.69999999999993</v>
      </c>
      <c r="G33" s="278">
        <v>912.39999999999986</v>
      </c>
      <c r="H33" s="278">
        <v>941.89999999999986</v>
      </c>
      <c r="I33" s="278">
        <v>948.19999999999982</v>
      </c>
      <c r="J33" s="278">
        <v>956.64999999999986</v>
      </c>
      <c r="K33" s="276">
        <v>939.75</v>
      </c>
      <c r="L33" s="276">
        <v>925</v>
      </c>
      <c r="M33" s="276">
        <v>7.4591900000000004</v>
      </c>
    </row>
    <row r="34" spans="1:13">
      <c r="A34" s="267">
        <v>24</v>
      </c>
      <c r="B34" s="276" t="s">
        <v>304</v>
      </c>
      <c r="C34" s="277">
        <v>2324.3000000000002</v>
      </c>
      <c r="D34" s="278">
        <v>2325.2166666666667</v>
      </c>
      <c r="E34" s="278">
        <v>2300.4333333333334</v>
      </c>
      <c r="F34" s="278">
        <v>2276.5666666666666</v>
      </c>
      <c r="G34" s="278">
        <v>2251.7833333333333</v>
      </c>
      <c r="H34" s="278">
        <v>2349.0833333333335</v>
      </c>
      <c r="I34" s="278">
        <v>2373.8666666666672</v>
      </c>
      <c r="J34" s="278">
        <v>2397.7333333333336</v>
      </c>
      <c r="K34" s="276">
        <v>2350</v>
      </c>
      <c r="L34" s="276">
        <v>2301.35</v>
      </c>
      <c r="M34" s="276">
        <v>1.0705</v>
      </c>
    </row>
    <row r="35" spans="1:13">
      <c r="A35" s="267">
        <v>25</v>
      </c>
      <c r="B35" s="276" t="s">
        <v>46</v>
      </c>
      <c r="C35" s="277">
        <v>246.45</v>
      </c>
      <c r="D35" s="278">
        <v>246.83333333333334</v>
      </c>
      <c r="E35" s="278">
        <v>244.66666666666669</v>
      </c>
      <c r="F35" s="278">
        <v>242.88333333333335</v>
      </c>
      <c r="G35" s="278">
        <v>240.7166666666667</v>
      </c>
      <c r="H35" s="278">
        <v>248.61666666666667</v>
      </c>
      <c r="I35" s="278">
        <v>250.78333333333336</v>
      </c>
      <c r="J35" s="278">
        <v>252.56666666666666</v>
      </c>
      <c r="K35" s="276">
        <v>249</v>
      </c>
      <c r="L35" s="276">
        <v>245.05</v>
      </c>
      <c r="M35" s="276">
        <v>41.624720000000003</v>
      </c>
    </row>
    <row r="36" spans="1:13">
      <c r="A36" s="267">
        <v>26</v>
      </c>
      <c r="B36" s="276" t="s">
        <v>293</v>
      </c>
      <c r="C36" s="277">
        <v>3814.8</v>
      </c>
      <c r="D36" s="278">
        <v>3776.6</v>
      </c>
      <c r="E36" s="278">
        <v>3708.2</v>
      </c>
      <c r="F36" s="278">
        <v>3601.6</v>
      </c>
      <c r="G36" s="278">
        <v>3533.2</v>
      </c>
      <c r="H36" s="278">
        <v>3883.2</v>
      </c>
      <c r="I36" s="278">
        <v>3951.6000000000004</v>
      </c>
      <c r="J36" s="278">
        <v>4058.2</v>
      </c>
      <c r="K36" s="276">
        <v>3845</v>
      </c>
      <c r="L36" s="276">
        <v>3670</v>
      </c>
      <c r="M36" s="276">
        <v>0.68474000000000002</v>
      </c>
    </row>
    <row r="37" spans="1:13">
      <c r="A37" s="267">
        <v>27</v>
      </c>
      <c r="B37" s="276" t="s">
        <v>302</v>
      </c>
      <c r="C37" s="277">
        <v>1087.45</v>
      </c>
      <c r="D37" s="278">
        <v>1081.8999999999999</v>
      </c>
      <c r="E37" s="278">
        <v>1066.7999999999997</v>
      </c>
      <c r="F37" s="278">
        <v>1046.1499999999999</v>
      </c>
      <c r="G37" s="278">
        <v>1031.0499999999997</v>
      </c>
      <c r="H37" s="278">
        <v>1102.5499999999997</v>
      </c>
      <c r="I37" s="278">
        <v>1117.6499999999996</v>
      </c>
      <c r="J37" s="278">
        <v>1138.2999999999997</v>
      </c>
      <c r="K37" s="276">
        <v>1097</v>
      </c>
      <c r="L37" s="276">
        <v>1061.25</v>
      </c>
      <c r="M37" s="276">
        <v>2.5803799999999999</v>
      </c>
    </row>
    <row r="38" spans="1:13">
      <c r="A38" s="267">
        <v>28</v>
      </c>
      <c r="B38" s="276" t="s">
        <v>47</v>
      </c>
      <c r="C38" s="277">
        <v>2356.8000000000002</v>
      </c>
      <c r="D38" s="278">
        <v>2364.7166666666667</v>
      </c>
      <c r="E38" s="278">
        <v>2339.0833333333335</v>
      </c>
      <c r="F38" s="278">
        <v>2321.3666666666668</v>
      </c>
      <c r="G38" s="278">
        <v>2295.7333333333336</v>
      </c>
      <c r="H38" s="278">
        <v>2382.4333333333334</v>
      </c>
      <c r="I38" s="278">
        <v>2408.0666666666666</v>
      </c>
      <c r="J38" s="278">
        <v>2425.7833333333333</v>
      </c>
      <c r="K38" s="276">
        <v>2390.35</v>
      </c>
      <c r="L38" s="276">
        <v>2347</v>
      </c>
      <c r="M38" s="276">
        <v>8.0065399999999993</v>
      </c>
    </row>
    <row r="39" spans="1:13">
      <c r="A39" s="267">
        <v>29</v>
      </c>
      <c r="B39" s="276" t="s">
        <v>48</v>
      </c>
      <c r="C39" s="277">
        <v>188.4</v>
      </c>
      <c r="D39" s="278">
        <v>190.06666666666669</v>
      </c>
      <c r="E39" s="278">
        <v>185.78333333333339</v>
      </c>
      <c r="F39" s="278">
        <v>183.16666666666669</v>
      </c>
      <c r="G39" s="278">
        <v>178.88333333333338</v>
      </c>
      <c r="H39" s="278">
        <v>192.68333333333339</v>
      </c>
      <c r="I39" s="278">
        <v>196.9666666666667</v>
      </c>
      <c r="J39" s="278">
        <v>199.5833333333334</v>
      </c>
      <c r="K39" s="276">
        <v>194.35</v>
      </c>
      <c r="L39" s="276">
        <v>187.45</v>
      </c>
      <c r="M39" s="276">
        <v>81.276169999999993</v>
      </c>
    </row>
    <row r="40" spans="1:13">
      <c r="A40" s="267">
        <v>30</v>
      </c>
      <c r="B40" s="276" t="s">
        <v>305</v>
      </c>
      <c r="C40" s="277">
        <v>154.15</v>
      </c>
      <c r="D40" s="278">
        <v>155.51666666666665</v>
      </c>
      <c r="E40" s="278">
        <v>151.2833333333333</v>
      </c>
      <c r="F40" s="278">
        <v>148.41666666666666</v>
      </c>
      <c r="G40" s="278">
        <v>144.18333333333331</v>
      </c>
      <c r="H40" s="278">
        <v>158.3833333333333</v>
      </c>
      <c r="I40" s="278">
        <v>162.61666666666665</v>
      </c>
      <c r="J40" s="278">
        <v>165.48333333333329</v>
      </c>
      <c r="K40" s="276">
        <v>159.75</v>
      </c>
      <c r="L40" s="276">
        <v>152.65</v>
      </c>
      <c r="M40" s="276">
        <v>3.2177799999999999</v>
      </c>
    </row>
    <row r="41" spans="1:13">
      <c r="A41" s="267">
        <v>31</v>
      </c>
      <c r="B41" s="276" t="s">
        <v>937</v>
      </c>
      <c r="C41" s="277">
        <v>272.85000000000002</v>
      </c>
      <c r="D41" s="278">
        <v>271.06666666666666</v>
      </c>
      <c r="E41" s="278">
        <v>266.2833333333333</v>
      </c>
      <c r="F41" s="278">
        <v>259.71666666666664</v>
      </c>
      <c r="G41" s="278">
        <v>254.93333333333328</v>
      </c>
      <c r="H41" s="278">
        <v>277.63333333333333</v>
      </c>
      <c r="I41" s="278">
        <v>282.41666666666674</v>
      </c>
      <c r="J41" s="278">
        <v>288.98333333333335</v>
      </c>
      <c r="K41" s="276">
        <v>275.85000000000002</v>
      </c>
      <c r="L41" s="276">
        <v>264.5</v>
      </c>
      <c r="M41" s="276">
        <v>0.48398999999999998</v>
      </c>
    </row>
    <row r="42" spans="1:13">
      <c r="A42" s="267">
        <v>32</v>
      </c>
      <c r="B42" s="276" t="s">
        <v>306</v>
      </c>
      <c r="C42" s="277">
        <v>94.9</v>
      </c>
      <c r="D42" s="278">
        <v>95.983333333333334</v>
      </c>
      <c r="E42" s="278">
        <v>93.366666666666674</v>
      </c>
      <c r="F42" s="278">
        <v>91.833333333333343</v>
      </c>
      <c r="G42" s="278">
        <v>89.216666666666683</v>
      </c>
      <c r="H42" s="278">
        <v>97.516666666666666</v>
      </c>
      <c r="I42" s="278">
        <v>100.13333333333331</v>
      </c>
      <c r="J42" s="278">
        <v>101.66666666666666</v>
      </c>
      <c r="K42" s="276">
        <v>98.6</v>
      </c>
      <c r="L42" s="276">
        <v>94.45</v>
      </c>
      <c r="M42" s="276">
        <v>14.5007</v>
      </c>
    </row>
    <row r="43" spans="1:13">
      <c r="A43" s="267">
        <v>33</v>
      </c>
      <c r="B43" s="276" t="s">
        <v>49</v>
      </c>
      <c r="C43" s="277">
        <v>95.15</v>
      </c>
      <c r="D43" s="278">
        <v>94.816666666666663</v>
      </c>
      <c r="E43" s="278">
        <v>94.133333333333326</v>
      </c>
      <c r="F43" s="278">
        <v>93.11666666666666</v>
      </c>
      <c r="G43" s="278">
        <v>92.433333333333323</v>
      </c>
      <c r="H43" s="278">
        <v>95.833333333333329</v>
      </c>
      <c r="I43" s="278">
        <v>96.516666666666666</v>
      </c>
      <c r="J43" s="278">
        <v>97.533333333333331</v>
      </c>
      <c r="K43" s="276">
        <v>95.5</v>
      </c>
      <c r="L43" s="276">
        <v>93.8</v>
      </c>
      <c r="M43" s="276">
        <v>168.26804000000001</v>
      </c>
    </row>
    <row r="44" spans="1:13">
      <c r="A44" s="267">
        <v>34</v>
      </c>
      <c r="B44" s="276" t="s">
        <v>51</v>
      </c>
      <c r="C44" s="277">
        <v>2548.15</v>
      </c>
      <c r="D44" s="278">
        <v>2541.0166666666669</v>
      </c>
      <c r="E44" s="278">
        <v>2528.1333333333337</v>
      </c>
      <c r="F44" s="278">
        <v>2508.1166666666668</v>
      </c>
      <c r="G44" s="278">
        <v>2495.2333333333336</v>
      </c>
      <c r="H44" s="278">
        <v>2561.0333333333338</v>
      </c>
      <c r="I44" s="278">
        <v>2573.916666666667</v>
      </c>
      <c r="J44" s="278">
        <v>2593.9333333333338</v>
      </c>
      <c r="K44" s="276">
        <v>2553.9</v>
      </c>
      <c r="L44" s="276">
        <v>2521</v>
      </c>
      <c r="M44" s="276">
        <v>12.80339</v>
      </c>
    </row>
    <row r="45" spans="1:13">
      <c r="A45" s="267">
        <v>35</v>
      </c>
      <c r="B45" s="276" t="s">
        <v>307</v>
      </c>
      <c r="C45" s="277">
        <v>161.69999999999999</v>
      </c>
      <c r="D45" s="278">
        <v>161.86666666666667</v>
      </c>
      <c r="E45" s="278">
        <v>159.73333333333335</v>
      </c>
      <c r="F45" s="278">
        <v>157.76666666666668</v>
      </c>
      <c r="G45" s="278">
        <v>155.63333333333335</v>
      </c>
      <c r="H45" s="278">
        <v>163.83333333333334</v>
      </c>
      <c r="I45" s="278">
        <v>165.96666666666667</v>
      </c>
      <c r="J45" s="278">
        <v>167.93333333333334</v>
      </c>
      <c r="K45" s="276">
        <v>164</v>
      </c>
      <c r="L45" s="276">
        <v>159.9</v>
      </c>
      <c r="M45" s="276">
        <v>1.4143300000000001</v>
      </c>
    </row>
    <row r="46" spans="1:13">
      <c r="A46" s="267">
        <v>36</v>
      </c>
      <c r="B46" s="276" t="s">
        <v>309</v>
      </c>
      <c r="C46" s="277">
        <v>1476</v>
      </c>
      <c r="D46" s="278">
        <v>1480.6166666666668</v>
      </c>
      <c r="E46" s="278">
        <v>1464.0333333333335</v>
      </c>
      <c r="F46" s="278">
        <v>1452.0666666666668</v>
      </c>
      <c r="G46" s="278">
        <v>1435.4833333333336</v>
      </c>
      <c r="H46" s="278">
        <v>1492.5833333333335</v>
      </c>
      <c r="I46" s="278">
        <v>1509.1666666666665</v>
      </c>
      <c r="J46" s="278">
        <v>1521.1333333333334</v>
      </c>
      <c r="K46" s="276">
        <v>1497.2</v>
      </c>
      <c r="L46" s="276">
        <v>1468.65</v>
      </c>
      <c r="M46" s="276">
        <v>1.2299800000000001</v>
      </c>
    </row>
    <row r="47" spans="1:13">
      <c r="A47" s="267">
        <v>37</v>
      </c>
      <c r="B47" s="276" t="s">
        <v>308</v>
      </c>
      <c r="C47" s="277">
        <v>4477</v>
      </c>
      <c r="D47" s="278">
        <v>4497</v>
      </c>
      <c r="E47" s="278">
        <v>4445</v>
      </c>
      <c r="F47" s="278">
        <v>4413</v>
      </c>
      <c r="G47" s="278">
        <v>4361</v>
      </c>
      <c r="H47" s="278">
        <v>4529</v>
      </c>
      <c r="I47" s="278">
        <v>4581</v>
      </c>
      <c r="J47" s="278">
        <v>4613</v>
      </c>
      <c r="K47" s="276">
        <v>4549</v>
      </c>
      <c r="L47" s="276">
        <v>4465</v>
      </c>
      <c r="M47" s="276">
        <v>0.24829000000000001</v>
      </c>
    </row>
    <row r="48" spans="1:13">
      <c r="A48" s="267">
        <v>38</v>
      </c>
      <c r="B48" s="276" t="s">
        <v>310</v>
      </c>
      <c r="C48" s="277">
        <v>6074.5</v>
      </c>
      <c r="D48" s="278">
        <v>6088.166666666667</v>
      </c>
      <c r="E48" s="278">
        <v>6046.3333333333339</v>
      </c>
      <c r="F48" s="278">
        <v>6018.166666666667</v>
      </c>
      <c r="G48" s="278">
        <v>5976.3333333333339</v>
      </c>
      <c r="H48" s="278">
        <v>6116.3333333333339</v>
      </c>
      <c r="I48" s="278">
        <v>6158.1666666666679</v>
      </c>
      <c r="J48" s="278">
        <v>6186.3333333333339</v>
      </c>
      <c r="K48" s="276">
        <v>6130</v>
      </c>
      <c r="L48" s="276">
        <v>6060</v>
      </c>
      <c r="M48" s="276">
        <v>0.20795</v>
      </c>
    </row>
    <row r="49" spans="1:13">
      <c r="A49" s="267">
        <v>39</v>
      </c>
      <c r="B49" s="276" t="s">
        <v>226</v>
      </c>
      <c r="C49" s="277">
        <v>929.45</v>
      </c>
      <c r="D49" s="278">
        <v>921.15</v>
      </c>
      <c r="E49" s="278">
        <v>910.3</v>
      </c>
      <c r="F49" s="278">
        <v>891.15</v>
      </c>
      <c r="G49" s="278">
        <v>880.3</v>
      </c>
      <c r="H49" s="278">
        <v>940.3</v>
      </c>
      <c r="I49" s="278">
        <v>951.15000000000009</v>
      </c>
      <c r="J49" s="278">
        <v>970.3</v>
      </c>
      <c r="K49" s="276">
        <v>932</v>
      </c>
      <c r="L49" s="276">
        <v>902</v>
      </c>
      <c r="M49" s="276">
        <v>2.9436499999999999</v>
      </c>
    </row>
    <row r="50" spans="1:13">
      <c r="A50" s="267">
        <v>40</v>
      </c>
      <c r="B50" s="276" t="s">
        <v>53</v>
      </c>
      <c r="C50" s="277">
        <v>889.4</v>
      </c>
      <c r="D50" s="278">
        <v>894.41666666666663</v>
      </c>
      <c r="E50" s="278">
        <v>882.88333333333321</v>
      </c>
      <c r="F50" s="278">
        <v>876.36666666666656</v>
      </c>
      <c r="G50" s="278">
        <v>864.83333333333314</v>
      </c>
      <c r="H50" s="278">
        <v>900.93333333333328</v>
      </c>
      <c r="I50" s="278">
        <v>912.46666666666681</v>
      </c>
      <c r="J50" s="278">
        <v>918.98333333333335</v>
      </c>
      <c r="K50" s="276">
        <v>905.95</v>
      </c>
      <c r="L50" s="276">
        <v>887.9</v>
      </c>
      <c r="M50" s="276">
        <v>15.265829999999999</v>
      </c>
    </row>
    <row r="51" spans="1:13">
      <c r="A51" s="267">
        <v>41</v>
      </c>
      <c r="B51" s="276" t="s">
        <v>311</v>
      </c>
      <c r="C51" s="277">
        <v>547.70000000000005</v>
      </c>
      <c r="D51" s="278">
        <v>552.06666666666672</v>
      </c>
      <c r="E51" s="278">
        <v>540.13333333333344</v>
      </c>
      <c r="F51" s="278">
        <v>532.56666666666672</v>
      </c>
      <c r="G51" s="278">
        <v>520.63333333333344</v>
      </c>
      <c r="H51" s="278">
        <v>559.63333333333344</v>
      </c>
      <c r="I51" s="278">
        <v>571.56666666666661</v>
      </c>
      <c r="J51" s="278">
        <v>579.13333333333344</v>
      </c>
      <c r="K51" s="276">
        <v>564</v>
      </c>
      <c r="L51" s="276">
        <v>544.5</v>
      </c>
      <c r="M51" s="276">
        <v>8.8892399999999991</v>
      </c>
    </row>
    <row r="52" spans="1:13">
      <c r="A52" s="267">
        <v>42</v>
      </c>
      <c r="B52" s="276" t="s">
        <v>55</v>
      </c>
      <c r="C52" s="277">
        <v>615.9</v>
      </c>
      <c r="D52" s="278">
        <v>617.36666666666667</v>
      </c>
      <c r="E52" s="278">
        <v>610.93333333333339</v>
      </c>
      <c r="F52" s="278">
        <v>605.9666666666667</v>
      </c>
      <c r="G52" s="278">
        <v>599.53333333333342</v>
      </c>
      <c r="H52" s="278">
        <v>622.33333333333337</v>
      </c>
      <c r="I52" s="278">
        <v>628.76666666666654</v>
      </c>
      <c r="J52" s="278">
        <v>633.73333333333335</v>
      </c>
      <c r="K52" s="276">
        <v>623.79999999999995</v>
      </c>
      <c r="L52" s="276">
        <v>612.4</v>
      </c>
      <c r="M52" s="276">
        <v>145.6748</v>
      </c>
    </row>
    <row r="53" spans="1:13">
      <c r="A53" s="267">
        <v>43</v>
      </c>
      <c r="B53" s="276" t="s">
        <v>56</v>
      </c>
      <c r="C53" s="277">
        <v>3289</v>
      </c>
      <c r="D53" s="278">
        <v>3296.1833333333329</v>
      </c>
      <c r="E53" s="278">
        <v>3257.8166666666657</v>
      </c>
      <c r="F53" s="278">
        <v>3226.6333333333328</v>
      </c>
      <c r="G53" s="278">
        <v>3188.2666666666655</v>
      </c>
      <c r="H53" s="278">
        <v>3327.3666666666659</v>
      </c>
      <c r="I53" s="278">
        <v>3365.7333333333336</v>
      </c>
      <c r="J53" s="278">
        <v>3396.9166666666661</v>
      </c>
      <c r="K53" s="276">
        <v>3334.55</v>
      </c>
      <c r="L53" s="276">
        <v>3265</v>
      </c>
      <c r="M53" s="276">
        <v>4.2541599999999997</v>
      </c>
    </row>
    <row r="54" spans="1:13">
      <c r="A54" s="267">
        <v>44</v>
      </c>
      <c r="B54" s="276" t="s">
        <v>315</v>
      </c>
      <c r="C54" s="277">
        <v>203.1</v>
      </c>
      <c r="D54" s="278">
        <v>203.5</v>
      </c>
      <c r="E54" s="278">
        <v>201.6</v>
      </c>
      <c r="F54" s="278">
        <v>200.1</v>
      </c>
      <c r="G54" s="278">
        <v>198.2</v>
      </c>
      <c r="H54" s="278">
        <v>205</v>
      </c>
      <c r="I54" s="278">
        <v>206.89999999999998</v>
      </c>
      <c r="J54" s="278">
        <v>208.4</v>
      </c>
      <c r="K54" s="276">
        <v>205.4</v>
      </c>
      <c r="L54" s="276">
        <v>202</v>
      </c>
      <c r="M54" s="276">
        <v>3.5332699999999999</v>
      </c>
    </row>
    <row r="55" spans="1:13">
      <c r="A55" s="267">
        <v>45</v>
      </c>
      <c r="B55" s="276" t="s">
        <v>316</v>
      </c>
      <c r="C55" s="277">
        <v>597.25</v>
      </c>
      <c r="D55" s="278">
        <v>600.63333333333333</v>
      </c>
      <c r="E55" s="278">
        <v>590.86666666666667</v>
      </c>
      <c r="F55" s="278">
        <v>584.48333333333335</v>
      </c>
      <c r="G55" s="278">
        <v>574.7166666666667</v>
      </c>
      <c r="H55" s="278">
        <v>607.01666666666665</v>
      </c>
      <c r="I55" s="278">
        <v>616.7833333333333</v>
      </c>
      <c r="J55" s="278">
        <v>623.16666666666663</v>
      </c>
      <c r="K55" s="276">
        <v>610.4</v>
      </c>
      <c r="L55" s="276">
        <v>594.25</v>
      </c>
      <c r="M55" s="276">
        <v>1.52616</v>
      </c>
    </row>
    <row r="56" spans="1:13">
      <c r="A56" s="267">
        <v>46</v>
      </c>
      <c r="B56" s="276" t="s">
        <v>58</v>
      </c>
      <c r="C56" s="277">
        <v>8933.5</v>
      </c>
      <c r="D56" s="278">
        <v>8965.15</v>
      </c>
      <c r="E56" s="278">
        <v>8863.5</v>
      </c>
      <c r="F56" s="278">
        <v>8793.5</v>
      </c>
      <c r="G56" s="278">
        <v>8691.85</v>
      </c>
      <c r="H56" s="278">
        <v>9035.15</v>
      </c>
      <c r="I56" s="278">
        <v>9136.7999999999975</v>
      </c>
      <c r="J56" s="278">
        <v>9206.7999999999993</v>
      </c>
      <c r="K56" s="276">
        <v>9066.7999999999993</v>
      </c>
      <c r="L56" s="276">
        <v>8895.15</v>
      </c>
      <c r="M56" s="276">
        <v>4.4488399999999997</v>
      </c>
    </row>
    <row r="57" spans="1:13">
      <c r="A57" s="267">
        <v>47</v>
      </c>
      <c r="B57" s="276" t="s">
        <v>232</v>
      </c>
      <c r="C57" s="277">
        <v>3059.35</v>
      </c>
      <c r="D57" s="278">
        <v>3074.4500000000003</v>
      </c>
      <c r="E57" s="278">
        <v>3034.9000000000005</v>
      </c>
      <c r="F57" s="278">
        <v>3010.4500000000003</v>
      </c>
      <c r="G57" s="278">
        <v>2970.9000000000005</v>
      </c>
      <c r="H57" s="278">
        <v>3098.9000000000005</v>
      </c>
      <c r="I57" s="278">
        <v>3138.4500000000007</v>
      </c>
      <c r="J57" s="278">
        <v>3162.9000000000005</v>
      </c>
      <c r="K57" s="276">
        <v>3114</v>
      </c>
      <c r="L57" s="276">
        <v>3050</v>
      </c>
      <c r="M57" s="276">
        <v>0.46827999999999997</v>
      </c>
    </row>
    <row r="58" spans="1:13">
      <c r="A58" s="267">
        <v>48</v>
      </c>
      <c r="B58" s="276" t="s">
        <v>59</v>
      </c>
      <c r="C58" s="277">
        <v>4898.6499999999996</v>
      </c>
      <c r="D58" s="278">
        <v>4887.1166666666659</v>
      </c>
      <c r="E58" s="278">
        <v>4859.5333333333319</v>
      </c>
      <c r="F58" s="278">
        <v>4820.4166666666661</v>
      </c>
      <c r="G58" s="278">
        <v>4792.8333333333321</v>
      </c>
      <c r="H58" s="278">
        <v>4926.2333333333318</v>
      </c>
      <c r="I58" s="278">
        <v>4953.8166666666657</v>
      </c>
      <c r="J58" s="278">
        <v>4992.9333333333316</v>
      </c>
      <c r="K58" s="276">
        <v>4914.7</v>
      </c>
      <c r="L58" s="276">
        <v>4848</v>
      </c>
      <c r="M58" s="276">
        <v>17.863479999999999</v>
      </c>
    </row>
    <row r="59" spans="1:13">
      <c r="A59" s="267">
        <v>49</v>
      </c>
      <c r="B59" s="276" t="s">
        <v>60</v>
      </c>
      <c r="C59" s="277">
        <v>1653.7</v>
      </c>
      <c r="D59" s="278">
        <v>1653.3</v>
      </c>
      <c r="E59" s="278">
        <v>1636.3999999999999</v>
      </c>
      <c r="F59" s="278">
        <v>1619.1</v>
      </c>
      <c r="G59" s="278">
        <v>1602.1999999999998</v>
      </c>
      <c r="H59" s="278">
        <v>1670.6</v>
      </c>
      <c r="I59" s="278">
        <v>1687.5</v>
      </c>
      <c r="J59" s="278">
        <v>1704.8</v>
      </c>
      <c r="K59" s="276">
        <v>1670.2</v>
      </c>
      <c r="L59" s="276">
        <v>1636</v>
      </c>
      <c r="M59" s="276">
        <v>5.74777</v>
      </c>
    </row>
    <row r="60" spans="1:13" ht="12" customHeight="1">
      <c r="A60" s="267">
        <v>50</v>
      </c>
      <c r="B60" s="276" t="s">
        <v>317</v>
      </c>
      <c r="C60" s="277">
        <v>117</v>
      </c>
      <c r="D60" s="278">
        <v>116.96666666666665</v>
      </c>
      <c r="E60" s="278">
        <v>116.0333333333333</v>
      </c>
      <c r="F60" s="278">
        <v>115.06666666666665</v>
      </c>
      <c r="G60" s="278">
        <v>114.1333333333333</v>
      </c>
      <c r="H60" s="278">
        <v>117.93333333333331</v>
      </c>
      <c r="I60" s="278">
        <v>118.86666666666667</v>
      </c>
      <c r="J60" s="278">
        <v>119.83333333333331</v>
      </c>
      <c r="K60" s="276">
        <v>117.9</v>
      </c>
      <c r="L60" s="276">
        <v>116</v>
      </c>
      <c r="M60" s="276">
        <v>2.0804</v>
      </c>
    </row>
    <row r="61" spans="1:13">
      <c r="A61" s="267">
        <v>51</v>
      </c>
      <c r="B61" s="276" t="s">
        <v>318</v>
      </c>
      <c r="C61" s="277">
        <v>176.65</v>
      </c>
      <c r="D61" s="278">
        <v>175.98333333333335</v>
      </c>
      <c r="E61" s="278">
        <v>174.01666666666671</v>
      </c>
      <c r="F61" s="278">
        <v>171.38333333333335</v>
      </c>
      <c r="G61" s="278">
        <v>169.41666666666671</v>
      </c>
      <c r="H61" s="278">
        <v>178.6166666666667</v>
      </c>
      <c r="I61" s="278">
        <v>180.58333333333334</v>
      </c>
      <c r="J61" s="278">
        <v>183.2166666666667</v>
      </c>
      <c r="K61" s="276">
        <v>177.95</v>
      </c>
      <c r="L61" s="276">
        <v>173.35</v>
      </c>
      <c r="M61" s="276">
        <v>23.215309999999999</v>
      </c>
    </row>
    <row r="62" spans="1:13">
      <c r="A62" s="267">
        <v>52</v>
      </c>
      <c r="B62" s="276" t="s">
        <v>233</v>
      </c>
      <c r="C62" s="277">
        <v>410.3</v>
      </c>
      <c r="D62" s="278">
        <v>416.08333333333331</v>
      </c>
      <c r="E62" s="278">
        <v>402.91666666666663</v>
      </c>
      <c r="F62" s="278">
        <v>395.5333333333333</v>
      </c>
      <c r="G62" s="278">
        <v>382.36666666666662</v>
      </c>
      <c r="H62" s="278">
        <v>423.46666666666664</v>
      </c>
      <c r="I62" s="278">
        <v>436.63333333333327</v>
      </c>
      <c r="J62" s="278">
        <v>444.01666666666665</v>
      </c>
      <c r="K62" s="276">
        <v>429.25</v>
      </c>
      <c r="L62" s="276">
        <v>408.7</v>
      </c>
      <c r="M62" s="276">
        <v>110.62764</v>
      </c>
    </row>
    <row r="63" spans="1:13">
      <c r="A63" s="267">
        <v>53</v>
      </c>
      <c r="B63" s="276" t="s">
        <v>61</v>
      </c>
      <c r="C63" s="277">
        <v>67</v>
      </c>
      <c r="D63" s="278">
        <v>66.88333333333334</v>
      </c>
      <c r="E63" s="278">
        <v>66.26666666666668</v>
      </c>
      <c r="F63" s="278">
        <v>65.533333333333346</v>
      </c>
      <c r="G63" s="278">
        <v>64.916666666666686</v>
      </c>
      <c r="H63" s="278">
        <v>67.616666666666674</v>
      </c>
      <c r="I63" s="278">
        <v>68.23333333333332</v>
      </c>
      <c r="J63" s="278">
        <v>68.966666666666669</v>
      </c>
      <c r="K63" s="276">
        <v>67.5</v>
      </c>
      <c r="L63" s="276">
        <v>66.150000000000006</v>
      </c>
      <c r="M63" s="276">
        <v>400.28588999999999</v>
      </c>
    </row>
    <row r="64" spans="1:13">
      <c r="A64" s="267">
        <v>54</v>
      </c>
      <c r="B64" s="276" t="s">
        <v>62</v>
      </c>
      <c r="C64" s="277">
        <v>52.8</v>
      </c>
      <c r="D64" s="278">
        <v>52.566666666666663</v>
      </c>
      <c r="E64" s="278">
        <v>51.833333333333329</v>
      </c>
      <c r="F64" s="278">
        <v>50.866666666666667</v>
      </c>
      <c r="G64" s="278">
        <v>50.133333333333333</v>
      </c>
      <c r="H64" s="278">
        <v>53.533333333333324</v>
      </c>
      <c r="I64" s="278">
        <v>54.266666666666659</v>
      </c>
      <c r="J64" s="278">
        <v>55.23333333333332</v>
      </c>
      <c r="K64" s="276">
        <v>53.3</v>
      </c>
      <c r="L64" s="276">
        <v>51.6</v>
      </c>
      <c r="M64" s="276">
        <v>53.901679999999999</v>
      </c>
    </row>
    <row r="65" spans="1:13">
      <c r="A65" s="267">
        <v>55</v>
      </c>
      <c r="B65" s="276" t="s">
        <v>312</v>
      </c>
      <c r="C65" s="277">
        <v>1589.7</v>
      </c>
      <c r="D65" s="278">
        <v>1598.9166666666667</v>
      </c>
      <c r="E65" s="278">
        <v>1570.8333333333335</v>
      </c>
      <c r="F65" s="278">
        <v>1551.9666666666667</v>
      </c>
      <c r="G65" s="278">
        <v>1523.8833333333334</v>
      </c>
      <c r="H65" s="278">
        <v>1617.7833333333335</v>
      </c>
      <c r="I65" s="278">
        <v>1645.866666666667</v>
      </c>
      <c r="J65" s="278">
        <v>1664.7333333333336</v>
      </c>
      <c r="K65" s="276">
        <v>1627</v>
      </c>
      <c r="L65" s="276">
        <v>1580.05</v>
      </c>
      <c r="M65" s="276">
        <v>0.14876</v>
      </c>
    </row>
    <row r="66" spans="1:13">
      <c r="A66" s="267">
        <v>56</v>
      </c>
      <c r="B66" s="276" t="s">
        <v>63</v>
      </c>
      <c r="C66" s="277">
        <v>1627.95</v>
      </c>
      <c r="D66" s="278">
        <v>1605.3833333333332</v>
      </c>
      <c r="E66" s="278">
        <v>1574.5666666666664</v>
      </c>
      <c r="F66" s="278">
        <v>1521.1833333333332</v>
      </c>
      <c r="G66" s="278">
        <v>1490.3666666666663</v>
      </c>
      <c r="H66" s="278">
        <v>1658.7666666666664</v>
      </c>
      <c r="I66" s="278">
        <v>1689.583333333333</v>
      </c>
      <c r="J66" s="278">
        <v>1742.9666666666665</v>
      </c>
      <c r="K66" s="276">
        <v>1636.2</v>
      </c>
      <c r="L66" s="276">
        <v>1552</v>
      </c>
      <c r="M66" s="276">
        <v>19.53303</v>
      </c>
    </row>
    <row r="67" spans="1:13">
      <c r="A67" s="267">
        <v>57</v>
      </c>
      <c r="B67" s="276" t="s">
        <v>320</v>
      </c>
      <c r="C67" s="277">
        <v>5271.2</v>
      </c>
      <c r="D67" s="278">
        <v>5250.916666666667</v>
      </c>
      <c r="E67" s="278">
        <v>5211.8333333333339</v>
      </c>
      <c r="F67" s="278">
        <v>5152.4666666666672</v>
      </c>
      <c r="G67" s="278">
        <v>5113.3833333333341</v>
      </c>
      <c r="H67" s="278">
        <v>5310.2833333333338</v>
      </c>
      <c r="I67" s="278">
        <v>5349.3666666666677</v>
      </c>
      <c r="J67" s="278">
        <v>5408.7333333333336</v>
      </c>
      <c r="K67" s="276">
        <v>5290</v>
      </c>
      <c r="L67" s="276">
        <v>5191.55</v>
      </c>
      <c r="M67" s="276">
        <v>0.20694000000000001</v>
      </c>
    </row>
    <row r="68" spans="1:13">
      <c r="A68" s="267">
        <v>58</v>
      </c>
      <c r="B68" s="276" t="s">
        <v>234</v>
      </c>
      <c r="C68" s="277">
        <v>1341.45</v>
      </c>
      <c r="D68" s="278">
        <v>1348.45</v>
      </c>
      <c r="E68" s="278">
        <v>1326.5500000000002</v>
      </c>
      <c r="F68" s="278">
        <v>1311.65</v>
      </c>
      <c r="G68" s="278">
        <v>1289.7500000000002</v>
      </c>
      <c r="H68" s="278">
        <v>1363.3500000000001</v>
      </c>
      <c r="I68" s="278">
        <v>1385.2500000000002</v>
      </c>
      <c r="J68" s="278">
        <v>1400.15</v>
      </c>
      <c r="K68" s="276">
        <v>1370.35</v>
      </c>
      <c r="L68" s="276">
        <v>1333.55</v>
      </c>
      <c r="M68" s="276">
        <v>0.48948000000000003</v>
      </c>
    </row>
    <row r="69" spans="1:13">
      <c r="A69" s="267">
        <v>59</v>
      </c>
      <c r="B69" s="276" t="s">
        <v>321</v>
      </c>
      <c r="C69" s="277">
        <v>338.45</v>
      </c>
      <c r="D69" s="278">
        <v>338.81666666666666</v>
      </c>
      <c r="E69" s="278">
        <v>334.93333333333334</v>
      </c>
      <c r="F69" s="278">
        <v>331.41666666666669</v>
      </c>
      <c r="G69" s="278">
        <v>327.53333333333336</v>
      </c>
      <c r="H69" s="278">
        <v>342.33333333333331</v>
      </c>
      <c r="I69" s="278">
        <v>346.21666666666664</v>
      </c>
      <c r="J69" s="278">
        <v>349.73333333333329</v>
      </c>
      <c r="K69" s="276">
        <v>342.7</v>
      </c>
      <c r="L69" s="276">
        <v>335.3</v>
      </c>
      <c r="M69" s="276">
        <v>1.5988500000000001</v>
      </c>
    </row>
    <row r="70" spans="1:13">
      <c r="A70" s="267">
        <v>60</v>
      </c>
      <c r="B70" s="276" t="s">
        <v>65</v>
      </c>
      <c r="C70" s="277">
        <v>118.55</v>
      </c>
      <c r="D70" s="278">
        <v>117.66666666666667</v>
      </c>
      <c r="E70" s="278">
        <v>116.08333333333334</v>
      </c>
      <c r="F70" s="278">
        <v>113.61666666666667</v>
      </c>
      <c r="G70" s="278">
        <v>112.03333333333335</v>
      </c>
      <c r="H70" s="278">
        <v>120.13333333333334</v>
      </c>
      <c r="I70" s="278">
        <v>121.71666666666668</v>
      </c>
      <c r="J70" s="278">
        <v>124.18333333333334</v>
      </c>
      <c r="K70" s="276">
        <v>119.25</v>
      </c>
      <c r="L70" s="276">
        <v>115.2</v>
      </c>
      <c r="M70" s="276">
        <v>250.02924999999999</v>
      </c>
    </row>
    <row r="71" spans="1:13">
      <c r="A71" s="267">
        <v>61</v>
      </c>
      <c r="B71" s="276" t="s">
        <v>313</v>
      </c>
      <c r="C71" s="277">
        <v>782</v>
      </c>
      <c r="D71" s="278">
        <v>780.06666666666661</v>
      </c>
      <c r="E71" s="278">
        <v>772.88333333333321</v>
      </c>
      <c r="F71" s="278">
        <v>763.76666666666665</v>
      </c>
      <c r="G71" s="278">
        <v>756.58333333333326</v>
      </c>
      <c r="H71" s="278">
        <v>789.18333333333317</v>
      </c>
      <c r="I71" s="278">
        <v>796.36666666666656</v>
      </c>
      <c r="J71" s="278">
        <v>805.48333333333312</v>
      </c>
      <c r="K71" s="276">
        <v>787.25</v>
      </c>
      <c r="L71" s="276">
        <v>770.95</v>
      </c>
      <c r="M71" s="276">
        <v>3.9923799999999998</v>
      </c>
    </row>
    <row r="72" spans="1:13">
      <c r="A72" s="267">
        <v>62</v>
      </c>
      <c r="B72" s="276" t="s">
        <v>66</v>
      </c>
      <c r="C72" s="277">
        <v>681.15</v>
      </c>
      <c r="D72" s="278">
        <v>681.94999999999993</v>
      </c>
      <c r="E72" s="278">
        <v>677.19999999999982</v>
      </c>
      <c r="F72" s="278">
        <v>673.24999999999989</v>
      </c>
      <c r="G72" s="278">
        <v>668.49999999999977</v>
      </c>
      <c r="H72" s="278">
        <v>685.89999999999986</v>
      </c>
      <c r="I72" s="278">
        <v>690.65000000000009</v>
      </c>
      <c r="J72" s="278">
        <v>694.59999999999991</v>
      </c>
      <c r="K72" s="276">
        <v>686.7</v>
      </c>
      <c r="L72" s="276">
        <v>678</v>
      </c>
      <c r="M72" s="276">
        <v>7.0972799999999996</v>
      </c>
    </row>
    <row r="73" spans="1:13">
      <c r="A73" s="267">
        <v>63</v>
      </c>
      <c r="B73" s="276" t="s">
        <v>67</v>
      </c>
      <c r="C73" s="277">
        <v>541.15</v>
      </c>
      <c r="D73" s="278">
        <v>545.69999999999993</v>
      </c>
      <c r="E73" s="278">
        <v>535.49999999999989</v>
      </c>
      <c r="F73" s="278">
        <v>529.84999999999991</v>
      </c>
      <c r="G73" s="278">
        <v>519.64999999999986</v>
      </c>
      <c r="H73" s="278">
        <v>551.34999999999991</v>
      </c>
      <c r="I73" s="278">
        <v>561.54999999999995</v>
      </c>
      <c r="J73" s="278">
        <v>567.19999999999993</v>
      </c>
      <c r="K73" s="276">
        <v>555.9</v>
      </c>
      <c r="L73" s="276">
        <v>540.04999999999995</v>
      </c>
      <c r="M73" s="276">
        <v>16.785900000000002</v>
      </c>
    </row>
    <row r="74" spans="1:13">
      <c r="A74" s="267">
        <v>64</v>
      </c>
      <c r="B74" s="276" t="s">
        <v>1045</v>
      </c>
      <c r="C74" s="277">
        <v>9462.7999999999993</v>
      </c>
      <c r="D74" s="278">
        <v>9532.0833333333339</v>
      </c>
      <c r="E74" s="278">
        <v>9364.4166666666679</v>
      </c>
      <c r="F74" s="278">
        <v>9266.0333333333347</v>
      </c>
      <c r="G74" s="278">
        <v>9098.3666666666686</v>
      </c>
      <c r="H74" s="278">
        <v>9630.4666666666672</v>
      </c>
      <c r="I74" s="278">
        <v>9798.133333333335</v>
      </c>
      <c r="J74" s="278">
        <v>9896.5166666666664</v>
      </c>
      <c r="K74" s="276">
        <v>9699.75</v>
      </c>
      <c r="L74" s="276">
        <v>9433.7000000000007</v>
      </c>
      <c r="M74" s="276">
        <v>2.0809999999999999E-2</v>
      </c>
    </row>
    <row r="75" spans="1:13">
      <c r="A75" s="267">
        <v>65</v>
      </c>
      <c r="B75" s="276" t="s">
        <v>69</v>
      </c>
      <c r="C75" s="277">
        <v>503.05</v>
      </c>
      <c r="D75" s="278">
        <v>505.39999999999992</v>
      </c>
      <c r="E75" s="278">
        <v>498.79999999999984</v>
      </c>
      <c r="F75" s="278">
        <v>494.5499999999999</v>
      </c>
      <c r="G75" s="278">
        <v>487.94999999999982</v>
      </c>
      <c r="H75" s="278">
        <v>509.64999999999986</v>
      </c>
      <c r="I75" s="278">
        <v>516.24999999999989</v>
      </c>
      <c r="J75" s="278">
        <v>520.49999999999989</v>
      </c>
      <c r="K75" s="276">
        <v>512</v>
      </c>
      <c r="L75" s="276">
        <v>501.15</v>
      </c>
      <c r="M75" s="276">
        <v>138.86922999999999</v>
      </c>
    </row>
    <row r="76" spans="1:13" s="16" customFormat="1">
      <c r="A76" s="267">
        <v>66</v>
      </c>
      <c r="B76" s="276" t="s">
        <v>70</v>
      </c>
      <c r="C76" s="277">
        <v>36.85</v>
      </c>
      <c r="D76" s="278">
        <v>36.633333333333333</v>
      </c>
      <c r="E76" s="278">
        <v>36.066666666666663</v>
      </c>
      <c r="F76" s="278">
        <v>35.283333333333331</v>
      </c>
      <c r="G76" s="278">
        <v>34.716666666666661</v>
      </c>
      <c r="H76" s="278">
        <v>37.416666666666664</v>
      </c>
      <c r="I76" s="278">
        <v>37.983333333333341</v>
      </c>
      <c r="J76" s="278">
        <v>38.766666666666666</v>
      </c>
      <c r="K76" s="276">
        <v>37.200000000000003</v>
      </c>
      <c r="L76" s="276">
        <v>35.85</v>
      </c>
      <c r="M76" s="276">
        <v>471.89075000000003</v>
      </c>
    </row>
    <row r="77" spans="1:13" s="16" customFormat="1">
      <c r="A77" s="267">
        <v>67</v>
      </c>
      <c r="B77" s="276" t="s">
        <v>71</v>
      </c>
      <c r="C77" s="277">
        <v>454</v>
      </c>
      <c r="D77" s="278">
        <v>455.25</v>
      </c>
      <c r="E77" s="278">
        <v>449.3</v>
      </c>
      <c r="F77" s="278">
        <v>444.6</v>
      </c>
      <c r="G77" s="278">
        <v>438.65000000000003</v>
      </c>
      <c r="H77" s="278">
        <v>459.95</v>
      </c>
      <c r="I77" s="278">
        <v>465.90000000000003</v>
      </c>
      <c r="J77" s="278">
        <v>470.59999999999997</v>
      </c>
      <c r="K77" s="276">
        <v>461.2</v>
      </c>
      <c r="L77" s="276">
        <v>450.55</v>
      </c>
      <c r="M77" s="276">
        <v>32.53116</v>
      </c>
    </row>
    <row r="78" spans="1:13" s="16" customFormat="1">
      <c r="A78" s="267">
        <v>68</v>
      </c>
      <c r="B78" s="276" t="s">
        <v>322</v>
      </c>
      <c r="C78" s="277">
        <v>740.9</v>
      </c>
      <c r="D78" s="278">
        <v>742.83333333333337</v>
      </c>
      <c r="E78" s="278">
        <v>733.66666666666674</v>
      </c>
      <c r="F78" s="278">
        <v>726.43333333333339</v>
      </c>
      <c r="G78" s="278">
        <v>717.26666666666677</v>
      </c>
      <c r="H78" s="278">
        <v>750.06666666666672</v>
      </c>
      <c r="I78" s="278">
        <v>759.23333333333346</v>
      </c>
      <c r="J78" s="278">
        <v>766.4666666666667</v>
      </c>
      <c r="K78" s="276">
        <v>752</v>
      </c>
      <c r="L78" s="276">
        <v>735.6</v>
      </c>
      <c r="M78" s="276">
        <v>1.15306</v>
      </c>
    </row>
    <row r="79" spans="1:13" s="16" customFormat="1">
      <c r="A79" s="267">
        <v>69</v>
      </c>
      <c r="B79" s="276" t="s">
        <v>324</v>
      </c>
      <c r="C79" s="277">
        <v>176.3</v>
      </c>
      <c r="D79" s="278">
        <v>176.41666666666666</v>
      </c>
      <c r="E79" s="278">
        <v>173.13333333333333</v>
      </c>
      <c r="F79" s="278">
        <v>169.96666666666667</v>
      </c>
      <c r="G79" s="278">
        <v>166.68333333333334</v>
      </c>
      <c r="H79" s="278">
        <v>179.58333333333331</v>
      </c>
      <c r="I79" s="278">
        <v>182.86666666666667</v>
      </c>
      <c r="J79" s="278">
        <v>186.0333333333333</v>
      </c>
      <c r="K79" s="276">
        <v>179.7</v>
      </c>
      <c r="L79" s="276">
        <v>173.25</v>
      </c>
      <c r="M79" s="276">
        <v>6.0172100000000004</v>
      </c>
    </row>
    <row r="80" spans="1:13" s="16" customFormat="1">
      <c r="A80" s="267">
        <v>70</v>
      </c>
      <c r="B80" s="276" t="s">
        <v>325</v>
      </c>
      <c r="C80" s="277">
        <v>3821</v>
      </c>
      <c r="D80" s="278">
        <v>3833.6666666666665</v>
      </c>
      <c r="E80" s="278">
        <v>3787.333333333333</v>
      </c>
      <c r="F80" s="278">
        <v>3753.6666666666665</v>
      </c>
      <c r="G80" s="278">
        <v>3707.333333333333</v>
      </c>
      <c r="H80" s="278">
        <v>3867.333333333333</v>
      </c>
      <c r="I80" s="278">
        <v>3913.6666666666661</v>
      </c>
      <c r="J80" s="278">
        <v>3947.333333333333</v>
      </c>
      <c r="K80" s="276">
        <v>3880</v>
      </c>
      <c r="L80" s="276">
        <v>3800</v>
      </c>
      <c r="M80" s="276">
        <v>0.13514000000000001</v>
      </c>
    </row>
    <row r="81" spans="1:13" s="16" customFormat="1">
      <c r="A81" s="267">
        <v>71</v>
      </c>
      <c r="B81" s="276" t="s">
        <v>326</v>
      </c>
      <c r="C81" s="277">
        <v>792.3</v>
      </c>
      <c r="D81" s="278">
        <v>790</v>
      </c>
      <c r="E81" s="278">
        <v>781.3</v>
      </c>
      <c r="F81" s="278">
        <v>770.3</v>
      </c>
      <c r="G81" s="278">
        <v>761.59999999999991</v>
      </c>
      <c r="H81" s="278">
        <v>801</v>
      </c>
      <c r="I81" s="278">
        <v>809.7</v>
      </c>
      <c r="J81" s="278">
        <v>820.7</v>
      </c>
      <c r="K81" s="276">
        <v>798.7</v>
      </c>
      <c r="L81" s="276">
        <v>779</v>
      </c>
      <c r="M81" s="276">
        <v>0.66385000000000005</v>
      </c>
    </row>
    <row r="82" spans="1:13" s="16" customFormat="1">
      <c r="A82" s="267">
        <v>72</v>
      </c>
      <c r="B82" s="276" t="s">
        <v>327</v>
      </c>
      <c r="C82" s="277">
        <v>73.650000000000006</v>
      </c>
      <c r="D82" s="278">
        <v>73.916666666666671</v>
      </c>
      <c r="E82" s="278">
        <v>72.88333333333334</v>
      </c>
      <c r="F82" s="278">
        <v>72.116666666666674</v>
      </c>
      <c r="G82" s="278">
        <v>71.083333333333343</v>
      </c>
      <c r="H82" s="278">
        <v>74.683333333333337</v>
      </c>
      <c r="I82" s="278">
        <v>75.716666666666669</v>
      </c>
      <c r="J82" s="278">
        <v>76.483333333333334</v>
      </c>
      <c r="K82" s="276">
        <v>74.95</v>
      </c>
      <c r="L82" s="276">
        <v>73.150000000000006</v>
      </c>
      <c r="M82" s="276">
        <v>16.417249999999999</v>
      </c>
    </row>
    <row r="83" spans="1:13" s="16" customFormat="1">
      <c r="A83" s="267">
        <v>73</v>
      </c>
      <c r="B83" s="276" t="s">
        <v>72</v>
      </c>
      <c r="C83" s="277">
        <v>13189.45</v>
      </c>
      <c r="D83" s="278">
        <v>13176.816666666666</v>
      </c>
      <c r="E83" s="278">
        <v>13072.633333333331</v>
      </c>
      <c r="F83" s="278">
        <v>12955.816666666666</v>
      </c>
      <c r="G83" s="278">
        <v>12851.633333333331</v>
      </c>
      <c r="H83" s="278">
        <v>13293.633333333331</v>
      </c>
      <c r="I83" s="278">
        <v>13397.816666666666</v>
      </c>
      <c r="J83" s="278">
        <v>13514.633333333331</v>
      </c>
      <c r="K83" s="276">
        <v>13281</v>
      </c>
      <c r="L83" s="276">
        <v>13060</v>
      </c>
      <c r="M83" s="276">
        <v>0.71209999999999996</v>
      </c>
    </row>
    <row r="84" spans="1:13" s="16" customFormat="1">
      <c r="A84" s="267">
        <v>74</v>
      </c>
      <c r="B84" s="276" t="s">
        <v>74</v>
      </c>
      <c r="C84" s="277">
        <v>405.45</v>
      </c>
      <c r="D84" s="278">
        <v>403.35000000000008</v>
      </c>
      <c r="E84" s="278">
        <v>400.70000000000016</v>
      </c>
      <c r="F84" s="278">
        <v>395.9500000000001</v>
      </c>
      <c r="G84" s="278">
        <v>393.30000000000018</v>
      </c>
      <c r="H84" s="278">
        <v>408.10000000000014</v>
      </c>
      <c r="I84" s="278">
        <v>410.75000000000011</v>
      </c>
      <c r="J84" s="278">
        <v>415.50000000000011</v>
      </c>
      <c r="K84" s="276">
        <v>406</v>
      </c>
      <c r="L84" s="276">
        <v>398.6</v>
      </c>
      <c r="M84" s="276">
        <v>111.27235</v>
      </c>
    </row>
    <row r="85" spans="1:13" s="16" customFormat="1">
      <c r="A85" s="267">
        <v>75</v>
      </c>
      <c r="B85" s="276" t="s">
        <v>328</v>
      </c>
      <c r="C85" s="277">
        <v>237.25</v>
      </c>
      <c r="D85" s="278">
        <v>236.63333333333333</v>
      </c>
      <c r="E85" s="278">
        <v>232.46666666666664</v>
      </c>
      <c r="F85" s="278">
        <v>227.68333333333331</v>
      </c>
      <c r="G85" s="278">
        <v>223.51666666666662</v>
      </c>
      <c r="H85" s="278">
        <v>241.41666666666666</v>
      </c>
      <c r="I85" s="278">
        <v>245.58333333333334</v>
      </c>
      <c r="J85" s="278">
        <v>250.36666666666667</v>
      </c>
      <c r="K85" s="276">
        <v>240.8</v>
      </c>
      <c r="L85" s="276">
        <v>231.85</v>
      </c>
      <c r="M85" s="276">
        <v>2.2618100000000001</v>
      </c>
    </row>
    <row r="86" spans="1:13" s="16" customFormat="1">
      <c r="A86" s="267">
        <v>76</v>
      </c>
      <c r="B86" s="276" t="s">
        <v>75</v>
      </c>
      <c r="C86" s="277">
        <v>3776.95</v>
      </c>
      <c r="D86" s="278">
        <v>3768.6666666666665</v>
      </c>
      <c r="E86" s="278">
        <v>3745.333333333333</v>
      </c>
      <c r="F86" s="278">
        <v>3713.7166666666667</v>
      </c>
      <c r="G86" s="278">
        <v>3690.3833333333332</v>
      </c>
      <c r="H86" s="278">
        <v>3800.2833333333328</v>
      </c>
      <c r="I86" s="278">
        <v>3823.6166666666659</v>
      </c>
      <c r="J86" s="278">
        <v>3855.2333333333327</v>
      </c>
      <c r="K86" s="276">
        <v>3792</v>
      </c>
      <c r="L86" s="276">
        <v>3737.05</v>
      </c>
      <c r="M86" s="276">
        <v>6.8571200000000001</v>
      </c>
    </row>
    <row r="87" spans="1:13" s="16" customFormat="1">
      <c r="A87" s="267">
        <v>77</v>
      </c>
      <c r="B87" s="276" t="s">
        <v>314</v>
      </c>
      <c r="C87" s="277">
        <v>623.85</v>
      </c>
      <c r="D87" s="278">
        <v>620.94999999999993</v>
      </c>
      <c r="E87" s="278">
        <v>613.89999999999986</v>
      </c>
      <c r="F87" s="278">
        <v>603.94999999999993</v>
      </c>
      <c r="G87" s="278">
        <v>596.89999999999986</v>
      </c>
      <c r="H87" s="278">
        <v>630.89999999999986</v>
      </c>
      <c r="I87" s="278">
        <v>637.94999999999982</v>
      </c>
      <c r="J87" s="278">
        <v>647.89999999999986</v>
      </c>
      <c r="K87" s="276">
        <v>628</v>
      </c>
      <c r="L87" s="276">
        <v>611</v>
      </c>
      <c r="M87" s="276">
        <v>7.7990700000000004</v>
      </c>
    </row>
    <row r="88" spans="1:13" s="16" customFormat="1">
      <c r="A88" s="267">
        <v>78</v>
      </c>
      <c r="B88" s="276" t="s">
        <v>323</v>
      </c>
      <c r="C88" s="277">
        <v>197.15</v>
      </c>
      <c r="D88" s="278">
        <v>198.45000000000002</v>
      </c>
      <c r="E88" s="278">
        <v>194.70000000000005</v>
      </c>
      <c r="F88" s="278">
        <v>192.25000000000003</v>
      </c>
      <c r="G88" s="278">
        <v>188.50000000000006</v>
      </c>
      <c r="H88" s="278">
        <v>200.90000000000003</v>
      </c>
      <c r="I88" s="278">
        <v>204.64999999999998</v>
      </c>
      <c r="J88" s="278">
        <v>207.10000000000002</v>
      </c>
      <c r="K88" s="276">
        <v>202.2</v>
      </c>
      <c r="L88" s="276">
        <v>196</v>
      </c>
      <c r="M88" s="276">
        <v>5.9226599999999996</v>
      </c>
    </row>
    <row r="89" spans="1:13" s="16" customFormat="1">
      <c r="A89" s="267">
        <v>79</v>
      </c>
      <c r="B89" s="276" t="s">
        <v>76</v>
      </c>
      <c r="C89" s="277">
        <v>469.85</v>
      </c>
      <c r="D89" s="278">
        <v>470.0333333333333</v>
      </c>
      <c r="E89" s="278">
        <v>466.36666666666662</v>
      </c>
      <c r="F89" s="278">
        <v>462.88333333333333</v>
      </c>
      <c r="G89" s="278">
        <v>459.21666666666664</v>
      </c>
      <c r="H89" s="278">
        <v>473.51666666666659</v>
      </c>
      <c r="I89" s="278">
        <v>477.18333333333334</v>
      </c>
      <c r="J89" s="278">
        <v>480.66666666666657</v>
      </c>
      <c r="K89" s="276">
        <v>473.7</v>
      </c>
      <c r="L89" s="276">
        <v>466.55</v>
      </c>
      <c r="M89" s="276">
        <v>20.841000000000001</v>
      </c>
    </row>
    <row r="90" spans="1:13" s="16" customFormat="1">
      <c r="A90" s="267">
        <v>80</v>
      </c>
      <c r="B90" s="276" t="s">
        <v>77</v>
      </c>
      <c r="C90" s="277">
        <v>127.4</v>
      </c>
      <c r="D90" s="278">
        <v>126.96666666666665</v>
      </c>
      <c r="E90" s="278">
        <v>125.93333333333331</v>
      </c>
      <c r="F90" s="278">
        <v>124.46666666666665</v>
      </c>
      <c r="G90" s="278">
        <v>123.43333333333331</v>
      </c>
      <c r="H90" s="278">
        <v>128.43333333333331</v>
      </c>
      <c r="I90" s="278">
        <v>129.46666666666664</v>
      </c>
      <c r="J90" s="278">
        <v>130.93333333333331</v>
      </c>
      <c r="K90" s="276">
        <v>128</v>
      </c>
      <c r="L90" s="276">
        <v>125.5</v>
      </c>
      <c r="M90" s="276">
        <v>111.27677</v>
      </c>
    </row>
    <row r="91" spans="1:13" s="16" customFormat="1">
      <c r="A91" s="267">
        <v>81</v>
      </c>
      <c r="B91" s="276" t="s">
        <v>332</v>
      </c>
      <c r="C91" s="277">
        <v>487.6</v>
      </c>
      <c r="D91" s="278">
        <v>494.58333333333331</v>
      </c>
      <c r="E91" s="278">
        <v>475.21666666666658</v>
      </c>
      <c r="F91" s="278">
        <v>462.83333333333326</v>
      </c>
      <c r="G91" s="278">
        <v>443.46666666666653</v>
      </c>
      <c r="H91" s="278">
        <v>506.96666666666664</v>
      </c>
      <c r="I91" s="278">
        <v>526.33333333333326</v>
      </c>
      <c r="J91" s="278">
        <v>538.7166666666667</v>
      </c>
      <c r="K91" s="276">
        <v>513.95000000000005</v>
      </c>
      <c r="L91" s="276">
        <v>482.2</v>
      </c>
      <c r="M91" s="276">
        <v>4.8684200000000004</v>
      </c>
    </row>
    <row r="92" spans="1:13" s="16" customFormat="1">
      <c r="A92" s="267">
        <v>82</v>
      </c>
      <c r="B92" s="276" t="s">
        <v>333</v>
      </c>
      <c r="C92" s="277">
        <v>503.85</v>
      </c>
      <c r="D92" s="278">
        <v>502.7</v>
      </c>
      <c r="E92" s="278">
        <v>498.04999999999995</v>
      </c>
      <c r="F92" s="278">
        <v>492.24999999999994</v>
      </c>
      <c r="G92" s="278">
        <v>487.59999999999991</v>
      </c>
      <c r="H92" s="278">
        <v>508.5</v>
      </c>
      <c r="I92" s="278">
        <v>513.15</v>
      </c>
      <c r="J92" s="278">
        <v>518.95000000000005</v>
      </c>
      <c r="K92" s="276">
        <v>507.35</v>
      </c>
      <c r="L92" s="276">
        <v>496.9</v>
      </c>
      <c r="M92" s="276">
        <v>1.2188699999999999</v>
      </c>
    </row>
    <row r="93" spans="1:13" s="16" customFormat="1">
      <c r="A93" s="267">
        <v>83</v>
      </c>
      <c r="B93" s="276" t="s">
        <v>335</v>
      </c>
      <c r="C93" s="277">
        <v>374.6</v>
      </c>
      <c r="D93" s="278">
        <v>375.98333333333335</v>
      </c>
      <c r="E93" s="278">
        <v>371.31666666666672</v>
      </c>
      <c r="F93" s="278">
        <v>368.03333333333336</v>
      </c>
      <c r="G93" s="278">
        <v>363.36666666666673</v>
      </c>
      <c r="H93" s="278">
        <v>379.26666666666671</v>
      </c>
      <c r="I93" s="278">
        <v>383.93333333333334</v>
      </c>
      <c r="J93" s="278">
        <v>387.2166666666667</v>
      </c>
      <c r="K93" s="276">
        <v>380.65</v>
      </c>
      <c r="L93" s="276">
        <v>372.7</v>
      </c>
      <c r="M93" s="276">
        <v>1.1556500000000001</v>
      </c>
    </row>
    <row r="94" spans="1:13" s="16" customFormat="1">
      <c r="A94" s="267">
        <v>84</v>
      </c>
      <c r="B94" s="276" t="s">
        <v>329</v>
      </c>
      <c r="C94" s="277">
        <v>523.35</v>
      </c>
      <c r="D94" s="278">
        <v>528.58333333333337</v>
      </c>
      <c r="E94" s="278">
        <v>514.76666666666677</v>
      </c>
      <c r="F94" s="278">
        <v>506.18333333333339</v>
      </c>
      <c r="G94" s="278">
        <v>492.36666666666679</v>
      </c>
      <c r="H94" s="278">
        <v>537.16666666666674</v>
      </c>
      <c r="I94" s="278">
        <v>550.98333333333335</v>
      </c>
      <c r="J94" s="278">
        <v>559.56666666666672</v>
      </c>
      <c r="K94" s="276">
        <v>542.4</v>
      </c>
      <c r="L94" s="276">
        <v>520</v>
      </c>
      <c r="M94" s="276">
        <v>1.2398499999999999</v>
      </c>
    </row>
    <row r="95" spans="1:13" s="16" customFormat="1">
      <c r="A95" s="267">
        <v>85</v>
      </c>
      <c r="B95" s="276" t="s">
        <v>78</v>
      </c>
      <c r="C95" s="277">
        <v>127.85</v>
      </c>
      <c r="D95" s="278">
        <v>129.03333333333333</v>
      </c>
      <c r="E95" s="278">
        <v>126.36666666666667</v>
      </c>
      <c r="F95" s="278">
        <v>124.88333333333334</v>
      </c>
      <c r="G95" s="278">
        <v>122.21666666666668</v>
      </c>
      <c r="H95" s="278">
        <v>130.51666666666665</v>
      </c>
      <c r="I95" s="278">
        <v>133.18333333333334</v>
      </c>
      <c r="J95" s="278">
        <v>134.66666666666666</v>
      </c>
      <c r="K95" s="276">
        <v>131.69999999999999</v>
      </c>
      <c r="L95" s="276">
        <v>127.55</v>
      </c>
      <c r="M95" s="276">
        <v>11.186</v>
      </c>
    </row>
    <row r="96" spans="1:13" s="16" customFormat="1">
      <c r="A96" s="267">
        <v>86</v>
      </c>
      <c r="B96" s="276" t="s">
        <v>330</v>
      </c>
      <c r="C96" s="277">
        <v>257.25</v>
      </c>
      <c r="D96" s="278">
        <v>260.71666666666664</v>
      </c>
      <c r="E96" s="278">
        <v>252.5333333333333</v>
      </c>
      <c r="F96" s="278">
        <v>247.81666666666666</v>
      </c>
      <c r="G96" s="278">
        <v>239.63333333333333</v>
      </c>
      <c r="H96" s="278">
        <v>265.43333333333328</v>
      </c>
      <c r="I96" s="278">
        <v>273.61666666666656</v>
      </c>
      <c r="J96" s="278">
        <v>278.33333333333326</v>
      </c>
      <c r="K96" s="276">
        <v>268.89999999999998</v>
      </c>
      <c r="L96" s="276">
        <v>256</v>
      </c>
      <c r="M96" s="276">
        <v>2.8525299999999998</v>
      </c>
    </row>
    <row r="97" spans="1:13" s="16" customFormat="1">
      <c r="A97" s="267">
        <v>87</v>
      </c>
      <c r="B97" s="276" t="s">
        <v>338</v>
      </c>
      <c r="C97" s="277">
        <v>517.75</v>
      </c>
      <c r="D97" s="278">
        <v>520.79999999999995</v>
      </c>
      <c r="E97" s="278">
        <v>512.99999999999989</v>
      </c>
      <c r="F97" s="278">
        <v>508.24999999999989</v>
      </c>
      <c r="G97" s="278">
        <v>500.44999999999982</v>
      </c>
      <c r="H97" s="278">
        <v>525.54999999999995</v>
      </c>
      <c r="I97" s="278">
        <v>533.35000000000014</v>
      </c>
      <c r="J97" s="278">
        <v>538.1</v>
      </c>
      <c r="K97" s="276">
        <v>528.6</v>
      </c>
      <c r="L97" s="276">
        <v>516.04999999999995</v>
      </c>
      <c r="M97" s="276">
        <v>7.0550199999999998</v>
      </c>
    </row>
    <row r="98" spans="1:13" s="16" customFormat="1">
      <c r="A98" s="267">
        <v>88</v>
      </c>
      <c r="B98" s="276" t="s">
        <v>336</v>
      </c>
      <c r="C98" s="277">
        <v>1164.5999999999999</v>
      </c>
      <c r="D98" s="278">
        <v>1163.5</v>
      </c>
      <c r="E98" s="278">
        <v>1156.0999999999999</v>
      </c>
      <c r="F98" s="278">
        <v>1147.5999999999999</v>
      </c>
      <c r="G98" s="278">
        <v>1140.1999999999998</v>
      </c>
      <c r="H98" s="278">
        <v>1172</v>
      </c>
      <c r="I98" s="278">
        <v>1179.4000000000001</v>
      </c>
      <c r="J98" s="278">
        <v>1187.9000000000001</v>
      </c>
      <c r="K98" s="276">
        <v>1170.9000000000001</v>
      </c>
      <c r="L98" s="276">
        <v>1155</v>
      </c>
      <c r="M98" s="276">
        <v>0.89102000000000003</v>
      </c>
    </row>
    <row r="99" spans="1:13" s="16" customFormat="1">
      <c r="A99" s="267">
        <v>89</v>
      </c>
      <c r="B99" s="276" t="s">
        <v>337</v>
      </c>
      <c r="C99" s="277">
        <v>14.95</v>
      </c>
      <c r="D99" s="278">
        <v>15.133333333333333</v>
      </c>
      <c r="E99" s="278">
        <v>14.666666666666666</v>
      </c>
      <c r="F99" s="278">
        <v>14.383333333333333</v>
      </c>
      <c r="G99" s="278">
        <v>13.916666666666666</v>
      </c>
      <c r="H99" s="278">
        <v>15.416666666666666</v>
      </c>
      <c r="I99" s="278">
        <v>15.883333333333335</v>
      </c>
      <c r="J99" s="278">
        <v>16.166666666666664</v>
      </c>
      <c r="K99" s="276">
        <v>15.6</v>
      </c>
      <c r="L99" s="276">
        <v>14.85</v>
      </c>
      <c r="M99" s="276">
        <v>122.87520000000001</v>
      </c>
    </row>
    <row r="100" spans="1:13" s="16" customFormat="1">
      <c r="A100" s="267">
        <v>90</v>
      </c>
      <c r="B100" s="276" t="s">
        <v>339</v>
      </c>
      <c r="C100" s="277">
        <v>224.95</v>
      </c>
      <c r="D100" s="278">
        <v>222.03333333333333</v>
      </c>
      <c r="E100" s="278">
        <v>218.06666666666666</v>
      </c>
      <c r="F100" s="278">
        <v>211.18333333333334</v>
      </c>
      <c r="G100" s="278">
        <v>207.21666666666667</v>
      </c>
      <c r="H100" s="278">
        <v>228.91666666666666</v>
      </c>
      <c r="I100" s="278">
        <v>232.8833333333333</v>
      </c>
      <c r="J100" s="278">
        <v>239.76666666666665</v>
      </c>
      <c r="K100" s="276">
        <v>226</v>
      </c>
      <c r="L100" s="276">
        <v>215.15</v>
      </c>
      <c r="M100" s="276">
        <v>3.4123999999999999</v>
      </c>
    </row>
    <row r="101" spans="1:13">
      <c r="A101" s="267">
        <v>91</v>
      </c>
      <c r="B101" s="276" t="s">
        <v>80</v>
      </c>
      <c r="C101" s="277">
        <v>376.25</v>
      </c>
      <c r="D101" s="278">
        <v>377.11666666666662</v>
      </c>
      <c r="E101" s="278">
        <v>372.23333333333323</v>
      </c>
      <c r="F101" s="278">
        <v>368.21666666666664</v>
      </c>
      <c r="G101" s="278">
        <v>363.33333333333326</v>
      </c>
      <c r="H101" s="278">
        <v>381.13333333333321</v>
      </c>
      <c r="I101" s="278">
        <v>386.01666666666654</v>
      </c>
      <c r="J101" s="278">
        <v>390.03333333333319</v>
      </c>
      <c r="K101" s="276">
        <v>382</v>
      </c>
      <c r="L101" s="276">
        <v>373.1</v>
      </c>
      <c r="M101" s="276">
        <v>8.0305400000000002</v>
      </c>
    </row>
    <row r="102" spans="1:13">
      <c r="A102" s="267">
        <v>92</v>
      </c>
      <c r="B102" s="276" t="s">
        <v>340</v>
      </c>
      <c r="C102" s="277">
        <v>3205.3</v>
      </c>
      <c r="D102" s="278">
        <v>3187.2000000000003</v>
      </c>
      <c r="E102" s="278">
        <v>3144.4000000000005</v>
      </c>
      <c r="F102" s="278">
        <v>3083.5000000000005</v>
      </c>
      <c r="G102" s="278">
        <v>3040.7000000000007</v>
      </c>
      <c r="H102" s="278">
        <v>3248.1000000000004</v>
      </c>
      <c r="I102" s="278">
        <v>3290.9000000000005</v>
      </c>
      <c r="J102" s="278">
        <v>3351.8</v>
      </c>
      <c r="K102" s="276">
        <v>3230</v>
      </c>
      <c r="L102" s="276">
        <v>3126.3</v>
      </c>
      <c r="M102" s="276">
        <v>5.067E-2</v>
      </c>
    </row>
    <row r="103" spans="1:13">
      <c r="A103" s="267">
        <v>93</v>
      </c>
      <c r="B103" s="276" t="s">
        <v>81</v>
      </c>
      <c r="C103" s="277">
        <v>627.5</v>
      </c>
      <c r="D103" s="278">
        <v>625.53333333333342</v>
      </c>
      <c r="E103" s="278">
        <v>621.16666666666686</v>
      </c>
      <c r="F103" s="278">
        <v>614.83333333333348</v>
      </c>
      <c r="G103" s="278">
        <v>610.46666666666692</v>
      </c>
      <c r="H103" s="278">
        <v>631.86666666666679</v>
      </c>
      <c r="I103" s="278">
        <v>636.23333333333335</v>
      </c>
      <c r="J103" s="278">
        <v>642.56666666666672</v>
      </c>
      <c r="K103" s="276">
        <v>629.9</v>
      </c>
      <c r="L103" s="276">
        <v>619.20000000000005</v>
      </c>
      <c r="M103" s="276">
        <v>1.4068700000000001</v>
      </c>
    </row>
    <row r="104" spans="1:13">
      <c r="A104" s="267">
        <v>94</v>
      </c>
      <c r="B104" s="276" t="s">
        <v>334</v>
      </c>
      <c r="C104" s="277">
        <v>294.3</v>
      </c>
      <c r="D104" s="278">
        <v>292.75</v>
      </c>
      <c r="E104" s="278">
        <v>288.55</v>
      </c>
      <c r="F104" s="278">
        <v>282.8</v>
      </c>
      <c r="G104" s="278">
        <v>278.60000000000002</v>
      </c>
      <c r="H104" s="278">
        <v>298.5</v>
      </c>
      <c r="I104" s="278">
        <v>302.70000000000005</v>
      </c>
      <c r="J104" s="278">
        <v>308.45</v>
      </c>
      <c r="K104" s="276">
        <v>296.95</v>
      </c>
      <c r="L104" s="276">
        <v>287</v>
      </c>
      <c r="M104" s="276">
        <v>1.78013</v>
      </c>
    </row>
    <row r="105" spans="1:13">
      <c r="A105" s="267">
        <v>95</v>
      </c>
      <c r="B105" s="276" t="s">
        <v>342</v>
      </c>
      <c r="C105" s="277">
        <v>230.5</v>
      </c>
      <c r="D105" s="278">
        <v>233.1</v>
      </c>
      <c r="E105" s="278">
        <v>223.39999999999998</v>
      </c>
      <c r="F105" s="278">
        <v>216.29999999999998</v>
      </c>
      <c r="G105" s="278">
        <v>206.59999999999997</v>
      </c>
      <c r="H105" s="278">
        <v>240.2</v>
      </c>
      <c r="I105" s="278">
        <v>249.89999999999998</v>
      </c>
      <c r="J105" s="278">
        <v>257</v>
      </c>
      <c r="K105" s="276">
        <v>242.8</v>
      </c>
      <c r="L105" s="276">
        <v>226</v>
      </c>
      <c r="M105" s="276">
        <v>25.764330000000001</v>
      </c>
    </row>
    <row r="106" spans="1:13">
      <c r="A106" s="267">
        <v>96</v>
      </c>
      <c r="B106" s="276" t="s">
        <v>343</v>
      </c>
      <c r="C106" s="277">
        <v>110.9</v>
      </c>
      <c r="D106" s="278">
        <v>109.06666666666666</v>
      </c>
      <c r="E106" s="278">
        <v>106.33333333333333</v>
      </c>
      <c r="F106" s="278">
        <v>101.76666666666667</v>
      </c>
      <c r="G106" s="278">
        <v>99.033333333333331</v>
      </c>
      <c r="H106" s="278">
        <v>113.63333333333333</v>
      </c>
      <c r="I106" s="278">
        <v>116.36666666666667</v>
      </c>
      <c r="J106" s="278">
        <v>120.93333333333332</v>
      </c>
      <c r="K106" s="276">
        <v>111.8</v>
      </c>
      <c r="L106" s="276">
        <v>104.5</v>
      </c>
      <c r="M106" s="276">
        <v>33.69285</v>
      </c>
    </row>
    <row r="107" spans="1:13">
      <c r="A107" s="267">
        <v>97</v>
      </c>
      <c r="B107" s="276" t="s">
        <v>82</v>
      </c>
      <c r="C107" s="277">
        <v>371.75</v>
      </c>
      <c r="D107" s="278">
        <v>371.05</v>
      </c>
      <c r="E107" s="278">
        <v>367.40000000000003</v>
      </c>
      <c r="F107" s="278">
        <v>363.05</v>
      </c>
      <c r="G107" s="278">
        <v>359.40000000000003</v>
      </c>
      <c r="H107" s="278">
        <v>375.40000000000003</v>
      </c>
      <c r="I107" s="278">
        <v>379.05</v>
      </c>
      <c r="J107" s="278">
        <v>383.40000000000003</v>
      </c>
      <c r="K107" s="276">
        <v>374.7</v>
      </c>
      <c r="L107" s="276">
        <v>366.7</v>
      </c>
      <c r="M107" s="276">
        <v>28.629370000000002</v>
      </c>
    </row>
    <row r="108" spans="1:13">
      <c r="A108" s="267">
        <v>98</v>
      </c>
      <c r="B108" s="284" t="s">
        <v>344</v>
      </c>
      <c r="C108" s="277">
        <v>529.20000000000005</v>
      </c>
      <c r="D108" s="278">
        <v>527.41666666666663</v>
      </c>
      <c r="E108" s="278">
        <v>524.83333333333326</v>
      </c>
      <c r="F108" s="278">
        <v>520.46666666666658</v>
      </c>
      <c r="G108" s="278">
        <v>517.88333333333321</v>
      </c>
      <c r="H108" s="278">
        <v>531.7833333333333</v>
      </c>
      <c r="I108" s="278">
        <v>534.36666666666656</v>
      </c>
      <c r="J108" s="278">
        <v>538.73333333333335</v>
      </c>
      <c r="K108" s="276">
        <v>530</v>
      </c>
      <c r="L108" s="276">
        <v>523.04999999999995</v>
      </c>
      <c r="M108" s="276">
        <v>0.60333000000000003</v>
      </c>
    </row>
    <row r="109" spans="1:13">
      <c r="A109" s="267">
        <v>99</v>
      </c>
      <c r="B109" s="276" t="s">
        <v>83</v>
      </c>
      <c r="C109" s="277">
        <v>789.3</v>
      </c>
      <c r="D109" s="278">
        <v>786.31666666666661</v>
      </c>
      <c r="E109" s="278">
        <v>779.33333333333326</v>
      </c>
      <c r="F109" s="278">
        <v>769.36666666666667</v>
      </c>
      <c r="G109" s="278">
        <v>762.38333333333333</v>
      </c>
      <c r="H109" s="278">
        <v>796.28333333333319</v>
      </c>
      <c r="I109" s="278">
        <v>803.26666666666654</v>
      </c>
      <c r="J109" s="278">
        <v>813.23333333333312</v>
      </c>
      <c r="K109" s="276">
        <v>793.3</v>
      </c>
      <c r="L109" s="276">
        <v>776.35</v>
      </c>
      <c r="M109" s="276">
        <v>197.85595000000001</v>
      </c>
    </row>
    <row r="110" spans="1:13">
      <c r="A110" s="267">
        <v>100</v>
      </c>
      <c r="B110" s="276" t="s">
        <v>84</v>
      </c>
      <c r="C110" s="277">
        <v>143.35</v>
      </c>
      <c r="D110" s="278">
        <v>142.21666666666667</v>
      </c>
      <c r="E110" s="278">
        <v>140.23333333333335</v>
      </c>
      <c r="F110" s="278">
        <v>137.11666666666667</v>
      </c>
      <c r="G110" s="278">
        <v>135.13333333333335</v>
      </c>
      <c r="H110" s="278">
        <v>145.33333333333334</v>
      </c>
      <c r="I110" s="278">
        <v>147.31666666666663</v>
      </c>
      <c r="J110" s="278">
        <v>150.43333333333334</v>
      </c>
      <c r="K110" s="276">
        <v>144.19999999999999</v>
      </c>
      <c r="L110" s="276">
        <v>139.1</v>
      </c>
      <c r="M110" s="276">
        <v>356.05748</v>
      </c>
    </row>
    <row r="111" spans="1:13">
      <c r="A111" s="267">
        <v>101</v>
      </c>
      <c r="B111" s="276" t="s">
        <v>345</v>
      </c>
      <c r="C111" s="277">
        <v>359.85</v>
      </c>
      <c r="D111" s="278">
        <v>359.93333333333334</v>
      </c>
      <c r="E111" s="278">
        <v>356.91666666666669</v>
      </c>
      <c r="F111" s="278">
        <v>353.98333333333335</v>
      </c>
      <c r="G111" s="278">
        <v>350.9666666666667</v>
      </c>
      <c r="H111" s="278">
        <v>362.86666666666667</v>
      </c>
      <c r="I111" s="278">
        <v>365.88333333333333</v>
      </c>
      <c r="J111" s="278">
        <v>368.81666666666666</v>
      </c>
      <c r="K111" s="276">
        <v>362.95</v>
      </c>
      <c r="L111" s="276">
        <v>357</v>
      </c>
      <c r="M111" s="276">
        <v>2.9347699999999999</v>
      </c>
    </row>
    <row r="112" spans="1:13">
      <c r="A112" s="267">
        <v>102</v>
      </c>
      <c r="B112" s="276" t="s">
        <v>3634</v>
      </c>
      <c r="C112" s="277">
        <v>2503.15</v>
      </c>
      <c r="D112" s="278">
        <v>2501.7166666666667</v>
      </c>
      <c r="E112" s="278">
        <v>2484.4333333333334</v>
      </c>
      <c r="F112" s="278">
        <v>2465.7166666666667</v>
      </c>
      <c r="G112" s="278">
        <v>2448.4333333333334</v>
      </c>
      <c r="H112" s="278">
        <v>2520.4333333333334</v>
      </c>
      <c r="I112" s="278">
        <v>2537.7166666666672</v>
      </c>
      <c r="J112" s="278">
        <v>2556.4333333333334</v>
      </c>
      <c r="K112" s="276">
        <v>2519</v>
      </c>
      <c r="L112" s="276">
        <v>2483</v>
      </c>
      <c r="M112" s="276">
        <v>1.3569199999999999</v>
      </c>
    </row>
    <row r="113" spans="1:13">
      <c r="A113" s="267">
        <v>103</v>
      </c>
      <c r="B113" s="276" t="s">
        <v>85</v>
      </c>
      <c r="C113" s="277">
        <v>1625.45</v>
      </c>
      <c r="D113" s="278">
        <v>1610.2333333333333</v>
      </c>
      <c r="E113" s="278">
        <v>1590.4666666666667</v>
      </c>
      <c r="F113" s="278">
        <v>1555.4833333333333</v>
      </c>
      <c r="G113" s="278">
        <v>1535.7166666666667</v>
      </c>
      <c r="H113" s="278">
        <v>1645.2166666666667</v>
      </c>
      <c r="I113" s="278">
        <v>1664.9833333333336</v>
      </c>
      <c r="J113" s="278">
        <v>1699.9666666666667</v>
      </c>
      <c r="K113" s="276">
        <v>1630</v>
      </c>
      <c r="L113" s="276">
        <v>1575.25</v>
      </c>
      <c r="M113" s="276">
        <v>11.73625</v>
      </c>
    </row>
    <row r="114" spans="1:13">
      <c r="A114" s="267">
        <v>104</v>
      </c>
      <c r="B114" s="276" t="s">
        <v>86</v>
      </c>
      <c r="C114" s="277">
        <v>404</v>
      </c>
      <c r="D114" s="278">
        <v>404.43333333333334</v>
      </c>
      <c r="E114" s="278">
        <v>400.76666666666665</v>
      </c>
      <c r="F114" s="278">
        <v>397.5333333333333</v>
      </c>
      <c r="G114" s="278">
        <v>393.86666666666662</v>
      </c>
      <c r="H114" s="278">
        <v>407.66666666666669</v>
      </c>
      <c r="I114" s="278">
        <v>411.33333333333331</v>
      </c>
      <c r="J114" s="278">
        <v>414.56666666666672</v>
      </c>
      <c r="K114" s="276">
        <v>408.1</v>
      </c>
      <c r="L114" s="276">
        <v>401.2</v>
      </c>
      <c r="M114" s="276">
        <v>26.312629999999999</v>
      </c>
    </row>
    <row r="115" spans="1:13">
      <c r="A115" s="267">
        <v>105</v>
      </c>
      <c r="B115" s="276" t="s">
        <v>236</v>
      </c>
      <c r="C115" s="277">
        <v>801</v>
      </c>
      <c r="D115" s="278">
        <v>800.26666666666677</v>
      </c>
      <c r="E115" s="278">
        <v>787.78333333333353</v>
      </c>
      <c r="F115" s="278">
        <v>774.56666666666672</v>
      </c>
      <c r="G115" s="278">
        <v>762.08333333333348</v>
      </c>
      <c r="H115" s="278">
        <v>813.48333333333358</v>
      </c>
      <c r="I115" s="278">
        <v>825.96666666666692</v>
      </c>
      <c r="J115" s="278">
        <v>839.18333333333362</v>
      </c>
      <c r="K115" s="276">
        <v>812.75</v>
      </c>
      <c r="L115" s="276">
        <v>787.05</v>
      </c>
      <c r="M115" s="276">
        <v>5.3445099999999996</v>
      </c>
    </row>
    <row r="116" spans="1:13">
      <c r="A116" s="267">
        <v>106</v>
      </c>
      <c r="B116" s="276" t="s">
        <v>346</v>
      </c>
      <c r="C116" s="277">
        <v>794.2</v>
      </c>
      <c r="D116" s="278">
        <v>801.06666666666661</v>
      </c>
      <c r="E116" s="278">
        <v>782.13333333333321</v>
      </c>
      <c r="F116" s="278">
        <v>770.06666666666661</v>
      </c>
      <c r="G116" s="278">
        <v>751.13333333333321</v>
      </c>
      <c r="H116" s="278">
        <v>813.13333333333321</v>
      </c>
      <c r="I116" s="278">
        <v>832.06666666666661</v>
      </c>
      <c r="J116" s="278">
        <v>844.13333333333321</v>
      </c>
      <c r="K116" s="276">
        <v>820</v>
      </c>
      <c r="L116" s="276">
        <v>789</v>
      </c>
      <c r="M116" s="276">
        <v>0.82184999999999997</v>
      </c>
    </row>
    <row r="117" spans="1:13">
      <c r="A117" s="267">
        <v>107</v>
      </c>
      <c r="B117" s="276" t="s">
        <v>331</v>
      </c>
      <c r="C117" s="277">
        <v>1919.5</v>
      </c>
      <c r="D117" s="278">
        <v>1924.5</v>
      </c>
      <c r="E117" s="278">
        <v>1902.15</v>
      </c>
      <c r="F117" s="278">
        <v>1884.8000000000002</v>
      </c>
      <c r="G117" s="278">
        <v>1862.4500000000003</v>
      </c>
      <c r="H117" s="278">
        <v>1941.85</v>
      </c>
      <c r="I117" s="278">
        <v>1964.1999999999998</v>
      </c>
      <c r="J117" s="278">
        <v>1981.5499999999997</v>
      </c>
      <c r="K117" s="276">
        <v>1946.85</v>
      </c>
      <c r="L117" s="276">
        <v>1907.15</v>
      </c>
      <c r="M117" s="276">
        <v>0.21837999999999999</v>
      </c>
    </row>
    <row r="118" spans="1:13">
      <c r="A118" s="267">
        <v>108</v>
      </c>
      <c r="B118" s="276" t="s">
        <v>237</v>
      </c>
      <c r="C118" s="277">
        <v>324.60000000000002</v>
      </c>
      <c r="D118" s="278">
        <v>326.40000000000003</v>
      </c>
      <c r="E118" s="278">
        <v>318.70000000000005</v>
      </c>
      <c r="F118" s="278">
        <v>312.8</v>
      </c>
      <c r="G118" s="278">
        <v>305.10000000000002</v>
      </c>
      <c r="H118" s="278">
        <v>332.30000000000007</v>
      </c>
      <c r="I118" s="278">
        <v>340</v>
      </c>
      <c r="J118" s="278">
        <v>345.90000000000009</v>
      </c>
      <c r="K118" s="276">
        <v>334.1</v>
      </c>
      <c r="L118" s="276">
        <v>320.5</v>
      </c>
      <c r="M118" s="276">
        <v>10.01254</v>
      </c>
    </row>
    <row r="119" spans="1:13">
      <c r="A119" s="267">
        <v>109</v>
      </c>
      <c r="B119" s="276" t="s">
        <v>2995</v>
      </c>
      <c r="C119" s="277">
        <v>220.35</v>
      </c>
      <c r="D119" s="278">
        <v>221.85</v>
      </c>
      <c r="E119" s="278">
        <v>217.7</v>
      </c>
      <c r="F119" s="278">
        <v>215.04999999999998</v>
      </c>
      <c r="G119" s="278">
        <v>210.89999999999998</v>
      </c>
      <c r="H119" s="278">
        <v>224.5</v>
      </c>
      <c r="I119" s="278">
        <v>228.65000000000003</v>
      </c>
      <c r="J119" s="278">
        <v>231.3</v>
      </c>
      <c r="K119" s="276">
        <v>226</v>
      </c>
      <c r="L119" s="276">
        <v>219.2</v>
      </c>
      <c r="M119" s="276">
        <v>3.8320400000000001</v>
      </c>
    </row>
    <row r="120" spans="1:13">
      <c r="A120" s="267">
        <v>110</v>
      </c>
      <c r="B120" s="276" t="s">
        <v>235</v>
      </c>
      <c r="C120" s="277">
        <v>185.1</v>
      </c>
      <c r="D120" s="278">
        <v>183</v>
      </c>
      <c r="E120" s="278">
        <v>179.1</v>
      </c>
      <c r="F120" s="278">
        <v>173.1</v>
      </c>
      <c r="G120" s="278">
        <v>169.2</v>
      </c>
      <c r="H120" s="278">
        <v>189</v>
      </c>
      <c r="I120" s="278">
        <v>192.89999999999998</v>
      </c>
      <c r="J120" s="278">
        <v>198.9</v>
      </c>
      <c r="K120" s="276">
        <v>186.9</v>
      </c>
      <c r="L120" s="276">
        <v>177</v>
      </c>
      <c r="M120" s="276">
        <v>32.58211</v>
      </c>
    </row>
    <row r="121" spans="1:13">
      <c r="A121" s="267">
        <v>111</v>
      </c>
      <c r="B121" s="276" t="s">
        <v>87</v>
      </c>
      <c r="C121" s="277">
        <v>607.65</v>
      </c>
      <c r="D121" s="278">
        <v>600.38333333333333</v>
      </c>
      <c r="E121" s="278">
        <v>591.26666666666665</v>
      </c>
      <c r="F121" s="278">
        <v>574.88333333333333</v>
      </c>
      <c r="G121" s="278">
        <v>565.76666666666665</v>
      </c>
      <c r="H121" s="278">
        <v>616.76666666666665</v>
      </c>
      <c r="I121" s="278">
        <v>625.88333333333321</v>
      </c>
      <c r="J121" s="278">
        <v>642.26666666666665</v>
      </c>
      <c r="K121" s="276">
        <v>609.5</v>
      </c>
      <c r="L121" s="276">
        <v>584</v>
      </c>
      <c r="M121" s="276">
        <v>23.563610000000001</v>
      </c>
    </row>
    <row r="122" spans="1:13">
      <c r="A122" s="267">
        <v>112</v>
      </c>
      <c r="B122" s="276" t="s">
        <v>347</v>
      </c>
      <c r="C122" s="277">
        <v>535.15</v>
      </c>
      <c r="D122" s="278">
        <v>528.5</v>
      </c>
      <c r="E122" s="278">
        <v>506.25</v>
      </c>
      <c r="F122" s="278">
        <v>477.35</v>
      </c>
      <c r="G122" s="278">
        <v>455.1</v>
      </c>
      <c r="H122" s="278">
        <v>557.4</v>
      </c>
      <c r="I122" s="278">
        <v>579.65</v>
      </c>
      <c r="J122" s="278">
        <v>608.54999999999995</v>
      </c>
      <c r="K122" s="276">
        <v>550.75</v>
      </c>
      <c r="L122" s="276">
        <v>499.6</v>
      </c>
      <c r="M122" s="276">
        <v>21.049990000000001</v>
      </c>
    </row>
    <row r="123" spans="1:13">
      <c r="A123" s="267">
        <v>113</v>
      </c>
      <c r="B123" s="276" t="s">
        <v>88</v>
      </c>
      <c r="C123" s="277">
        <v>513.6</v>
      </c>
      <c r="D123" s="278">
        <v>514.98333333333346</v>
      </c>
      <c r="E123" s="278">
        <v>511.01666666666688</v>
      </c>
      <c r="F123" s="278">
        <v>508.43333333333339</v>
      </c>
      <c r="G123" s="278">
        <v>504.46666666666681</v>
      </c>
      <c r="H123" s="278">
        <v>517.56666666666695</v>
      </c>
      <c r="I123" s="278">
        <v>521.53333333333342</v>
      </c>
      <c r="J123" s="278">
        <v>524.11666666666702</v>
      </c>
      <c r="K123" s="276">
        <v>518.95000000000005</v>
      </c>
      <c r="L123" s="276">
        <v>512.4</v>
      </c>
      <c r="M123" s="276">
        <v>30.130230000000001</v>
      </c>
    </row>
    <row r="124" spans="1:13">
      <c r="A124" s="267">
        <v>114</v>
      </c>
      <c r="B124" s="276" t="s">
        <v>238</v>
      </c>
      <c r="C124" s="277">
        <v>1067.3499999999999</v>
      </c>
      <c r="D124" s="278">
        <v>1067.5333333333333</v>
      </c>
      <c r="E124" s="278">
        <v>1055.9166666666665</v>
      </c>
      <c r="F124" s="278">
        <v>1044.4833333333331</v>
      </c>
      <c r="G124" s="278">
        <v>1032.8666666666663</v>
      </c>
      <c r="H124" s="278">
        <v>1078.9666666666667</v>
      </c>
      <c r="I124" s="278">
        <v>1090.5833333333335</v>
      </c>
      <c r="J124" s="278">
        <v>1102.0166666666669</v>
      </c>
      <c r="K124" s="276">
        <v>1079.1500000000001</v>
      </c>
      <c r="L124" s="276">
        <v>1056.0999999999999</v>
      </c>
      <c r="M124" s="276">
        <v>1.0230699999999999</v>
      </c>
    </row>
    <row r="125" spans="1:13">
      <c r="A125" s="267">
        <v>115</v>
      </c>
      <c r="B125" s="276" t="s">
        <v>348</v>
      </c>
      <c r="C125" s="277">
        <v>87.4</v>
      </c>
      <c r="D125" s="278">
        <v>87.8</v>
      </c>
      <c r="E125" s="278">
        <v>86.1</v>
      </c>
      <c r="F125" s="278">
        <v>84.8</v>
      </c>
      <c r="G125" s="278">
        <v>83.1</v>
      </c>
      <c r="H125" s="278">
        <v>89.1</v>
      </c>
      <c r="I125" s="278">
        <v>90.800000000000011</v>
      </c>
      <c r="J125" s="278">
        <v>92.1</v>
      </c>
      <c r="K125" s="276">
        <v>89.5</v>
      </c>
      <c r="L125" s="276">
        <v>86.5</v>
      </c>
      <c r="M125" s="276">
        <v>4.37317</v>
      </c>
    </row>
    <row r="126" spans="1:13">
      <c r="A126" s="267">
        <v>116</v>
      </c>
      <c r="B126" s="276" t="s">
        <v>355</v>
      </c>
      <c r="C126" s="277">
        <v>387.9</v>
      </c>
      <c r="D126" s="278">
        <v>389.16666666666669</v>
      </c>
      <c r="E126" s="278">
        <v>381.33333333333337</v>
      </c>
      <c r="F126" s="278">
        <v>374.76666666666671</v>
      </c>
      <c r="G126" s="278">
        <v>366.93333333333339</v>
      </c>
      <c r="H126" s="278">
        <v>395.73333333333335</v>
      </c>
      <c r="I126" s="278">
        <v>403.56666666666672</v>
      </c>
      <c r="J126" s="278">
        <v>410.13333333333333</v>
      </c>
      <c r="K126" s="276">
        <v>397</v>
      </c>
      <c r="L126" s="276">
        <v>382.6</v>
      </c>
      <c r="M126" s="276">
        <v>1.5827100000000001</v>
      </c>
    </row>
    <row r="127" spans="1:13">
      <c r="A127" s="267">
        <v>117</v>
      </c>
      <c r="B127" s="276" t="s">
        <v>356</v>
      </c>
      <c r="C127" s="277">
        <v>155.05000000000001</v>
      </c>
      <c r="D127" s="278">
        <v>153.88333333333333</v>
      </c>
      <c r="E127" s="278">
        <v>151.26666666666665</v>
      </c>
      <c r="F127" s="278">
        <v>147.48333333333332</v>
      </c>
      <c r="G127" s="278">
        <v>144.86666666666665</v>
      </c>
      <c r="H127" s="278">
        <v>157.66666666666666</v>
      </c>
      <c r="I127" s="278">
        <v>160.28333333333333</v>
      </c>
      <c r="J127" s="278">
        <v>164.06666666666666</v>
      </c>
      <c r="K127" s="276">
        <v>156.5</v>
      </c>
      <c r="L127" s="276">
        <v>150.1</v>
      </c>
      <c r="M127" s="276">
        <v>3.74309</v>
      </c>
    </row>
    <row r="128" spans="1:13">
      <c r="A128" s="267">
        <v>118</v>
      </c>
      <c r="B128" s="276" t="s">
        <v>349</v>
      </c>
      <c r="C128" s="277">
        <v>123.55</v>
      </c>
      <c r="D128" s="278">
        <v>121.73333333333333</v>
      </c>
      <c r="E128" s="278">
        <v>118.86666666666667</v>
      </c>
      <c r="F128" s="278">
        <v>114.18333333333334</v>
      </c>
      <c r="G128" s="278">
        <v>111.31666666666668</v>
      </c>
      <c r="H128" s="278">
        <v>126.41666666666667</v>
      </c>
      <c r="I128" s="278">
        <v>129.2833333333333</v>
      </c>
      <c r="J128" s="278">
        <v>133.96666666666667</v>
      </c>
      <c r="K128" s="276">
        <v>124.6</v>
      </c>
      <c r="L128" s="276">
        <v>117.05</v>
      </c>
      <c r="M128" s="276">
        <v>44.686340000000001</v>
      </c>
    </row>
    <row r="129" spans="1:13">
      <c r="A129" s="267">
        <v>119</v>
      </c>
      <c r="B129" s="276" t="s">
        <v>350</v>
      </c>
      <c r="C129" s="277">
        <v>386.85</v>
      </c>
      <c r="D129" s="278">
        <v>386.56666666666666</v>
      </c>
      <c r="E129" s="278">
        <v>384.13333333333333</v>
      </c>
      <c r="F129" s="278">
        <v>381.41666666666669</v>
      </c>
      <c r="G129" s="278">
        <v>378.98333333333335</v>
      </c>
      <c r="H129" s="278">
        <v>389.2833333333333</v>
      </c>
      <c r="I129" s="278">
        <v>391.71666666666658</v>
      </c>
      <c r="J129" s="278">
        <v>394.43333333333328</v>
      </c>
      <c r="K129" s="276">
        <v>389</v>
      </c>
      <c r="L129" s="276">
        <v>383.85</v>
      </c>
      <c r="M129" s="276">
        <v>0.58421000000000001</v>
      </c>
    </row>
    <row r="130" spans="1:13">
      <c r="A130" s="267">
        <v>120</v>
      </c>
      <c r="B130" s="276" t="s">
        <v>351</v>
      </c>
      <c r="C130" s="277">
        <v>882.1</v>
      </c>
      <c r="D130" s="278">
        <v>872.73333333333323</v>
      </c>
      <c r="E130" s="278">
        <v>855.66666666666652</v>
      </c>
      <c r="F130" s="278">
        <v>829.23333333333323</v>
      </c>
      <c r="G130" s="278">
        <v>812.16666666666652</v>
      </c>
      <c r="H130" s="278">
        <v>899.16666666666652</v>
      </c>
      <c r="I130" s="278">
        <v>916.23333333333335</v>
      </c>
      <c r="J130" s="278">
        <v>942.66666666666652</v>
      </c>
      <c r="K130" s="276">
        <v>889.8</v>
      </c>
      <c r="L130" s="276">
        <v>846.3</v>
      </c>
      <c r="M130" s="276">
        <v>10.23007</v>
      </c>
    </row>
    <row r="131" spans="1:13">
      <c r="A131" s="267">
        <v>121</v>
      </c>
      <c r="B131" s="276" t="s">
        <v>352</v>
      </c>
      <c r="C131" s="277">
        <v>165.2</v>
      </c>
      <c r="D131" s="278">
        <v>163.96666666666667</v>
      </c>
      <c r="E131" s="278">
        <v>161.23333333333335</v>
      </c>
      <c r="F131" s="278">
        <v>157.26666666666668</v>
      </c>
      <c r="G131" s="278">
        <v>154.53333333333336</v>
      </c>
      <c r="H131" s="278">
        <v>167.93333333333334</v>
      </c>
      <c r="I131" s="278">
        <v>170.66666666666663</v>
      </c>
      <c r="J131" s="278">
        <v>174.63333333333333</v>
      </c>
      <c r="K131" s="276">
        <v>166.7</v>
      </c>
      <c r="L131" s="276">
        <v>160</v>
      </c>
      <c r="M131" s="276">
        <v>48.90887</v>
      </c>
    </row>
    <row r="132" spans="1:13">
      <c r="A132" s="267">
        <v>122</v>
      </c>
      <c r="B132" s="276" t="s">
        <v>1220</v>
      </c>
      <c r="C132" s="277">
        <v>746.95</v>
      </c>
      <c r="D132" s="278">
        <v>747.61666666666667</v>
      </c>
      <c r="E132" s="278">
        <v>741.33333333333337</v>
      </c>
      <c r="F132" s="278">
        <v>735.7166666666667</v>
      </c>
      <c r="G132" s="278">
        <v>729.43333333333339</v>
      </c>
      <c r="H132" s="278">
        <v>753.23333333333335</v>
      </c>
      <c r="I132" s="278">
        <v>759.51666666666665</v>
      </c>
      <c r="J132" s="278">
        <v>765.13333333333333</v>
      </c>
      <c r="K132" s="276">
        <v>753.9</v>
      </c>
      <c r="L132" s="276">
        <v>742</v>
      </c>
      <c r="M132" s="276">
        <v>0.38928000000000001</v>
      </c>
    </row>
    <row r="133" spans="1:13">
      <c r="A133" s="267">
        <v>123</v>
      </c>
      <c r="B133" s="276" t="s">
        <v>90</v>
      </c>
      <c r="C133" s="277">
        <v>14.7</v>
      </c>
      <c r="D133" s="278">
        <v>14.583333333333334</v>
      </c>
      <c r="E133" s="278">
        <v>13.916666666666668</v>
      </c>
      <c r="F133" s="278">
        <v>13.133333333333335</v>
      </c>
      <c r="G133" s="278">
        <v>12.466666666666669</v>
      </c>
      <c r="H133" s="278">
        <v>15.366666666666667</v>
      </c>
      <c r="I133" s="278">
        <v>16.033333333333335</v>
      </c>
      <c r="J133" s="278">
        <v>16.816666666666666</v>
      </c>
      <c r="K133" s="276">
        <v>15.25</v>
      </c>
      <c r="L133" s="276">
        <v>13.8</v>
      </c>
      <c r="M133" s="276">
        <v>319.35070000000002</v>
      </c>
    </row>
    <row r="134" spans="1:13">
      <c r="A134" s="267">
        <v>124</v>
      </c>
      <c r="B134" s="276" t="s">
        <v>91</v>
      </c>
      <c r="C134" s="277">
        <v>3599.8</v>
      </c>
      <c r="D134" s="278">
        <v>3618.0499999999997</v>
      </c>
      <c r="E134" s="278">
        <v>3566.3499999999995</v>
      </c>
      <c r="F134" s="278">
        <v>3532.8999999999996</v>
      </c>
      <c r="G134" s="278">
        <v>3481.1999999999994</v>
      </c>
      <c r="H134" s="278">
        <v>3651.4999999999995</v>
      </c>
      <c r="I134" s="278">
        <v>3703.1999999999994</v>
      </c>
      <c r="J134" s="278">
        <v>3736.6499999999996</v>
      </c>
      <c r="K134" s="276">
        <v>3669.75</v>
      </c>
      <c r="L134" s="276">
        <v>3584.6</v>
      </c>
      <c r="M134" s="276">
        <v>8.5816700000000008</v>
      </c>
    </row>
    <row r="135" spans="1:13">
      <c r="A135" s="267">
        <v>125</v>
      </c>
      <c r="B135" s="276" t="s">
        <v>357</v>
      </c>
      <c r="C135" s="277">
        <v>12900.5</v>
      </c>
      <c r="D135" s="278">
        <v>13020.433333333334</v>
      </c>
      <c r="E135" s="278">
        <v>12645.066666666669</v>
      </c>
      <c r="F135" s="278">
        <v>12389.633333333335</v>
      </c>
      <c r="G135" s="278">
        <v>12014.26666666667</v>
      </c>
      <c r="H135" s="278">
        <v>13275.866666666669</v>
      </c>
      <c r="I135" s="278">
        <v>13651.233333333334</v>
      </c>
      <c r="J135" s="278">
        <v>13906.666666666668</v>
      </c>
      <c r="K135" s="276">
        <v>13395.8</v>
      </c>
      <c r="L135" s="276">
        <v>12765</v>
      </c>
      <c r="M135" s="276">
        <v>0.63405</v>
      </c>
    </row>
    <row r="136" spans="1:13">
      <c r="A136" s="267">
        <v>126</v>
      </c>
      <c r="B136" s="276" t="s">
        <v>93</v>
      </c>
      <c r="C136" s="277">
        <v>213.5</v>
      </c>
      <c r="D136" s="278">
        <v>214.81666666666669</v>
      </c>
      <c r="E136" s="278">
        <v>210.98333333333338</v>
      </c>
      <c r="F136" s="278">
        <v>208.4666666666667</v>
      </c>
      <c r="G136" s="278">
        <v>204.63333333333338</v>
      </c>
      <c r="H136" s="278">
        <v>217.33333333333337</v>
      </c>
      <c r="I136" s="278">
        <v>221.16666666666669</v>
      </c>
      <c r="J136" s="278">
        <v>223.68333333333337</v>
      </c>
      <c r="K136" s="276">
        <v>218.65</v>
      </c>
      <c r="L136" s="276">
        <v>212.3</v>
      </c>
      <c r="M136" s="276">
        <v>74.922499999999999</v>
      </c>
    </row>
    <row r="137" spans="1:13">
      <c r="A137" s="267">
        <v>127</v>
      </c>
      <c r="B137" s="276" t="s">
        <v>231</v>
      </c>
      <c r="C137" s="277">
        <v>2671.95</v>
      </c>
      <c r="D137" s="278">
        <v>2689.4</v>
      </c>
      <c r="E137" s="278">
        <v>2633.8</v>
      </c>
      <c r="F137" s="278">
        <v>2595.65</v>
      </c>
      <c r="G137" s="278">
        <v>2540.0500000000002</v>
      </c>
      <c r="H137" s="278">
        <v>2727.55</v>
      </c>
      <c r="I137" s="278">
        <v>2783.1499999999996</v>
      </c>
      <c r="J137" s="278">
        <v>2821.3</v>
      </c>
      <c r="K137" s="276">
        <v>2745</v>
      </c>
      <c r="L137" s="276">
        <v>2651.25</v>
      </c>
      <c r="M137" s="276">
        <v>4.8645899999999997</v>
      </c>
    </row>
    <row r="138" spans="1:13">
      <c r="A138" s="267">
        <v>128</v>
      </c>
      <c r="B138" s="276" t="s">
        <v>94</v>
      </c>
      <c r="C138" s="277">
        <v>5022.8</v>
      </c>
      <c r="D138" s="278">
        <v>5009.5999999999995</v>
      </c>
      <c r="E138" s="278">
        <v>4965.1999999999989</v>
      </c>
      <c r="F138" s="278">
        <v>4907.5999999999995</v>
      </c>
      <c r="G138" s="278">
        <v>4863.1999999999989</v>
      </c>
      <c r="H138" s="278">
        <v>5067.1999999999989</v>
      </c>
      <c r="I138" s="278">
        <v>5111.5999999999985</v>
      </c>
      <c r="J138" s="278">
        <v>5169.1999999999989</v>
      </c>
      <c r="K138" s="276">
        <v>5054</v>
      </c>
      <c r="L138" s="276">
        <v>4952</v>
      </c>
      <c r="M138" s="276">
        <v>11.83625</v>
      </c>
    </row>
    <row r="139" spans="1:13">
      <c r="A139" s="267">
        <v>129</v>
      </c>
      <c r="B139" s="276" t="s">
        <v>1263</v>
      </c>
      <c r="C139" s="277">
        <v>814.5</v>
      </c>
      <c r="D139" s="278">
        <v>823.1</v>
      </c>
      <c r="E139" s="278">
        <v>802.2</v>
      </c>
      <c r="F139" s="278">
        <v>789.9</v>
      </c>
      <c r="G139" s="278">
        <v>769</v>
      </c>
      <c r="H139" s="278">
        <v>835.40000000000009</v>
      </c>
      <c r="I139" s="278">
        <v>856.3</v>
      </c>
      <c r="J139" s="278">
        <v>868.60000000000014</v>
      </c>
      <c r="K139" s="276">
        <v>844</v>
      </c>
      <c r="L139" s="276">
        <v>810.8</v>
      </c>
      <c r="M139" s="276">
        <v>1.8960900000000001</v>
      </c>
    </row>
    <row r="140" spans="1:13">
      <c r="A140" s="267">
        <v>130</v>
      </c>
      <c r="B140" s="276" t="s">
        <v>239</v>
      </c>
      <c r="C140" s="277">
        <v>77.95</v>
      </c>
      <c r="D140" s="278">
        <v>76.816666666666663</v>
      </c>
      <c r="E140" s="278">
        <v>75.133333333333326</v>
      </c>
      <c r="F140" s="278">
        <v>72.316666666666663</v>
      </c>
      <c r="G140" s="278">
        <v>70.633333333333326</v>
      </c>
      <c r="H140" s="278">
        <v>79.633333333333326</v>
      </c>
      <c r="I140" s="278">
        <v>81.316666666666663</v>
      </c>
      <c r="J140" s="278">
        <v>84.133333333333326</v>
      </c>
      <c r="K140" s="276">
        <v>78.5</v>
      </c>
      <c r="L140" s="276">
        <v>74</v>
      </c>
      <c r="M140" s="276">
        <v>18.363880000000002</v>
      </c>
    </row>
    <row r="141" spans="1:13">
      <c r="A141" s="267">
        <v>131</v>
      </c>
      <c r="B141" s="276" t="s">
        <v>95</v>
      </c>
      <c r="C141" s="277">
        <v>2400.4499999999998</v>
      </c>
      <c r="D141" s="278">
        <v>2419.25</v>
      </c>
      <c r="E141" s="278">
        <v>2373.5</v>
      </c>
      <c r="F141" s="278">
        <v>2346.5500000000002</v>
      </c>
      <c r="G141" s="278">
        <v>2300.8000000000002</v>
      </c>
      <c r="H141" s="278">
        <v>2446.1999999999998</v>
      </c>
      <c r="I141" s="278">
        <v>2491.9499999999998</v>
      </c>
      <c r="J141" s="278">
        <v>2518.8999999999996</v>
      </c>
      <c r="K141" s="276">
        <v>2465</v>
      </c>
      <c r="L141" s="276">
        <v>2392.3000000000002</v>
      </c>
      <c r="M141" s="276">
        <v>24.808229999999998</v>
      </c>
    </row>
    <row r="142" spans="1:13">
      <c r="A142" s="267">
        <v>132</v>
      </c>
      <c r="B142" s="276" t="s">
        <v>359</v>
      </c>
      <c r="C142" s="277">
        <v>338.65</v>
      </c>
      <c r="D142" s="278">
        <v>340.88333333333333</v>
      </c>
      <c r="E142" s="278">
        <v>335.86666666666667</v>
      </c>
      <c r="F142" s="278">
        <v>333.08333333333337</v>
      </c>
      <c r="G142" s="278">
        <v>328.06666666666672</v>
      </c>
      <c r="H142" s="278">
        <v>343.66666666666663</v>
      </c>
      <c r="I142" s="278">
        <v>348.68333333333328</v>
      </c>
      <c r="J142" s="278">
        <v>351.46666666666658</v>
      </c>
      <c r="K142" s="276">
        <v>345.9</v>
      </c>
      <c r="L142" s="276">
        <v>338.1</v>
      </c>
      <c r="M142" s="276">
        <v>3.8628800000000001</v>
      </c>
    </row>
    <row r="143" spans="1:13">
      <c r="A143" s="267">
        <v>133</v>
      </c>
      <c r="B143" s="276" t="s">
        <v>360</v>
      </c>
      <c r="C143" s="277">
        <v>101.65</v>
      </c>
      <c r="D143" s="278">
        <v>101.23333333333333</v>
      </c>
      <c r="E143" s="278">
        <v>99.916666666666671</v>
      </c>
      <c r="F143" s="278">
        <v>98.183333333333337</v>
      </c>
      <c r="G143" s="278">
        <v>96.866666666666674</v>
      </c>
      <c r="H143" s="278">
        <v>102.96666666666667</v>
      </c>
      <c r="I143" s="278">
        <v>104.28333333333333</v>
      </c>
      <c r="J143" s="278">
        <v>106.01666666666667</v>
      </c>
      <c r="K143" s="276">
        <v>102.55</v>
      </c>
      <c r="L143" s="276">
        <v>99.5</v>
      </c>
      <c r="M143" s="276">
        <v>9.0122499999999999</v>
      </c>
    </row>
    <row r="144" spans="1:13">
      <c r="A144" s="267">
        <v>134</v>
      </c>
      <c r="B144" s="276" t="s">
        <v>361</v>
      </c>
      <c r="C144" s="277">
        <v>162.44999999999999</v>
      </c>
      <c r="D144" s="278">
        <v>162.45000000000002</v>
      </c>
      <c r="E144" s="278">
        <v>155.90000000000003</v>
      </c>
      <c r="F144" s="278">
        <v>149.35000000000002</v>
      </c>
      <c r="G144" s="278">
        <v>142.80000000000004</v>
      </c>
      <c r="H144" s="278">
        <v>169.00000000000003</v>
      </c>
      <c r="I144" s="278">
        <v>175.55000000000004</v>
      </c>
      <c r="J144" s="278">
        <v>182.10000000000002</v>
      </c>
      <c r="K144" s="276">
        <v>169</v>
      </c>
      <c r="L144" s="276">
        <v>155.9</v>
      </c>
      <c r="M144" s="276">
        <v>16.767690000000002</v>
      </c>
    </row>
    <row r="145" spans="1:13">
      <c r="A145" s="267">
        <v>135</v>
      </c>
      <c r="B145" s="276" t="s">
        <v>240</v>
      </c>
      <c r="C145" s="277">
        <v>426.5</v>
      </c>
      <c r="D145" s="278">
        <v>427.65000000000003</v>
      </c>
      <c r="E145" s="278">
        <v>421.95000000000005</v>
      </c>
      <c r="F145" s="278">
        <v>417.40000000000003</v>
      </c>
      <c r="G145" s="278">
        <v>411.70000000000005</v>
      </c>
      <c r="H145" s="278">
        <v>432.20000000000005</v>
      </c>
      <c r="I145" s="278">
        <v>437.9</v>
      </c>
      <c r="J145" s="278">
        <v>442.45000000000005</v>
      </c>
      <c r="K145" s="276">
        <v>433.35</v>
      </c>
      <c r="L145" s="276">
        <v>423.1</v>
      </c>
      <c r="M145" s="276">
        <v>5.33223</v>
      </c>
    </row>
    <row r="146" spans="1:13">
      <c r="A146" s="267">
        <v>136</v>
      </c>
      <c r="B146" s="276" t="s">
        <v>241</v>
      </c>
      <c r="C146" s="277">
        <v>1160.8499999999999</v>
      </c>
      <c r="D146" s="278">
        <v>1163.3833333333332</v>
      </c>
      <c r="E146" s="278">
        <v>1147.9666666666665</v>
      </c>
      <c r="F146" s="278">
        <v>1135.0833333333333</v>
      </c>
      <c r="G146" s="278">
        <v>1119.6666666666665</v>
      </c>
      <c r="H146" s="278">
        <v>1176.2666666666664</v>
      </c>
      <c r="I146" s="278">
        <v>1191.6833333333334</v>
      </c>
      <c r="J146" s="278">
        <v>1204.5666666666664</v>
      </c>
      <c r="K146" s="276">
        <v>1178.8</v>
      </c>
      <c r="L146" s="276">
        <v>1150.5</v>
      </c>
      <c r="M146" s="276">
        <v>1.78898</v>
      </c>
    </row>
    <row r="147" spans="1:13">
      <c r="A147" s="267">
        <v>137</v>
      </c>
      <c r="B147" s="276" t="s">
        <v>242</v>
      </c>
      <c r="C147" s="277">
        <v>79.05</v>
      </c>
      <c r="D147" s="278">
        <v>78.100000000000009</v>
      </c>
      <c r="E147" s="278">
        <v>76.65000000000002</v>
      </c>
      <c r="F147" s="278">
        <v>74.250000000000014</v>
      </c>
      <c r="G147" s="278">
        <v>72.800000000000026</v>
      </c>
      <c r="H147" s="278">
        <v>80.500000000000014</v>
      </c>
      <c r="I147" s="278">
        <v>81.95</v>
      </c>
      <c r="J147" s="278">
        <v>84.350000000000009</v>
      </c>
      <c r="K147" s="276">
        <v>79.55</v>
      </c>
      <c r="L147" s="276">
        <v>75.7</v>
      </c>
      <c r="M147" s="276">
        <v>66.271039999999999</v>
      </c>
    </row>
    <row r="148" spans="1:13">
      <c r="A148" s="267">
        <v>138</v>
      </c>
      <c r="B148" s="276" t="s">
        <v>96</v>
      </c>
      <c r="C148" s="277">
        <v>70.05</v>
      </c>
      <c r="D148" s="278">
        <v>69.966666666666669</v>
      </c>
      <c r="E148" s="278">
        <v>68.933333333333337</v>
      </c>
      <c r="F148" s="278">
        <v>67.816666666666663</v>
      </c>
      <c r="G148" s="278">
        <v>66.783333333333331</v>
      </c>
      <c r="H148" s="278">
        <v>71.083333333333343</v>
      </c>
      <c r="I148" s="278">
        <v>72.116666666666674</v>
      </c>
      <c r="J148" s="278">
        <v>73.233333333333348</v>
      </c>
      <c r="K148" s="276">
        <v>71</v>
      </c>
      <c r="L148" s="276">
        <v>68.849999999999994</v>
      </c>
      <c r="M148" s="276">
        <v>29.029219999999999</v>
      </c>
    </row>
    <row r="149" spans="1:13">
      <c r="A149" s="267">
        <v>139</v>
      </c>
      <c r="B149" s="276" t="s">
        <v>362</v>
      </c>
      <c r="C149" s="277">
        <v>537.85</v>
      </c>
      <c r="D149" s="278">
        <v>540.7833333333333</v>
      </c>
      <c r="E149" s="278">
        <v>533.56666666666661</v>
      </c>
      <c r="F149" s="278">
        <v>529.2833333333333</v>
      </c>
      <c r="G149" s="278">
        <v>522.06666666666661</v>
      </c>
      <c r="H149" s="278">
        <v>545.06666666666661</v>
      </c>
      <c r="I149" s="278">
        <v>552.2833333333333</v>
      </c>
      <c r="J149" s="278">
        <v>556.56666666666661</v>
      </c>
      <c r="K149" s="276">
        <v>548</v>
      </c>
      <c r="L149" s="276">
        <v>536.5</v>
      </c>
      <c r="M149" s="276">
        <v>0.93705000000000005</v>
      </c>
    </row>
    <row r="150" spans="1:13">
      <c r="A150" s="267">
        <v>140</v>
      </c>
      <c r="B150" s="276" t="s">
        <v>1297</v>
      </c>
      <c r="C150" s="277">
        <v>1724.85</v>
      </c>
      <c r="D150" s="278">
        <v>1687.3666666666668</v>
      </c>
      <c r="E150" s="278">
        <v>1594.4833333333336</v>
      </c>
      <c r="F150" s="278">
        <v>1464.1166666666668</v>
      </c>
      <c r="G150" s="278">
        <v>1371.2333333333336</v>
      </c>
      <c r="H150" s="278">
        <v>1817.7333333333336</v>
      </c>
      <c r="I150" s="278">
        <v>1910.6166666666668</v>
      </c>
      <c r="J150" s="278">
        <v>2040.9833333333336</v>
      </c>
      <c r="K150" s="276">
        <v>1780.25</v>
      </c>
      <c r="L150" s="276">
        <v>1557</v>
      </c>
      <c r="M150" s="276">
        <v>1.02677</v>
      </c>
    </row>
    <row r="151" spans="1:13">
      <c r="A151" s="267">
        <v>141</v>
      </c>
      <c r="B151" s="276" t="s">
        <v>97</v>
      </c>
      <c r="C151" s="277">
        <v>1332.8</v>
      </c>
      <c r="D151" s="278">
        <v>1344.4333333333334</v>
      </c>
      <c r="E151" s="278">
        <v>1316.8666666666668</v>
      </c>
      <c r="F151" s="278">
        <v>1300.9333333333334</v>
      </c>
      <c r="G151" s="278">
        <v>1273.3666666666668</v>
      </c>
      <c r="H151" s="278">
        <v>1360.3666666666668</v>
      </c>
      <c r="I151" s="278">
        <v>1387.9333333333334</v>
      </c>
      <c r="J151" s="278">
        <v>1403.8666666666668</v>
      </c>
      <c r="K151" s="276">
        <v>1372</v>
      </c>
      <c r="L151" s="276">
        <v>1328.5</v>
      </c>
      <c r="M151" s="276">
        <v>15.373239999999999</v>
      </c>
    </row>
    <row r="152" spans="1:13">
      <c r="A152" s="267">
        <v>143</v>
      </c>
      <c r="B152" s="276" t="s">
        <v>98</v>
      </c>
      <c r="C152" s="277">
        <v>193.65</v>
      </c>
      <c r="D152" s="278">
        <v>194.23333333333335</v>
      </c>
      <c r="E152" s="278">
        <v>191.6166666666667</v>
      </c>
      <c r="F152" s="278">
        <v>189.58333333333334</v>
      </c>
      <c r="G152" s="278">
        <v>186.9666666666667</v>
      </c>
      <c r="H152" s="278">
        <v>196.26666666666671</v>
      </c>
      <c r="I152" s="278">
        <v>198.88333333333338</v>
      </c>
      <c r="J152" s="278">
        <v>200.91666666666671</v>
      </c>
      <c r="K152" s="276">
        <v>196.85</v>
      </c>
      <c r="L152" s="276">
        <v>192.2</v>
      </c>
      <c r="M152" s="276">
        <v>29.491</v>
      </c>
    </row>
    <row r="153" spans="1:13">
      <c r="A153" s="267">
        <v>144</v>
      </c>
      <c r="B153" s="276" t="s">
        <v>243</v>
      </c>
      <c r="C153" s="277">
        <v>8.9</v>
      </c>
      <c r="D153" s="278">
        <v>8.9166666666666679</v>
      </c>
      <c r="E153" s="278">
        <v>8.783333333333335</v>
      </c>
      <c r="F153" s="278">
        <v>8.6666666666666679</v>
      </c>
      <c r="G153" s="278">
        <v>8.533333333333335</v>
      </c>
      <c r="H153" s="278">
        <v>9.033333333333335</v>
      </c>
      <c r="I153" s="278">
        <v>9.1666666666666679</v>
      </c>
      <c r="J153" s="278">
        <v>9.283333333333335</v>
      </c>
      <c r="K153" s="276">
        <v>9.0500000000000007</v>
      </c>
      <c r="L153" s="276">
        <v>8.8000000000000007</v>
      </c>
      <c r="M153" s="276">
        <v>52.310270000000003</v>
      </c>
    </row>
    <row r="154" spans="1:13">
      <c r="A154" s="267">
        <v>145</v>
      </c>
      <c r="B154" s="276" t="s">
        <v>364</v>
      </c>
      <c r="C154" s="277">
        <v>347.35</v>
      </c>
      <c r="D154" s="278">
        <v>348.86666666666662</v>
      </c>
      <c r="E154" s="278">
        <v>344.73333333333323</v>
      </c>
      <c r="F154" s="278">
        <v>342.11666666666662</v>
      </c>
      <c r="G154" s="278">
        <v>337.98333333333323</v>
      </c>
      <c r="H154" s="278">
        <v>351.48333333333323</v>
      </c>
      <c r="I154" s="278">
        <v>355.61666666666656</v>
      </c>
      <c r="J154" s="278">
        <v>358.23333333333323</v>
      </c>
      <c r="K154" s="276">
        <v>353</v>
      </c>
      <c r="L154" s="276">
        <v>346.25</v>
      </c>
      <c r="M154" s="276">
        <v>0.77637999999999996</v>
      </c>
    </row>
    <row r="155" spans="1:13">
      <c r="A155" s="267">
        <v>146</v>
      </c>
      <c r="B155" s="276" t="s">
        <v>99</v>
      </c>
      <c r="C155" s="277">
        <v>68.400000000000006</v>
      </c>
      <c r="D155" s="278">
        <v>68.016666666666666</v>
      </c>
      <c r="E155" s="278">
        <v>66.933333333333337</v>
      </c>
      <c r="F155" s="278">
        <v>65.466666666666669</v>
      </c>
      <c r="G155" s="278">
        <v>64.38333333333334</v>
      </c>
      <c r="H155" s="278">
        <v>69.483333333333334</v>
      </c>
      <c r="I155" s="278">
        <v>70.566666666666677</v>
      </c>
      <c r="J155" s="278">
        <v>72.033333333333331</v>
      </c>
      <c r="K155" s="276">
        <v>69.099999999999994</v>
      </c>
      <c r="L155" s="276">
        <v>66.55</v>
      </c>
      <c r="M155" s="276">
        <v>487.93540999999999</v>
      </c>
    </row>
    <row r="156" spans="1:13">
      <c r="A156" s="267">
        <v>147</v>
      </c>
      <c r="B156" s="276" t="s">
        <v>367</v>
      </c>
      <c r="C156" s="277">
        <v>358.6</v>
      </c>
      <c r="D156" s="278">
        <v>358.90000000000003</v>
      </c>
      <c r="E156" s="278">
        <v>353.00000000000006</v>
      </c>
      <c r="F156" s="278">
        <v>347.40000000000003</v>
      </c>
      <c r="G156" s="278">
        <v>341.50000000000006</v>
      </c>
      <c r="H156" s="278">
        <v>364.50000000000006</v>
      </c>
      <c r="I156" s="278">
        <v>370.40000000000003</v>
      </c>
      <c r="J156" s="278">
        <v>376.00000000000006</v>
      </c>
      <c r="K156" s="276">
        <v>364.8</v>
      </c>
      <c r="L156" s="276">
        <v>353.3</v>
      </c>
      <c r="M156" s="276">
        <v>3.2975500000000002</v>
      </c>
    </row>
    <row r="157" spans="1:13">
      <c r="A157" s="267">
        <v>148</v>
      </c>
      <c r="B157" s="276" t="s">
        <v>366</v>
      </c>
      <c r="C157" s="277">
        <v>2485.3000000000002</v>
      </c>
      <c r="D157" s="278">
        <v>2498.7666666666669</v>
      </c>
      <c r="E157" s="278">
        <v>2467.5333333333338</v>
      </c>
      <c r="F157" s="278">
        <v>2449.7666666666669</v>
      </c>
      <c r="G157" s="278">
        <v>2418.5333333333338</v>
      </c>
      <c r="H157" s="278">
        <v>2516.5333333333338</v>
      </c>
      <c r="I157" s="278">
        <v>2547.7666666666664</v>
      </c>
      <c r="J157" s="278">
        <v>2565.5333333333338</v>
      </c>
      <c r="K157" s="276">
        <v>2530</v>
      </c>
      <c r="L157" s="276">
        <v>2481</v>
      </c>
      <c r="M157" s="276">
        <v>0.13847999999999999</v>
      </c>
    </row>
    <row r="158" spans="1:13">
      <c r="A158" s="267">
        <v>149</v>
      </c>
      <c r="B158" s="276" t="s">
        <v>368</v>
      </c>
      <c r="C158" s="277">
        <v>640.25</v>
      </c>
      <c r="D158" s="278">
        <v>641.75</v>
      </c>
      <c r="E158" s="278">
        <v>633.6</v>
      </c>
      <c r="F158" s="278">
        <v>626.95000000000005</v>
      </c>
      <c r="G158" s="278">
        <v>618.80000000000007</v>
      </c>
      <c r="H158" s="278">
        <v>648.4</v>
      </c>
      <c r="I158" s="278">
        <v>656.55000000000007</v>
      </c>
      <c r="J158" s="278">
        <v>663.19999999999993</v>
      </c>
      <c r="K158" s="276">
        <v>649.9</v>
      </c>
      <c r="L158" s="276">
        <v>635.1</v>
      </c>
      <c r="M158" s="276">
        <v>0.46961000000000003</v>
      </c>
    </row>
    <row r="159" spans="1:13">
      <c r="A159" s="267">
        <v>150</v>
      </c>
      <c r="B159" s="276" t="s">
        <v>2940</v>
      </c>
      <c r="C159" s="277">
        <v>575.1</v>
      </c>
      <c r="D159" s="278">
        <v>575.5</v>
      </c>
      <c r="E159" s="278">
        <v>567.25</v>
      </c>
      <c r="F159" s="278">
        <v>559.4</v>
      </c>
      <c r="G159" s="278">
        <v>551.15</v>
      </c>
      <c r="H159" s="278">
        <v>583.35</v>
      </c>
      <c r="I159" s="278">
        <v>591.6</v>
      </c>
      <c r="J159" s="278">
        <v>599.45000000000005</v>
      </c>
      <c r="K159" s="276">
        <v>583.75</v>
      </c>
      <c r="L159" s="276">
        <v>567.65</v>
      </c>
      <c r="M159" s="276">
        <v>0.63544999999999996</v>
      </c>
    </row>
    <row r="160" spans="1:13">
      <c r="A160" s="267">
        <v>151</v>
      </c>
      <c r="B160" s="276" t="s">
        <v>370</v>
      </c>
      <c r="C160" s="277">
        <v>155.4</v>
      </c>
      <c r="D160" s="278">
        <v>154.45000000000002</v>
      </c>
      <c r="E160" s="278">
        <v>151.05000000000004</v>
      </c>
      <c r="F160" s="278">
        <v>146.70000000000002</v>
      </c>
      <c r="G160" s="278">
        <v>143.30000000000004</v>
      </c>
      <c r="H160" s="278">
        <v>158.80000000000004</v>
      </c>
      <c r="I160" s="278">
        <v>162.20000000000002</v>
      </c>
      <c r="J160" s="278">
        <v>166.55000000000004</v>
      </c>
      <c r="K160" s="276">
        <v>157.85</v>
      </c>
      <c r="L160" s="276">
        <v>150.1</v>
      </c>
      <c r="M160" s="276">
        <v>45.44849</v>
      </c>
    </row>
    <row r="161" spans="1:13">
      <c r="A161" s="267">
        <v>152</v>
      </c>
      <c r="B161" s="276" t="s">
        <v>244</v>
      </c>
      <c r="C161" s="277">
        <v>80.05</v>
      </c>
      <c r="D161" s="278">
        <v>80.3</v>
      </c>
      <c r="E161" s="278">
        <v>79.25</v>
      </c>
      <c r="F161" s="278">
        <v>78.45</v>
      </c>
      <c r="G161" s="278">
        <v>77.400000000000006</v>
      </c>
      <c r="H161" s="278">
        <v>81.099999999999994</v>
      </c>
      <c r="I161" s="278">
        <v>82.149999999999977</v>
      </c>
      <c r="J161" s="278">
        <v>82.949999999999989</v>
      </c>
      <c r="K161" s="276">
        <v>81.349999999999994</v>
      </c>
      <c r="L161" s="276">
        <v>79.5</v>
      </c>
      <c r="M161" s="276">
        <v>18.890319999999999</v>
      </c>
    </row>
    <row r="162" spans="1:13">
      <c r="A162" s="267">
        <v>153</v>
      </c>
      <c r="B162" s="276" t="s">
        <v>369</v>
      </c>
      <c r="C162" s="277">
        <v>78.650000000000006</v>
      </c>
      <c r="D162" s="278">
        <v>77.716666666666669</v>
      </c>
      <c r="E162" s="278">
        <v>75.933333333333337</v>
      </c>
      <c r="F162" s="278">
        <v>73.216666666666669</v>
      </c>
      <c r="G162" s="278">
        <v>71.433333333333337</v>
      </c>
      <c r="H162" s="278">
        <v>80.433333333333337</v>
      </c>
      <c r="I162" s="278">
        <v>82.216666666666669</v>
      </c>
      <c r="J162" s="278">
        <v>84.933333333333337</v>
      </c>
      <c r="K162" s="276">
        <v>79.5</v>
      </c>
      <c r="L162" s="276">
        <v>75</v>
      </c>
      <c r="M162" s="276">
        <v>55.108170000000001</v>
      </c>
    </row>
    <row r="163" spans="1:13">
      <c r="A163" s="267">
        <v>154</v>
      </c>
      <c r="B163" s="276" t="s">
        <v>100</v>
      </c>
      <c r="C163" s="277">
        <v>125.45</v>
      </c>
      <c r="D163" s="278">
        <v>126.25</v>
      </c>
      <c r="E163" s="278">
        <v>124.30000000000001</v>
      </c>
      <c r="F163" s="278">
        <v>123.15</v>
      </c>
      <c r="G163" s="278">
        <v>121.20000000000002</v>
      </c>
      <c r="H163" s="278">
        <v>127.4</v>
      </c>
      <c r="I163" s="278">
        <v>129.35</v>
      </c>
      <c r="J163" s="278">
        <v>130.5</v>
      </c>
      <c r="K163" s="276">
        <v>128.19999999999999</v>
      </c>
      <c r="L163" s="276">
        <v>125.1</v>
      </c>
      <c r="M163" s="276">
        <v>206.85427999999999</v>
      </c>
    </row>
    <row r="164" spans="1:13">
      <c r="A164" s="267">
        <v>155</v>
      </c>
      <c r="B164" s="276" t="s">
        <v>375</v>
      </c>
      <c r="C164" s="277">
        <v>1886.8</v>
      </c>
      <c r="D164" s="278">
        <v>1893.75</v>
      </c>
      <c r="E164" s="278">
        <v>1873.55</v>
      </c>
      <c r="F164" s="278">
        <v>1860.3</v>
      </c>
      <c r="G164" s="278">
        <v>1840.1</v>
      </c>
      <c r="H164" s="278">
        <v>1907</v>
      </c>
      <c r="I164" s="278">
        <v>1927.1999999999998</v>
      </c>
      <c r="J164" s="278">
        <v>1940.45</v>
      </c>
      <c r="K164" s="276">
        <v>1913.95</v>
      </c>
      <c r="L164" s="276">
        <v>1880.5</v>
      </c>
      <c r="M164" s="276">
        <v>0.16858000000000001</v>
      </c>
    </row>
    <row r="165" spans="1:13">
      <c r="A165" s="267">
        <v>156</v>
      </c>
      <c r="B165" s="276" t="s">
        <v>376</v>
      </c>
      <c r="C165" s="277">
        <v>2146.6</v>
      </c>
      <c r="D165" s="278">
        <v>2160.5333333333333</v>
      </c>
      <c r="E165" s="278">
        <v>2126.0666666666666</v>
      </c>
      <c r="F165" s="278">
        <v>2105.5333333333333</v>
      </c>
      <c r="G165" s="278">
        <v>2071.0666666666666</v>
      </c>
      <c r="H165" s="278">
        <v>2181.0666666666666</v>
      </c>
      <c r="I165" s="278">
        <v>2215.5333333333328</v>
      </c>
      <c r="J165" s="278">
        <v>2236.0666666666666</v>
      </c>
      <c r="K165" s="276">
        <v>2195</v>
      </c>
      <c r="L165" s="276">
        <v>2140</v>
      </c>
      <c r="M165" s="276">
        <v>8.9190000000000005E-2</v>
      </c>
    </row>
    <row r="166" spans="1:13">
      <c r="A166" s="267">
        <v>157</v>
      </c>
      <c r="B166" s="276" t="s">
        <v>372</v>
      </c>
      <c r="C166" s="277">
        <v>305.75</v>
      </c>
      <c r="D166" s="278">
        <v>302.16666666666669</v>
      </c>
      <c r="E166" s="278">
        <v>298.58333333333337</v>
      </c>
      <c r="F166" s="278">
        <v>291.41666666666669</v>
      </c>
      <c r="G166" s="278">
        <v>287.83333333333337</v>
      </c>
      <c r="H166" s="278">
        <v>309.33333333333337</v>
      </c>
      <c r="I166" s="278">
        <v>312.91666666666674</v>
      </c>
      <c r="J166" s="278">
        <v>320.08333333333337</v>
      </c>
      <c r="K166" s="276">
        <v>305.75</v>
      </c>
      <c r="L166" s="276">
        <v>295</v>
      </c>
      <c r="M166" s="276">
        <v>6.5417800000000002</v>
      </c>
    </row>
    <row r="167" spans="1:13">
      <c r="A167" s="267">
        <v>158</v>
      </c>
      <c r="B167" s="276" t="s">
        <v>382</v>
      </c>
      <c r="C167" s="277">
        <v>285.60000000000002</v>
      </c>
      <c r="D167" s="278">
        <v>286.11666666666667</v>
      </c>
      <c r="E167" s="278">
        <v>282.23333333333335</v>
      </c>
      <c r="F167" s="278">
        <v>278.86666666666667</v>
      </c>
      <c r="G167" s="278">
        <v>274.98333333333335</v>
      </c>
      <c r="H167" s="278">
        <v>289.48333333333335</v>
      </c>
      <c r="I167" s="278">
        <v>293.36666666666667</v>
      </c>
      <c r="J167" s="278">
        <v>296.73333333333335</v>
      </c>
      <c r="K167" s="276">
        <v>290</v>
      </c>
      <c r="L167" s="276">
        <v>282.75</v>
      </c>
      <c r="M167" s="276">
        <v>4.1788499999999997</v>
      </c>
    </row>
    <row r="168" spans="1:13">
      <c r="A168" s="267">
        <v>159</v>
      </c>
      <c r="B168" s="276" t="s">
        <v>373</v>
      </c>
      <c r="C168" s="277">
        <v>116.65</v>
      </c>
      <c r="D168" s="278">
        <v>117.03333333333335</v>
      </c>
      <c r="E168" s="278">
        <v>113.61666666666669</v>
      </c>
      <c r="F168" s="278">
        <v>110.58333333333334</v>
      </c>
      <c r="G168" s="278">
        <v>107.16666666666669</v>
      </c>
      <c r="H168" s="278">
        <v>120.06666666666669</v>
      </c>
      <c r="I168" s="278">
        <v>123.48333333333335</v>
      </c>
      <c r="J168" s="278">
        <v>126.51666666666669</v>
      </c>
      <c r="K168" s="276">
        <v>120.45</v>
      </c>
      <c r="L168" s="276">
        <v>114</v>
      </c>
      <c r="M168" s="276">
        <v>1.2291700000000001</v>
      </c>
    </row>
    <row r="169" spans="1:13">
      <c r="A169" s="267">
        <v>160</v>
      </c>
      <c r="B169" s="276" t="s">
        <v>374</v>
      </c>
      <c r="C169" s="277">
        <v>195.45</v>
      </c>
      <c r="D169" s="278">
        <v>195.85</v>
      </c>
      <c r="E169" s="278">
        <v>193.6</v>
      </c>
      <c r="F169" s="278">
        <v>191.75</v>
      </c>
      <c r="G169" s="278">
        <v>189.5</v>
      </c>
      <c r="H169" s="278">
        <v>197.7</v>
      </c>
      <c r="I169" s="278">
        <v>199.95</v>
      </c>
      <c r="J169" s="278">
        <v>201.79999999999998</v>
      </c>
      <c r="K169" s="276">
        <v>198.1</v>
      </c>
      <c r="L169" s="276">
        <v>194</v>
      </c>
      <c r="M169" s="276">
        <v>2.59179</v>
      </c>
    </row>
    <row r="170" spans="1:13">
      <c r="A170" s="267">
        <v>161</v>
      </c>
      <c r="B170" s="276" t="s">
        <v>245</v>
      </c>
      <c r="C170" s="277">
        <v>142.75</v>
      </c>
      <c r="D170" s="278">
        <v>143.01666666666665</v>
      </c>
      <c r="E170" s="278">
        <v>141.33333333333331</v>
      </c>
      <c r="F170" s="278">
        <v>139.91666666666666</v>
      </c>
      <c r="G170" s="278">
        <v>138.23333333333332</v>
      </c>
      <c r="H170" s="278">
        <v>144.43333333333331</v>
      </c>
      <c r="I170" s="278">
        <v>146.11666666666665</v>
      </c>
      <c r="J170" s="278">
        <v>147.5333333333333</v>
      </c>
      <c r="K170" s="276">
        <v>144.69999999999999</v>
      </c>
      <c r="L170" s="276">
        <v>141.6</v>
      </c>
      <c r="M170" s="276">
        <v>3.55721</v>
      </c>
    </row>
    <row r="171" spans="1:13">
      <c r="A171" s="267">
        <v>162</v>
      </c>
      <c r="B171" s="276" t="s">
        <v>378</v>
      </c>
      <c r="C171" s="277">
        <v>6008.1</v>
      </c>
      <c r="D171" s="278">
        <v>5921.0666666666666</v>
      </c>
      <c r="E171" s="278">
        <v>5642.1333333333332</v>
      </c>
      <c r="F171" s="278">
        <v>5276.166666666667</v>
      </c>
      <c r="G171" s="278">
        <v>4997.2333333333336</v>
      </c>
      <c r="H171" s="278">
        <v>6287.0333333333328</v>
      </c>
      <c r="I171" s="278">
        <v>6565.9666666666653</v>
      </c>
      <c r="J171" s="278">
        <v>6931.9333333333325</v>
      </c>
      <c r="K171" s="276">
        <v>6200</v>
      </c>
      <c r="L171" s="276">
        <v>5555.1</v>
      </c>
      <c r="M171" s="276">
        <v>0.23318</v>
      </c>
    </row>
    <row r="172" spans="1:13">
      <c r="A172" s="267">
        <v>163</v>
      </c>
      <c r="B172" s="276" t="s">
        <v>379</v>
      </c>
      <c r="C172" s="277">
        <v>1549.85</v>
      </c>
      <c r="D172" s="278">
        <v>1551.6166666666668</v>
      </c>
      <c r="E172" s="278">
        <v>1543.2333333333336</v>
      </c>
      <c r="F172" s="278">
        <v>1536.6166666666668</v>
      </c>
      <c r="G172" s="278">
        <v>1528.2333333333336</v>
      </c>
      <c r="H172" s="278">
        <v>1558.2333333333336</v>
      </c>
      <c r="I172" s="278">
        <v>1566.6166666666668</v>
      </c>
      <c r="J172" s="278">
        <v>1573.2333333333336</v>
      </c>
      <c r="K172" s="276">
        <v>1560</v>
      </c>
      <c r="L172" s="276">
        <v>1545</v>
      </c>
      <c r="M172" s="276">
        <v>0.21307000000000001</v>
      </c>
    </row>
    <row r="173" spans="1:13">
      <c r="A173" s="267">
        <v>164</v>
      </c>
      <c r="B173" s="276" t="s">
        <v>101</v>
      </c>
      <c r="C173" s="277">
        <v>526.25</v>
      </c>
      <c r="D173" s="278">
        <v>528.43333333333339</v>
      </c>
      <c r="E173" s="278">
        <v>522.41666666666674</v>
      </c>
      <c r="F173" s="278">
        <v>518.58333333333337</v>
      </c>
      <c r="G173" s="278">
        <v>512.56666666666672</v>
      </c>
      <c r="H173" s="278">
        <v>532.26666666666677</v>
      </c>
      <c r="I173" s="278">
        <v>538.28333333333342</v>
      </c>
      <c r="J173" s="278">
        <v>542.11666666666679</v>
      </c>
      <c r="K173" s="276">
        <v>534.45000000000005</v>
      </c>
      <c r="L173" s="276">
        <v>524.6</v>
      </c>
      <c r="M173" s="276">
        <v>10.22166</v>
      </c>
    </row>
    <row r="174" spans="1:13">
      <c r="A174" s="267">
        <v>165</v>
      </c>
      <c r="B174" s="276" t="s">
        <v>387</v>
      </c>
      <c r="C174" s="277">
        <v>55.35</v>
      </c>
      <c r="D174" s="278">
        <v>54.383333333333333</v>
      </c>
      <c r="E174" s="278">
        <v>52.866666666666667</v>
      </c>
      <c r="F174" s="278">
        <v>50.383333333333333</v>
      </c>
      <c r="G174" s="278">
        <v>48.866666666666667</v>
      </c>
      <c r="H174" s="278">
        <v>56.866666666666667</v>
      </c>
      <c r="I174" s="278">
        <v>58.383333333333333</v>
      </c>
      <c r="J174" s="278">
        <v>60.866666666666667</v>
      </c>
      <c r="K174" s="276">
        <v>55.9</v>
      </c>
      <c r="L174" s="276">
        <v>51.9</v>
      </c>
      <c r="M174" s="276">
        <v>74.589299999999994</v>
      </c>
    </row>
    <row r="175" spans="1:13">
      <c r="A175" s="267">
        <v>166</v>
      </c>
      <c r="B175" s="276" t="s">
        <v>1396</v>
      </c>
      <c r="C175" s="277">
        <v>3744.1</v>
      </c>
      <c r="D175" s="278">
        <v>3759.7000000000003</v>
      </c>
      <c r="E175" s="278">
        <v>3724.4000000000005</v>
      </c>
      <c r="F175" s="278">
        <v>3704.7000000000003</v>
      </c>
      <c r="G175" s="278">
        <v>3669.4000000000005</v>
      </c>
      <c r="H175" s="278">
        <v>3779.4000000000005</v>
      </c>
      <c r="I175" s="278">
        <v>3814.7000000000007</v>
      </c>
      <c r="J175" s="278">
        <v>3834.4000000000005</v>
      </c>
      <c r="K175" s="276">
        <v>3795</v>
      </c>
      <c r="L175" s="276">
        <v>3740</v>
      </c>
      <c r="M175" s="276">
        <v>0.17179</v>
      </c>
    </row>
    <row r="176" spans="1:13">
      <c r="A176" s="267">
        <v>167</v>
      </c>
      <c r="B176" s="276" t="s">
        <v>103</v>
      </c>
      <c r="C176" s="277">
        <v>27.15</v>
      </c>
      <c r="D176" s="278">
        <v>26.933333333333337</v>
      </c>
      <c r="E176" s="278">
        <v>26.566666666666674</v>
      </c>
      <c r="F176" s="278">
        <v>25.983333333333338</v>
      </c>
      <c r="G176" s="278">
        <v>25.616666666666674</v>
      </c>
      <c r="H176" s="278">
        <v>27.516666666666673</v>
      </c>
      <c r="I176" s="278">
        <v>27.883333333333333</v>
      </c>
      <c r="J176" s="278">
        <v>28.466666666666672</v>
      </c>
      <c r="K176" s="276">
        <v>27.3</v>
      </c>
      <c r="L176" s="276">
        <v>26.35</v>
      </c>
      <c r="M176" s="276">
        <v>124.63946</v>
      </c>
    </row>
    <row r="177" spans="1:13">
      <c r="A177" s="267">
        <v>168</v>
      </c>
      <c r="B177" s="276" t="s">
        <v>388</v>
      </c>
      <c r="C177" s="277">
        <v>248.05</v>
      </c>
      <c r="D177" s="278">
        <v>246.78333333333333</v>
      </c>
      <c r="E177" s="278">
        <v>242.16666666666666</v>
      </c>
      <c r="F177" s="278">
        <v>236.28333333333333</v>
      </c>
      <c r="G177" s="278">
        <v>231.66666666666666</v>
      </c>
      <c r="H177" s="278">
        <v>252.66666666666666</v>
      </c>
      <c r="I177" s="278">
        <v>257.2833333333333</v>
      </c>
      <c r="J177" s="278">
        <v>263.16666666666663</v>
      </c>
      <c r="K177" s="276">
        <v>251.4</v>
      </c>
      <c r="L177" s="276">
        <v>240.9</v>
      </c>
      <c r="M177" s="276">
        <v>8.6249099999999999</v>
      </c>
    </row>
    <row r="178" spans="1:13">
      <c r="A178" s="267">
        <v>169</v>
      </c>
      <c r="B178" s="276" t="s">
        <v>380</v>
      </c>
      <c r="C178" s="277">
        <v>1008.4</v>
      </c>
      <c r="D178" s="278">
        <v>1015.8000000000001</v>
      </c>
      <c r="E178" s="278">
        <v>997.60000000000014</v>
      </c>
      <c r="F178" s="278">
        <v>986.80000000000007</v>
      </c>
      <c r="G178" s="278">
        <v>968.60000000000014</v>
      </c>
      <c r="H178" s="278">
        <v>1026.6000000000001</v>
      </c>
      <c r="I178" s="278">
        <v>1044.8000000000002</v>
      </c>
      <c r="J178" s="278">
        <v>1055.6000000000001</v>
      </c>
      <c r="K178" s="276">
        <v>1034</v>
      </c>
      <c r="L178" s="276">
        <v>1005</v>
      </c>
      <c r="M178" s="276">
        <v>0.85694000000000004</v>
      </c>
    </row>
    <row r="179" spans="1:13">
      <c r="A179" s="267">
        <v>170</v>
      </c>
      <c r="B179" s="276" t="s">
        <v>246</v>
      </c>
      <c r="C179" s="277">
        <v>527.95000000000005</v>
      </c>
      <c r="D179" s="278">
        <v>529.86666666666667</v>
      </c>
      <c r="E179" s="278">
        <v>523.13333333333333</v>
      </c>
      <c r="F179" s="278">
        <v>518.31666666666661</v>
      </c>
      <c r="G179" s="278">
        <v>511.58333333333326</v>
      </c>
      <c r="H179" s="278">
        <v>534.68333333333339</v>
      </c>
      <c r="I179" s="278">
        <v>541.41666666666674</v>
      </c>
      <c r="J179" s="278">
        <v>546.23333333333346</v>
      </c>
      <c r="K179" s="276">
        <v>536.6</v>
      </c>
      <c r="L179" s="276">
        <v>525.04999999999995</v>
      </c>
      <c r="M179" s="276">
        <v>1.18238</v>
      </c>
    </row>
    <row r="180" spans="1:13">
      <c r="A180" s="267">
        <v>171</v>
      </c>
      <c r="B180" s="276" t="s">
        <v>104</v>
      </c>
      <c r="C180" s="277">
        <v>723.25</v>
      </c>
      <c r="D180" s="278">
        <v>726.08333333333337</v>
      </c>
      <c r="E180" s="278">
        <v>719.26666666666677</v>
      </c>
      <c r="F180" s="278">
        <v>715.28333333333342</v>
      </c>
      <c r="G180" s="278">
        <v>708.46666666666681</v>
      </c>
      <c r="H180" s="278">
        <v>730.06666666666672</v>
      </c>
      <c r="I180" s="278">
        <v>736.88333333333333</v>
      </c>
      <c r="J180" s="278">
        <v>740.86666666666667</v>
      </c>
      <c r="K180" s="276">
        <v>732.9</v>
      </c>
      <c r="L180" s="276">
        <v>722.1</v>
      </c>
      <c r="M180" s="276">
        <v>9.3916500000000003</v>
      </c>
    </row>
    <row r="181" spans="1:13">
      <c r="A181" s="267">
        <v>172</v>
      </c>
      <c r="B181" s="276" t="s">
        <v>247</v>
      </c>
      <c r="C181" s="277">
        <v>451.95</v>
      </c>
      <c r="D181" s="278">
        <v>451.38333333333338</v>
      </c>
      <c r="E181" s="278">
        <v>448.06666666666678</v>
      </c>
      <c r="F181" s="278">
        <v>444.18333333333339</v>
      </c>
      <c r="G181" s="278">
        <v>440.86666666666679</v>
      </c>
      <c r="H181" s="278">
        <v>455.26666666666677</v>
      </c>
      <c r="I181" s="278">
        <v>458.58333333333337</v>
      </c>
      <c r="J181" s="278">
        <v>462.46666666666675</v>
      </c>
      <c r="K181" s="276">
        <v>454.7</v>
      </c>
      <c r="L181" s="276">
        <v>447.5</v>
      </c>
      <c r="M181" s="276">
        <v>2.1585999999999999</v>
      </c>
    </row>
    <row r="182" spans="1:13">
      <c r="A182" s="267">
        <v>173</v>
      </c>
      <c r="B182" s="276" t="s">
        <v>248</v>
      </c>
      <c r="C182" s="277">
        <v>1290.55</v>
      </c>
      <c r="D182" s="278">
        <v>1295.4666666666667</v>
      </c>
      <c r="E182" s="278">
        <v>1275.9333333333334</v>
      </c>
      <c r="F182" s="278">
        <v>1261.3166666666666</v>
      </c>
      <c r="G182" s="278">
        <v>1241.7833333333333</v>
      </c>
      <c r="H182" s="278">
        <v>1310.0833333333335</v>
      </c>
      <c r="I182" s="278">
        <v>1329.6166666666668</v>
      </c>
      <c r="J182" s="278">
        <v>1344.2333333333336</v>
      </c>
      <c r="K182" s="276">
        <v>1315</v>
      </c>
      <c r="L182" s="276">
        <v>1280.8499999999999</v>
      </c>
      <c r="M182" s="276">
        <v>7.7343299999999999</v>
      </c>
    </row>
    <row r="183" spans="1:13">
      <c r="A183" s="267">
        <v>174</v>
      </c>
      <c r="B183" s="276" t="s">
        <v>389</v>
      </c>
      <c r="C183" s="277">
        <v>91</v>
      </c>
      <c r="D183" s="278">
        <v>92.2</v>
      </c>
      <c r="E183" s="278">
        <v>89.5</v>
      </c>
      <c r="F183" s="278">
        <v>88</v>
      </c>
      <c r="G183" s="278">
        <v>85.3</v>
      </c>
      <c r="H183" s="278">
        <v>93.7</v>
      </c>
      <c r="I183" s="278">
        <v>96.40000000000002</v>
      </c>
      <c r="J183" s="278">
        <v>97.9</v>
      </c>
      <c r="K183" s="276">
        <v>94.9</v>
      </c>
      <c r="L183" s="276">
        <v>90.7</v>
      </c>
      <c r="M183" s="276">
        <v>8.3420000000000005</v>
      </c>
    </row>
    <row r="184" spans="1:13">
      <c r="A184" s="267">
        <v>175</v>
      </c>
      <c r="B184" s="276" t="s">
        <v>381</v>
      </c>
      <c r="C184" s="277">
        <v>380.25</v>
      </c>
      <c r="D184" s="278">
        <v>383.5</v>
      </c>
      <c r="E184" s="278">
        <v>376.25</v>
      </c>
      <c r="F184" s="278">
        <v>372.25</v>
      </c>
      <c r="G184" s="278">
        <v>365</v>
      </c>
      <c r="H184" s="278">
        <v>387.5</v>
      </c>
      <c r="I184" s="278">
        <v>394.75</v>
      </c>
      <c r="J184" s="278">
        <v>398.75</v>
      </c>
      <c r="K184" s="276">
        <v>390.75</v>
      </c>
      <c r="L184" s="276">
        <v>379.5</v>
      </c>
      <c r="M184" s="276">
        <v>10.97035</v>
      </c>
    </row>
    <row r="185" spans="1:13">
      <c r="A185" s="267">
        <v>176</v>
      </c>
      <c r="B185" s="276" t="s">
        <v>249</v>
      </c>
      <c r="C185" s="277">
        <v>287.5</v>
      </c>
      <c r="D185" s="278">
        <v>287.83333333333331</v>
      </c>
      <c r="E185" s="278">
        <v>278.16666666666663</v>
      </c>
      <c r="F185" s="278">
        <v>268.83333333333331</v>
      </c>
      <c r="G185" s="278">
        <v>259.16666666666663</v>
      </c>
      <c r="H185" s="278">
        <v>297.16666666666663</v>
      </c>
      <c r="I185" s="278">
        <v>306.83333333333326</v>
      </c>
      <c r="J185" s="278">
        <v>316.16666666666663</v>
      </c>
      <c r="K185" s="276">
        <v>297.5</v>
      </c>
      <c r="L185" s="276">
        <v>278.5</v>
      </c>
      <c r="M185" s="276">
        <v>35.28051</v>
      </c>
    </row>
    <row r="186" spans="1:13">
      <c r="A186" s="267">
        <v>177</v>
      </c>
      <c r="B186" s="276" t="s">
        <v>105</v>
      </c>
      <c r="C186" s="277">
        <v>911.45</v>
      </c>
      <c r="D186" s="278">
        <v>913.91666666666663</v>
      </c>
      <c r="E186" s="278">
        <v>903.83333333333326</v>
      </c>
      <c r="F186" s="278">
        <v>896.21666666666658</v>
      </c>
      <c r="G186" s="278">
        <v>886.13333333333321</v>
      </c>
      <c r="H186" s="278">
        <v>921.5333333333333</v>
      </c>
      <c r="I186" s="278">
        <v>931.61666666666656</v>
      </c>
      <c r="J186" s="278">
        <v>939.23333333333335</v>
      </c>
      <c r="K186" s="276">
        <v>924</v>
      </c>
      <c r="L186" s="276">
        <v>906.3</v>
      </c>
      <c r="M186" s="276">
        <v>20.446840000000002</v>
      </c>
    </row>
    <row r="187" spans="1:13">
      <c r="A187" s="267">
        <v>178</v>
      </c>
      <c r="B187" s="276" t="s">
        <v>383</v>
      </c>
      <c r="C187" s="277">
        <v>85.1</v>
      </c>
      <c r="D187" s="278">
        <v>84.649999999999991</v>
      </c>
      <c r="E187" s="278">
        <v>83.799999999999983</v>
      </c>
      <c r="F187" s="278">
        <v>82.499999999999986</v>
      </c>
      <c r="G187" s="278">
        <v>81.649999999999977</v>
      </c>
      <c r="H187" s="278">
        <v>85.949999999999989</v>
      </c>
      <c r="I187" s="278">
        <v>86.799999999999983</v>
      </c>
      <c r="J187" s="278">
        <v>88.1</v>
      </c>
      <c r="K187" s="276">
        <v>85.5</v>
      </c>
      <c r="L187" s="276">
        <v>83.35</v>
      </c>
      <c r="M187" s="276">
        <v>12.75985</v>
      </c>
    </row>
    <row r="188" spans="1:13">
      <c r="A188" s="267">
        <v>179</v>
      </c>
      <c r="B188" s="276" t="s">
        <v>384</v>
      </c>
      <c r="C188" s="277">
        <v>658</v>
      </c>
      <c r="D188" s="278">
        <v>663.91666666666663</v>
      </c>
      <c r="E188" s="278">
        <v>649.08333333333326</v>
      </c>
      <c r="F188" s="278">
        <v>640.16666666666663</v>
      </c>
      <c r="G188" s="278">
        <v>625.33333333333326</v>
      </c>
      <c r="H188" s="278">
        <v>672.83333333333326</v>
      </c>
      <c r="I188" s="278">
        <v>687.66666666666652</v>
      </c>
      <c r="J188" s="278">
        <v>696.58333333333326</v>
      </c>
      <c r="K188" s="276">
        <v>678.75</v>
      </c>
      <c r="L188" s="276">
        <v>655</v>
      </c>
      <c r="M188" s="276">
        <v>0.17929999999999999</v>
      </c>
    </row>
    <row r="189" spans="1:13">
      <c r="A189" s="267">
        <v>180</v>
      </c>
      <c r="B189" s="276" t="s">
        <v>1439</v>
      </c>
      <c r="C189" s="277">
        <v>196.3</v>
      </c>
      <c r="D189" s="278">
        <v>197.56666666666669</v>
      </c>
      <c r="E189" s="278">
        <v>193.33333333333337</v>
      </c>
      <c r="F189" s="278">
        <v>190.36666666666667</v>
      </c>
      <c r="G189" s="278">
        <v>186.13333333333335</v>
      </c>
      <c r="H189" s="278">
        <v>200.53333333333339</v>
      </c>
      <c r="I189" s="278">
        <v>204.76666666666668</v>
      </c>
      <c r="J189" s="278">
        <v>207.73333333333341</v>
      </c>
      <c r="K189" s="276">
        <v>201.8</v>
      </c>
      <c r="L189" s="276">
        <v>194.6</v>
      </c>
      <c r="M189" s="276">
        <v>4.7250100000000002</v>
      </c>
    </row>
    <row r="190" spans="1:13">
      <c r="A190" s="267">
        <v>181</v>
      </c>
      <c r="B190" s="276" t="s">
        <v>390</v>
      </c>
      <c r="C190" s="277">
        <v>76.349999999999994</v>
      </c>
      <c r="D190" s="278">
        <v>76.666666666666671</v>
      </c>
      <c r="E190" s="278">
        <v>75.183333333333337</v>
      </c>
      <c r="F190" s="278">
        <v>74.016666666666666</v>
      </c>
      <c r="G190" s="278">
        <v>72.533333333333331</v>
      </c>
      <c r="H190" s="278">
        <v>77.833333333333343</v>
      </c>
      <c r="I190" s="278">
        <v>79.316666666666663</v>
      </c>
      <c r="J190" s="278">
        <v>80.483333333333348</v>
      </c>
      <c r="K190" s="276">
        <v>78.150000000000006</v>
      </c>
      <c r="L190" s="276">
        <v>75.5</v>
      </c>
      <c r="M190" s="276">
        <v>16.074999999999999</v>
      </c>
    </row>
    <row r="191" spans="1:13">
      <c r="A191" s="267">
        <v>182</v>
      </c>
      <c r="B191" s="276" t="s">
        <v>250</v>
      </c>
      <c r="C191" s="277">
        <v>233.05</v>
      </c>
      <c r="D191" s="278">
        <v>231.79999999999998</v>
      </c>
      <c r="E191" s="278">
        <v>229.59999999999997</v>
      </c>
      <c r="F191" s="278">
        <v>226.14999999999998</v>
      </c>
      <c r="G191" s="278">
        <v>223.94999999999996</v>
      </c>
      <c r="H191" s="278">
        <v>235.24999999999997</v>
      </c>
      <c r="I191" s="278">
        <v>237.44999999999996</v>
      </c>
      <c r="J191" s="278">
        <v>240.89999999999998</v>
      </c>
      <c r="K191" s="276">
        <v>234</v>
      </c>
      <c r="L191" s="276">
        <v>228.35</v>
      </c>
      <c r="M191" s="276">
        <v>6.4986300000000004</v>
      </c>
    </row>
    <row r="192" spans="1:13">
      <c r="A192" s="267">
        <v>183</v>
      </c>
      <c r="B192" s="276" t="s">
        <v>385</v>
      </c>
      <c r="C192" s="277">
        <v>351.65</v>
      </c>
      <c r="D192" s="278">
        <v>353.2833333333333</v>
      </c>
      <c r="E192" s="278">
        <v>348.06666666666661</v>
      </c>
      <c r="F192" s="278">
        <v>344.48333333333329</v>
      </c>
      <c r="G192" s="278">
        <v>339.26666666666659</v>
      </c>
      <c r="H192" s="278">
        <v>356.86666666666662</v>
      </c>
      <c r="I192" s="278">
        <v>362.08333333333331</v>
      </c>
      <c r="J192" s="278">
        <v>365.66666666666663</v>
      </c>
      <c r="K192" s="276">
        <v>358.5</v>
      </c>
      <c r="L192" s="276">
        <v>349.7</v>
      </c>
      <c r="M192" s="276">
        <v>1.8204199999999999</v>
      </c>
    </row>
    <row r="193" spans="1:13">
      <c r="A193" s="267">
        <v>184</v>
      </c>
      <c r="B193" s="276" t="s">
        <v>386</v>
      </c>
      <c r="C193" s="277">
        <v>359.4</v>
      </c>
      <c r="D193" s="278">
        <v>355.93333333333334</v>
      </c>
      <c r="E193" s="278">
        <v>351.26666666666665</v>
      </c>
      <c r="F193" s="278">
        <v>343.13333333333333</v>
      </c>
      <c r="G193" s="278">
        <v>338.46666666666664</v>
      </c>
      <c r="H193" s="278">
        <v>364.06666666666666</v>
      </c>
      <c r="I193" s="278">
        <v>368.73333333333329</v>
      </c>
      <c r="J193" s="278">
        <v>376.86666666666667</v>
      </c>
      <c r="K193" s="276">
        <v>360.6</v>
      </c>
      <c r="L193" s="276">
        <v>347.8</v>
      </c>
      <c r="M193" s="276">
        <v>15.26224</v>
      </c>
    </row>
    <row r="194" spans="1:13">
      <c r="A194" s="267">
        <v>185</v>
      </c>
      <c r="B194" s="276" t="s">
        <v>391</v>
      </c>
      <c r="C194" s="277">
        <v>766.45</v>
      </c>
      <c r="D194" s="278">
        <v>766.15</v>
      </c>
      <c r="E194" s="278">
        <v>757.75</v>
      </c>
      <c r="F194" s="278">
        <v>749.05000000000007</v>
      </c>
      <c r="G194" s="278">
        <v>740.65000000000009</v>
      </c>
      <c r="H194" s="278">
        <v>774.84999999999991</v>
      </c>
      <c r="I194" s="278">
        <v>783.24999999999977</v>
      </c>
      <c r="J194" s="278">
        <v>791.94999999999982</v>
      </c>
      <c r="K194" s="276">
        <v>774.55</v>
      </c>
      <c r="L194" s="276">
        <v>757.45</v>
      </c>
      <c r="M194" s="276">
        <v>0.41864000000000001</v>
      </c>
    </row>
    <row r="195" spans="1:13">
      <c r="A195" s="267">
        <v>186</v>
      </c>
      <c r="B195" s="276" t="s">
        <v>399</v>
      </c>
      <c r="C195" s="277">
        <v>873.15</v>
      </c>
      <c r="D195" s="278">
        <v>870.91666666666663</v>
      </c>
      <c r="E195" s="278">
        <v>863.0333333333333</v>
      </c>
      <c r="F195" s="278">
        <v>852.91666666666663</v>
      </c>
      <c r="G195" s="278">
        <v>845.0333333333333</v>
      </c>
      <c r="H195" s="278">
        <v>881.0333333333333</v>
      </c>
      <c r="I195" s="278">
        <v>888.91666666666674</v>
      </c>
      <c r="J195" s="278">
        <v>899.0333333333333</v>
      </c>
      <c r="K195" s="276">
        <v>878.8</v>
      </c>
      <c r="L195" s="276">
        <v>860.8</v>
      </c>
      <c r="M195" s="276">
        <v>3.1890000000000001</v>
      </c>
    </row>
    <row r="196" spans="1:13">
      <c r="A196" s="267">
        <v>187</v>
      </c>
      <c r="B196" s="276" t="s">
        <v>392</v>
      </c>
      <c r="C196" s="277">
        <v>34.15</v>
      </c>
      <c r="D196" s="278">
        <v>34.416666666666664</v>
      </c>
      <c r="E196" s="278">
        <v>33.233333333333327</v>
      </c>
      <c r="F196" s="278">
        <v>32.316666666666663</v>
      </c>
      <c r="G196" s="278">
        <v>31.133333333333326</v>
      </c>
      <c r="H196" s="278">
        <v>35.333333333333329</v>
      </c>
      <c r="I196" s="278">
        <v>36.516666666666666</v>
      </c>
      <c r="J196" s="278">
        <v>37.43333333333333</v>
      </c>
      <c r="K196" s="276">
        <v>35.6</v>
      </c>
      <c r="L196" s="276">
        <v>33.5</v>
      </c>
      <c r="M196" s="276">
        <v>4.8958899999999996</v>
      </c>
    </row>
    <row r="197" spans="1:13">
      <c r="A197" s="267">
        <v>188</v>
      </c>
      <c r="B197" s="276" t="s">
        <v>393</v>
      </c>
      <c r="C197" s="277">
        <v>785.2</v>
      </c>
      <c r="D197" s="278">
        <v>790.5333333333333</v>
      </c>
      <c r="E197" s="278">
        <v>771.76666666666665</v>
      </c>
      <c r="F197" s="278">
        <v>758.33333333333337</v>
      </c>
      <c r="G197" s="278">
        <v>739.56666666666672</v>
      </c>
      <c r="H197" s="278">
        <v>803.96666666666658</v>
      </c>
      <c r="I197" s="278">
        <v>822.73333333333323</v>
      </c>
      <c r="J197" s="278">
        <v>836.16666666666652</v>
      </c>
      <c r="K197" s="276">
        <v>809.3</v>
      </c>
      <c r="L197" s="276">
        <v>777.1</v>
      </c>
      <c r="M197" s="276">
        <v>0.86887000000000003</v>
      </c>
    </row>
    <row r="198" spans="1:13">
      <c r="A198" s="267">
        <v>189</v>
      </c>
      <c r="B198" s="276" t="s">
        <v>106</v>
      </c>
      <c r="C198" s="277">
        <v>826.95</v>
      </c>
      <c r="D198" s="278">
        <v>826.5333333333333</v>
      </c>
      <c r="E198" s="278">
        <v>822.51666666666665</v>
      </c>
      <c r="F198" s="278">
        <v>818.08333333333337</v>
      </c>
      <c r="G198" s="278">
        <v>814.06666666666672</v>
      </c>
      <c r="H198" s="278">
        <v>830.96666666666658</v>
      </c>
      <c r="I198" s="278">
        <v>834.98333333333323</v>
      </c>
      <c r="J198" s="278">
        <v>839.41666666666652</v>
      </c>
      <c r="K198" s="276">
        <v>830.55</v>
      </c>
      <c r="L198" s="276">
        <v>822.1</v>
      </c>
      <c r="M198" s="276">
        <v>6.2845000000000004</v>
      </c>
    </row>
    <row r="199" spans="1:13">
      <c r="A199" s="267">
        <v>190</v>
      </c>
      <c r="B199" s="276" t="s">
        <v>108</v>
      </c>
      <c r="C199" s="277">
        <v>873</v>
      </c>
      <c r="D199" s="278">
        <v>868.91666666666663</v>
      </c>
      <c r="E199" s="278">
        <v>862.18333333333328</v>
      </c>
      <c r="F199" s="278">
        <v>851.36666666666667</v>
      </c>
      <c r="G199" s="278">
        <v>844.63333333333333</v>
      </c>
      <c r="H199" s="278">
        <v>879.73333333333323</v>
      </c>
      <c r="I199" s="278">
        <v>886.46666666666658</v>
      </c>
      <c r="J199" s="278">
        <v>897.28333333333319</v>
      </c>
      <c r="K199" s="276">
        <v>875.65</v>
      </c>
      <c r="L199" s="276">
        <v>858.1</v>
      </c>
      <c r="M199" s="276">
        <v>51.438940000000002</v>
      </c>
    </row>
    <row r="200" spans="1:13">
      <c r="A200" s="267">
        <v>191</v>
      </c>
      <c r="B200" s="276" t="s">
        <v>109</v>
      </c>
      <c r="C200" s="277">
        <v>2302.65</v>
      </c>
      <c r="D200" s="278">
        <v>2296.2833333333333</v>
      </c>
      <c r="E200" s="278">
        <v>2276.9166666666665</v>
      </c>
      <c r="F200" s="278">
        <v>2251.1833333333334</v>
      </c>
      <c r="G200" s="278">
        <v>2231.8166666666666</v>
      </c>
      <c r="H200" s="278">
        <v>2322.0166666666664</v>
      </c>
      <c r="I200" s="278">
        <v>2341.3833333333332</v>
      </c>
      <c r="J200" s="278">
        <v>2367.1166666666663</v>
      </c>
      <c r="K200" s="276">
        <v>2315.65</v>
      </c>
      <c r="L200" s="276">
        <v>2270.5500000000002</v>
      </c>
      <c r="M200" s="276">
        <v>31.602350000000001</v>
      </c>
    </row>
    <row r="201" spans="1:13">
      <c r="A201" s="267">
        <v>192</v>
      </c>
      <c r="B201" s="276" t="s">
        <v>252</v>
      </c>
      <c r="C201" s="277">
        <v>2841.8</v>
      </c>
      <c r="D201" s="278">
        <v>2832.65</v>
      </c>
      <c r="E201" s="278">
        <v>2813.3</v>
      </c>
      <c r="F201" s="278">
        <v>2784.8</v>
      </c>
      <c r="G201" s="278">
        <v>2765.4500000000003</v>
      </c>
      <c r="H201" s="278">
        <v>2861.15</v>
      </c>
      <c r="I201" s="278">
        <v>2880.4999999999995</v>
      </c>
      <c r="J201" s="278">
        <v>2909</v>
      </c>
      <c r="K201" s="276">
        <v>2852</v>
      </c>
      <c r="L201" s="276">
        <v>2804.15</v>
      </c>
      <c r="M201" s="276">
        <v>2.0466299999999999</v>
      </c>
    </row>
    <row r="202" spans="1:13">
      <c r="A202" s="267">
        <v>193</v>
      </c>
      <c r="B202" s="276" t="s">
        <v>110</v>
      </c>
      <c r="C202" s="277">
        <v>1372.15</v>
      </c>
      <c r="D202" s="278">
        <v>1376.05</v>
      </c>
      <c r="E202" s="278">
        <v>1364.1</v>
      </c>
      <c r="F202" s="278">
        <v>1356.05</v>
      </c>
      <c r="G202" s="278">
        <v>1344.1</v>
      </c>
      <c r="H202" s="278">
        <v>1384.1</v>
      </c>
      <c r="I202" s="278">
        <v>1396.0500000000002</v>
      </c>
      <c r="J202" s="278">
        <v>1404.1</v>
      </c>
      <c r="K202" s="276">
        <v>1388</v>
      </c>
      <c r="L202" s="276">
        <v>1368</v>
      </c>
      <c r="M202" s="276">
        <v>86.110249999999994</v>
      </c>
    </row>
    <row r="203" spans="1:13">
      <c r="A203" s="267">
        <v>194</v>
      </c>
      <c r="B203" s="276" t="s">
        <v>253</v>
      </c>
      <c r="C203" s="277">
        <v>655.75</v>
      </c>
      <c r="D203" s="278">
        <v>659</v>
      </c>
      <c r="E203" s="278">
        <v>650</v>
      </c>
      <c r="F203" s="278">
        <v>644.25</v>
      </c>
      <c r="G203" s="278">
        <v>635.25</v>
      </c>
      <c r="H203" s="278">
        <v>664.75</v>
      </c>
      <c r="I203" s="278">
        <v>673.75</v>
      </c>
      <c r="J203" s="278">
        <v>679.5</v>
      </c>
      <c r="K203" s="276">
        <v>668</v>
      </c>
      <c r="L203" s="276">
        <v>653.25</v>
      </c>
      <c r="M203" s="276">
        <v>26.961369999999999</v>
      </c>
    </row>
    <row r="204" spans="1:13">
      <c r="A204" s="267">
        <v>195</v>
      </c>
      <c r="B204" s="276" t="s">
        <v>251</v>
      </c>
      <c r="C204" s="277">
        <v>876.1</v>
      </c>
      <c r="D204" s="278">
        <v>870.69999999999993</v>
      </c>
      <c r="E204" s="278">
        <v>843.64999999999986</v>
      </c>
      <c r="F204" s="278">
        <v>811.19999999999993</v>
      </c>
      <c r="G204" s="278">
        <v>784.14999999999986</v>
      </c>
      <c r="H204" s="278">
        <v>903.14999999999986</v>
      </c>
      <c r="I204" s="278">
        <v>930.19999999999982</v>
      </c>
      <c r="J204" s="278">
        <v>962.64999999999986</v>
      </c>
      <c r="K204" s="276">
        <v>897.75</v>
      </c>
      <c r="L204" s="276">
        <v>838.25</v>
      </c>
      <c r="M204" s="276">
        <v>26.047809999999998</v>
      </c>
    </row>
    <row r="205" spans="1:13">
      <c r="A205" s="267">
        <v>196</v>
      </c>
      <c r="B205" s="276" t="s">
        <v>394</v>
      </c>
      <c r="C205" s="277">
        <v>208.8</v>
      </c>
      <c r="D205" s="278">
        <v>208.78333333333333</v>
      </c>
      <c r="E205" s="278">
        <v>206.06666666666666</v>
      </c>
      <c r="F205" s="278">
        <v>203.33333333333334</v>
      </c>
      <c r="G205" s="278">
        <v>200.61666666666667</v>
      </c>
      <c r="H205" s="278">
        <v>211.51666666666665</v>
      </c>
      <c r="I205" s="278">
        <v>214.23333333333329</v>
      </c>
      <c r="J205" s="278">
        <v>216.96666666666664</v>
      </c>
      <c r="K205" s="276">
        <v>211.5</v>
      </c>
      <c r="L205" s="276">
        <v>206.05</v>
      </c>
      <c r="M205" s="276">
        <v>1.9613</v>
      </c>
    </row>
    <row r="206" spans="1:13">
      <c r="A206" s="267">
        <v>197</v>
      </c>
      <c r="B206" s="276" t="s">
        <v>395</v>
      </c>
      <c r="C206" s="277">
        <v>328.4</v>
      </c>
      <c r="D206" s="278">
        <v>325.8</v>
      </c>
      <c r="E206" s="278">
        <v>319.60000000000002</v>
      </c>
      <c r="F206" s="278">
        <v>310.8</v>
      </c>
      <c r="G206" s="278">
        <v>304.60000000000002</v>
      </c>
      <c r="H206" s="278">
        <v>334.6</v>
      </c>
      <c r="I206" s="278">
        <v>340.79999999999995</v>
      </c>
      <c r="J206" s="278">
        <v>349.6</v>
      </c>
      <c r="K206" s="276">
        <v>332</v>
      </c>
      <c r="L206" s="276">
        <v>317</v>
      </c>
      <c r="M206" s="276">
        <v>2.6498699999999999</v>
      </c>
    </row>
    <row r="207" spans="1:13">
      <c r="A207" s="267">
        <v>198</v>
      </c>
      <c r="B207" s="276" t="s">
        <v>111</v>
      </c>
      <c r="C207" s="277">
        <v>3113.65</v>
      </c>
      <c r="D207" s="278">
        <v>3144.2166666666667</v>
      </c>
      <c r="E207" s="278">
        <v>3074.4333333333334</v>
      </c>
      <c r="F207" s="278">
        <v>3035.2166666666667</v>
      </c>
      <c r="G207" s="278">
        <v>2965.4333333333334</v>
      </c>
      <c r="H207" s="278">
        <v>3183.4333333333334</v>
      </c>
      <c r="I207" s="278">
        <v>3253.2166666666672</v>
      </c>
      <c r="J207" s="278">
        <v>3292.4333333333334</v>
      </c>
      <c r="K207" s="276">
        <v>3214</v>
      </c>
      <c r="L207" s="276">
        <v>3105</v>
      </c>
      <c r="M207" s="276">
        <v>14.215909999999999</v>
      </c>
    </row>
    <row r="208" spans="1:13">
      <c r="A208" s="267">
        <v>199</v>
      </c>
      <c r="B208" s="276" t="s">
        <v>396</v>
      </c>
      <c r="C208" s="277">
        <v>22.6</v>
      </c>
      <c r="D208" s="278">
        <v>22.5</v>
      </c>
      <c r="E208" s="278">
        <v>21.8</v>
      </c>
      <c r="F208" s="278">
        <v>21</v>
      </c>
      <c r="G208" s="278">
        <v>20.3</v>
      </c>
      <c r="H208" s="278">
        <v>23.3</v>
      </c>
      <c r="I208" s="278">
        <v>24.000000000000004</v>
      </c>
      <c r="J208" s="278">
        <v>24.8</v>
      </c>
      <c r="K208" s="276">
        <v>23.2</v>
      </c>
      <c r="L208" s="276">
        <v>21.7</v>
      </c>
      <c r="M208" s="276">
        <v>111.4355</v>
      </c>
    </row>
    <row r="209" spans="1:13">
      <c r="A209" s="267">
        <v>200</v>
      </c>
      <c r="B209" s="276" t="s">
        <v>398</v>
      </c>
      <c r="C209" s="277">
        <v>143.5</v>
      </c>
      <c r="D209" s="278">
        <v>144.5</v>
      </c>
      <c r="E209" s="278">
        <v>141</v>
      </c>
      <c r="F209" s="278">
        <v>138.5</v>
      </c>
      <c r="G209" s="278">
        <v>135</v>
      </c>
      <c r="H209" s="278">
        <v>147</v>
      </c>
      <c r="I209" s="278">
        <v>150.5</v>
      </c>
      <c r="J209" s="278">
        <v>153</v>
      </c>
      <c r="K209" s="276">
        <v>148</v>
      </c>
      <c r="L209" s="276">
        <v>142</v>
      </c>
      <c r="M209" s="276">
        <v>3.6423100000000002</v>
      </c>
    </row>
    <row r="210" spans="1:13">
      <c r="A210" s="267">
        <v>201</v>
      </c>
      <c r="B210" s="276" t="s">
        <v>114</v>
      </c>
      <c r="C210" s="277">
        <v>246.35</v>
      </c>
      <c r="D210" s="278">
        <v>246.18333333333331</v>
      </c>
      <c r="E210" s="278">
        <v>244.21666666666661</v>
      </c>
      <c r="F210" s="278">
        <v>242.08333333333331</v>
      </c>
      <c r="G210" s="278">
        <v>240.11666666666662</v>
      </c>
      <c r="H210" s="278">
        <v>248.31666666666661</v>
      </c>
      <c r="I210" s="278">
        <v>250.2833333333333</v>
      </c>
      <c r="J210" s="278">
        <v>252.4166666666666</v>
      </c>
      <c r="K210" s="276">
        <v>248.15</v>
      </c>
      <c r="L210" s="276">
        <v>244.05</v>
      </c>
      <c r="M210" s="276">
        <v>104.48747</v>
      </c>
    </row>
    <row r="211" spans="1:13">
      <c r="A211" s="267">
        <v>202</v>
      </c>
      <c r="B211" s="276" t="s">
        <v>400</v>
      </c>
      <c r="C211" s="277">
        <v>53.05</v>
      </c>
      <c r="D211" s="278">
        <v>50.25</v>
      </c>
      <c r="E211" s="278">
        <v>47.35</v>
      </c>
      <c r="F211" s="278">
        <v>41.65</v>
      </c>
      <c r="G211" s="278">
        <v>38.75</v>
      </c>
      <c r="H211" s="278">
        <v>55.95</v>
      </c>
      <c r="I211" s="278">
        <v>58.850000000000009</v>
      </c>
      <c r="J211" s="278">
        <v>64.550000000000011</v>
      </c>
      <c r="K211" s="276">
        <v>53.15</v>
      </c>
      <c r="L211" s="276">
        <v>44.55</v>
      </c>
      <c r="M211" s="276">
        <v>186.79293999999999</v>
      </c>
    </row>
    <row r="212" spans="1:13">
      <c r="A212" s="267">
        <v>203</v>
      </c>
      <c r="B212" s="276" t="s">
        <v>115</v>
      </c>
      <c r="C212" s="277">
        <v>228.7</v>
      </c>
      <c r="D212" s="278">
        <v>225.5</v>
      </c>
      <c r="E212" s="278">
        <v>221.25</v>
      </c>
      <c r="F212" s="278">
        <v>213.8</v>
      </c>
      <c r="G212" s="278">
        <v>209.55</v>
      </c>
      <c r="H212" s="278">
        <v>232.95</v>
      </c>
      <c r="I212" s="278">
        <v>237.2</v>
      </c>
      <c r="J212" s="278">
        <v>244.64999999999998</v>
      </c>
      <c r="K212" s="276">
        <v>229.75</v>
      </c>
      <c r="L212" s="276">
        <v>218.05</v>
      </c>
      <c r="M212" s="276">
        <v>208.15264999999999</v>
      </c>
    </row>
    <row r="213" spans="1:13">
      <c r="A213" s="267">
        <v>204</v>
      </c>
      <c r="B213" s="276" t="s">
        <v>116</v>
      </c>
      <c r="C213" s="277">
        <v>2370.75</v>
      </c>
      <c r="D213" s="278">
        <v>2372.7666666666664</v>
      </c>
      <c r="E213" s="278">
        <v>2354.1333333333328</v>
      </c>
      <c r="F213" s="278">
        <v>2337.5166666666664</v>
      </c>
      <c r="G213" s="278">
        <v>2318.8833333333328</v>
      </c>
      <c r="H213" s="278">
        <v>2389.3833333333328</v>
      </c>
      <c r="I213" s="278">
        <v>2408.016666666666</v>
      </c>
      <c r="J213" s="278">
        <v>2424.6333333333328</v>
      </c>
      <c r="K213" s="276">
        <v>2391.4</v>
      </c>
      <c r="L213" s="276">
        <v>2356.15</v>
      </c>
      <c r="M213" s="276">
        <v>15.756320000000001</v>
      </c>
    </row>
    <row r="214" spans="1:13">
      <c r="A214" s="267">
        <v>205</v>
      </c>
      <c r="B214" s="276" t="s">
        <v>254</v>
      </c>
      <c r="C214" s="277">
        <v>242.55</v>
      </c>
      <c r="D214" s="278">
        <v>243.71666666666667</v>
      </c>
      <c r="E214" s="278">
        <v>240.23333333333335</v>
      </c>
      <c r="F214" s="278">
        <v>237.91666666666669</v>
      </c>
      <c r="G214" s="278">
        <v>234.43333333333337</v>
      </c>
      <c r="H214" s="278">
        <v>246.03333333333333</v>
      </c>
      <c r="I214" s="278">
        <v>249.51666666666662</v>
      </c>
      <c r="J214" s="278">
        <v>251.83333333333331</v>
      </c>
      <c r="K214" s="276">
        <v>247.2</v>
      </c>
      <c r="L214" s="276">
        <v>241.4</v>
      </c>
      <c r="M214" s="276">
        <v>4.4045100000000001</v>
      </c>
    </row>
    <row r="215" spans="1:13">
      <c r="A215" s="267">
        <v>206</v>
      </c>
      <c r="B215" s="276" t="s">
        <v>401</v>
      </c>
      <c r="C215" s="277">
        <v>31821.8</v>
      </c>
      <c r="D215" s="278">
        <v>31675.600000000002</v>
      </c>
      <c r="E215" s="278">
        <v>31356.200000000004</v>
      </c>
      <c r="F215" s="278">
        <v>30890.600000000002</v>
      </c>
      <c r="G215" s="278">
        <v>30571.200000000004</v>
      </c>
      <c r="H215" s="278">
        <v>32141.200000000004</v>
      </c>
      <c r="I215" s="278">
        <v>32460.600000000006</v>
      </c>
      <c r="J215" s="278">
        <v>32926.200000000004</v>
      </c>
      <c r="K215" s="276">
        <v>31995</v>
      </c>
      <c r="L215" s="276">
        <v>31210</v>
      </c>
      <c r="M215" s="276">
        <v>3.7629999999999997E-2</v>
      </c>
    </row>
    <row r="216" spans="1:13">
      <c r="A216" s="267">
        <v>207</v>
      </c>
      <c r="B216" s="276" t="s">
        <v>397</v>
      </c>
      <c r="C216" s="277">
        <v>43.1</v>
      </c>
      <c r="D216" s="278">
        <v>42.983333333333327</v>
      </c>
      <c r="E216" s="278">
        <v>42.616666666666653</v>
      </c>
      <c r="F216" s="278">
        <v>42.133333333333326</v>
      </c>
      <c r="G216" s="278">
        <v>41.766666666666652</v>
      </c>
      <c r="H216" s="278">
        <v>43.466666666666654</v>
      </c>
      <c r="I216" s="278">
        <v>43.833333333333329</v>
      </c>
      <c r="J216" s="278">
        <v>44.316666666666656</v>
      </c>
      <c r="K216" s="276">
        <v>43.35</v>
      </c>
      <c r="L216" s="276">
        <v>42.5</v>
      </c>
      <c r="M216" s="276">
        <v>21.683330000000002</v>
      </c>
    </row>
    <row r="217" spans="1:13">
      <c r="A217" s="267">
        <v>208</v>
      </c>
      <c r="B217" s="276" t="s">
        <v>255</v>
      </c>
      <c r="C217" s="277">
        <v>39.65</v>
      </c>
      <c r="D217" s="278">
        <v>39.783333333333331</v>
      </c>
      <c r="E217" s="278">
        <v>39.11666666666666</v>
      </c>
      <c r="F217" s="278">
        <v>38.583333333333329</v>
      </c>
      <c r="G217" s="278">
        <v>37.916666666666657</v>
      </c>
      <c r="H217" s="278">
        <v>40.316666666666663</v>
      </c>
      <c r="I217" s="278">
        <v>40.983333333333334</v>
      </c>
      <c r="J217" s="278">
        <v>41.516666666666666</v>
      </c>
      <c r="K217" s="276">
        <v>40.450000000000003</v>
      </c>
      <c r="L217" s="276">
        <v>39.25</v>
      </c>
      <c r="M217" s="276">
        <v>16.465389999999999</v>
      </c>
    </row>
    <row r="218" spans="1:13">
      <c r="A218" s="267">
        <v>209</v>
      </c>
      <c r="B218" s="276" t="s">
        <v>415</v>
      </c>
      <c r="C218" s="277">
        <v>68.650000000000006</v>
      </c>
      <c r="D218" s="278">
        <v>68.783333333333346</v>
      </c>
      <c r="E218" s="278">
        <v>68.066666666666691</v>
      </c>
      <c r="F218" s="278">
        <v>67.483333333333348</v>
      </c>
      <c r="G218" s="278">
        <v>66.766666666666694</v>
      </c>
      <c r="H218" s="278">
        <v>69.366666666666688</v>
      </c>
      <c r="I218" s="278">
        <v>70.083333333333357</v>
      </c>
      <c r="J218" s="278">
        <v>70.666666666666686</v>
      </c>
      <c r="K218" s="276">
        <v>69.5</v>
      </c>
      <c r="L218" s="276">
        <v>68.2</v>
      </c>
      <c r="M218" s="276">
        <v>33.84102</v>
      </c>
    </row>
    <row r="219" spans="1:13">
      <c r="A219" s="267">
        <v>210</v>
      </c>
      <c r="B219" s="276" t="s">
        <v>117</v>
      </c>
      <c r="C219" s="277">
        <v>194.45</v>
      </c>
      <c r="D219" s="278">
        <v>194.81666666666669</v>
      </c>
      <c r="E219" s="278">
        <v>192.68333333333339</v>
      </c>
      <c r="F219" s="278">
        <v>190.91666666666671</v>
      </c>
      <c r="G219" s="278">
        <v>188.78333333333342</v>
      </c>
      <c r="H219" s="278">
        <v>196.58333333333337</v>
      </c>
      <c r="I219" s="278">
        <v>198.71666666666664</v>
      </c>
      <c r="J219" s="278">
        <v>200.48333333333335</v>
      </c>
      <c r="K219" s="276">
        <v>196.95</v>
      </c>
      <c r="L219" s="276">
        <v>193.05</v>
      </c>
      <c r="M219" s="276">
        <v>53.973579999999998</v>
      </c>
    </row>
    <row r="220" spans="1:13">
      <c r="A220" s="267">
        <v>211</v>
      </c>
      <c r="B220" s="276" t="s">
        <v>118</v>
      </c>
      <c r="C220" s="277">
        <v>525.79999999999995</v>
      </c>
      <c r="D220" s="278">
        <v>523.9</v>
      </c>
      <c r="E220" s="278">
        <v>520</v>
      </c>
      <c r="F220" s="278">
        <v>514.20000000000005</v>
      </c>
      <c r="G220" s="278">
        <v>510.30000000000007</v>
      </c>
      <c r="H220" s="278">
        <v>529.69999999999993</v>
      </c>
      <c r="I220" s="278">
        <v>533.5999999999998</v>
      </c>
      <c r="J220" s="278">
        <v>539.39999999999986</v>
      </c>
      <c r="K220" s="276">
        <v>527.79999999999995</v>
      </c>
      <c r="L220" s="276">
        <v>518.1</v>
      </c>
      <c r="M220" s="276">
        <v>263.69591000000003</v>
      </c>
    </row>
    <row r="221" spans="1:13">
      <c r="A221" s="267">
        <v>213</v>
      </c>
      <c r="B221" s="276" t="s">
        <v>256</v>
      </c>
      <c r="C221" s="277">
        <v>1489.75</v>
      </c>
      <c r="D221" s="278">
        <v>1484.2166666666665</v>
      </c>
      <c r="E221" s="278">
        <v>1474.5333333333328</v>
      </c>
      <c r="F221" s="278">
        <v>1459.3166666666664</v>
      </c>
      <c r="G221" s="278">
        <v>1449.6333333333328</v>
      </c>
      <c r="H221" s="278">
        <v>1499.4333333333329</v>
      </c>
      <c r="I221" s="278">
        <v>1509.1166666666668</v>
      </c>
      <c r="J221" s="278">
        <v>1524.333333333333</v>
      </c>
      <c r="K221" s="276">
        <v>1493.9</v>
      </c>
      <c r="L221" s="276">
        <v>1469</v>
      </c>
      <c r="M221" s="276">
        <v>10.865970000000001</v>
      </c>
    </row>
    <row r="222" spans="1:13">
      <c r="A222" s="267">
        <v>214</v>
      </c>
      <c r="B222" s="276" t="s">
        <v>119</v>
      </c>
      <c r="C222" s="277">
        <v>490.25</v>
      </c>
      <c r="D222" s="278">
        <v>491.84999999999997</v>
      </c>
      <c r="E222" s="278">
        <v>483.29999999999995</v>
      </c>
      <c r="F222" s="278">
        <v>476.34999999999997</v>
      </c>
      <c r="G222" s="278">
        <v>467.79999999999995</v>
      </c>
      <c r="H222" s="278">
        <v>498.79999999999995</v>
      </c>
      <c r="I222" s="278">
        <v>507.35</v>
      </c>
      <c r="J222" s="278">
        <v>514.29999999999995</v>
      </c>
      <c r="K222" s="276">
        <v>500.4</v>
      </c>
      <c r="L222" s="276">
        <v>484.9</v>
      </c>
      <c r="M222" s="276">
        <v>8.5541699999999992</v>
      </c>
    </row>
    <row r="223" spans="1:13">
      <c r="A223" s="267">
        <v>215</v>
      </c>
      <c r="B223" s="276" t="s">
        <v>403</v>
      </c>
      <c r="C223" s="277">
        <v>2693.8</v>
      </c>
      <c r="D223" s="278">
        <v>2707.3666666666668</v>
      </c>
      <c r="E223" s="278">
        <v>2626.4333333333334</v>
      </c>
      <c r="F223" s="278">
        <v>2559.0666666666666</v>
      </c>
      <c r="G223" s="278">
        <v>2478.1333333333332</v>
      </c>
      <c r="H223" s="278">
        <v>2774.7333333333336</v>
      </c>
      <c r="I223" s="278">
        <v>2855.666666666667</v>
      </c>
      <c r="J223" s="278">
        <v>2923.0333333333338</v>
      </c>
      <c r="K223" s="276">
        <v>2788.3</v>
      </c>
      <c r="L223" s="276">
        <v>2640</v>
      </c>
      <c r="M223" s="276">
        <v>0.14549000000000001</v>
      </c>
    </row>
    <row r="224" spans="1:13">
      <c r="A224" s="267">
        <v>216</v>
      </c>
      <c r="B224" s="276" t="s">
        <v>257</v>
      </c>
      <c r="C224" s="277">
        <v>41.05</v>
      </c>
      <c r="D224" s="278">
        <v>41.18333333333333</v>
      </c>
      <c r="E224" s="278">
        <v>40.416666666666657</v>
      </c>
      <c r="F224" s="278">
        <v>39.783333333333324</v>
      </c>
      <c r="G224" s="278">
        <v>39.016666666666652</v>
      </c>
      <c r="H224" s="278">
        <v>41.816666666666663</v>
      </c>
      <c r="I224" s="278">
        <v>42.583333333333329</v>
      </c>
      <c r="J224" s="278">
        <v>43.216666666666669</v>
      </c>
      <c r="K224" s="276">
        <v>41.95</v>
      </c>
      <c r="L224" s="276">
        <v>40.549999999999997</v>
      </c>
      <c r="M224" s="276">
        <v>17.907129999999999</v>
      </c>
    </row>
    <row r="225" spans="1:13">
      <c r="A225" s="267">
        <v>217</v>
      </c>
      <c r="B225" s="276" t="s">
        <v>120</v>
      </c>
      <c r="C225" s="277">
        <v>10.050000000000001</v>
      </c>
      <c r="D225" s="278">
        <v>10.116666666666667</v>
      </c>
      <c r="E225" s="278">
        <v>9.8333333333333339</v>
      </c>
      <c r="F225" s="278">
        <v>9.6166666666666671</v>
      </c>
      <c r="G225" s="278">
        <v>9.3333333333333339</v>
      </c>
      <c r="H225" s="278">
        <v>10.333333333333334</v>
      </c>
      <c r="I225" s="278">
        <v>10.616666666666665</v>
      </c>
      <c r="J225" s="278">
        <v>10.833333333333334</v>
      </c>
      <c r="K225" s="276">
        <v>10.4</v>
      </c>
      <c r="L225" s="276">
        <v>9.9</v>
      </c>
      <c r="M225" s="276">
        <v>2758.0708599999998</v>
      </c>
    </row>
    <row r="226" spans="1:13">
      <c r="A226" s="267">
        <v>218</v>
      </c>
      <c r="B226" s="276" t="s">
        <v>404</v>
      </c>
      <c r="C226" s="277">
        <v>40.549999999999997</v>
      </c>
      <c r="D226" s="278">
        <v>40.35</v>
      </c>
      <c r="E226" s="278">
        <v>39.450000000000003</v>
      </c>
      <c r="F226" s="278">
        <v>38.35</v>
      </c>
      <c r="G226" s="278">
        <v>37.450000000000003</v>
      </c>
      <c r="H226" s="278">
        <v>41.45</v>
      </c>
      <c r="I226" s="278">
        <v>42.349999999999994</v>
      </c>
      <c r="J226" s="278">
        <v>43.45</v>
      </c>
      <c r="K226" s="276">
        <v>41.25</v>
      </c>
      <c r="L226" s="276">
        <v>39.25</v>
      </c>
      <c r="M226" s="276">
        <v>122.93877999999999</v>
      </c>
    </row>
    <row r="227" spans="1:13">
      <c r="A227" s="267">
        <v>219</v>
      </c>
      <c r="B227" s="276" t="s">
        <v>121</v>
      </c>
      <c r="C227" s="277">
        <v>37.75</v>
      </c>
      <c r="D227" s="278">
        <v>37.75</v>
      </c>
      <c r="E227" s="278">
        <v>37.5</v>
      </c>
      <c r="F227" s="278">
        <v>37.25</v>
      </c>
      <c r="G227" s="278">
        <v>37</v>
      </c>
      <c r="H227" s="278">
        <v>38</v>
      </c>
      <c r="I227" s="278">
        <v>38.25</v>
      </c>
      <c r="J227" s="278">
        <v>38.5</v>
      </c>
      <c r="K227" s="276">
        <v>38</v>
      </c>
      <c r="L227" s="276">
        <v>37.5</v>
      </c>
      <c r="M227" s="276">
        <v>151.59918999999999</v>
      </c>
    </row>
    <row r="228" spans="1:13">
      <c r="A228" s="267">
        <v>220</v>
      </c>
      <c r="B228" s="276" t="s">
        <v>416</v>
      </c>
      <c r="C228" s="277">
        <v>213.2</v>
      </c>
      <c r="D228" s="278">
        <v>215.01666666666665</v>
      </c>
      <c r="E228" s="278">
        <v>209.73333333333329</v>
      </c>
      <c r="F228" s="278">
        <v>206.26666666666665</v>
      </c>
      <c r="G228" s="278">
        <v>200.98333333333329</v>
      </c>
      <c r="H228" s="278">
        <v>218.48333333333329</v>
      </c>
      <c r="I228" s="278">
        <v>223.76666666666665</v>
      </c>
      <c r="J228" s="278">
        <v>227.23333333333329</v>
      </c>
      <c r="K228" s="276">
        <v>220.3</v>
      </c>
      <c r="L228" s="276">
        <v>211.55</v>
      </c>
      <c r="M228" s="276">
        <v>10.21428</v>
      </c>
    </row>
    <row r="229" spans="1:13">
      <c r="A229" s="267">
        <v>221</v>
      </c>
      <c r="B229" s="276" t="s">
        <v>405</v>
      </c>
      <c r="C229" s="277">
        <v>1163.95</v>
      </c>
      <c r="D229" s="278">
        <v>1147.1499999999999</v>
      </c>
      <c r="E229" s="278">
        <v>1084.2999999999997</v>
      </c>
      <c r="F229" s="278">
        <v>1004.6499999999999</v>
      </c>
      <c r="G229" s="278">
        <v>941.79999999999973</v>
      </c>
      <c r="H229" s="278">
        <v>1226.7999999999997</v>
      </c>
      <c r="I229" s="278">
        <v>1289.6499999999996</v>
      </c>
      <c r="J229" s="278">
        <v>1369.2999999999997</v>
      </c>
      <c r="K229" s="276">
        <v>1210</v>
      </c>
      <c r="L229" s="276">
        <v>1067.5</v>
      </c>
      <c r="M229" s="276">
        <v>4.8572499999999996</v>
      </c>
    </row>
    <row r="230" spans="1:13">
      <c r="A230" s="267">
        <v>222</v>
      </c>
      <c r="B230" s="276" t="s">
        <v>406</v>
      </c>
      <c r="C230" s="277">
        <v>10.25</v>
      </c>
      <c r="D230" s="278">
        <v>10.35</v>
      </c>
      <c r="E230" s="278">
        <v>9.75</v>
      </c>
      <c r="F230" s="278">
        <v>9.25</v>
      </c>
      <c r="G230" s="278">
        <v>8.65</v>
      </c>
      <c r="H230" s="278">
        <v>10.85</v>
      </c>
      <c r="I230" s="278">
        <v>11.449999999999998</v>
      </c>
      <c r="J230" s="278">
        <v>11.95</v>
      </c>
      <c r="K230" s="276">
        <v>10.95</v>
      </c>
      <c r="L230" s="276">
        <v>9.85</v>
      </c>
      <c r="M230" s="276">
        <v>130.09247999999999</v>
      </c>
    </row>
    <row r="231" spans="1:13">
      <c r="A231" s="267">
        <v>223</v>
      </c>
      <c r="B231" s="276" t="s">
        <v>122</v>
      </c>
      <c r="C231" s="277">
        <v>495.45</v>
      </c>
      <c r="D231" s="278">
        <v>492.65000000000003</v>
      </c>
      <c r="E231" s="278">
        <v>486.30000000000007</v>
      </c>
      <c r="F231" s="278">
        <v>477.15000000000003</v>
      </c>
      <c r="G231" s="278">
        <v>470.80000000000007</v>
      </c>
      <c r="H231" s="278">
        <v>501.80000000000007</v>
      </c>
      <c r="I231" s="278">
        <v>508.15000000000009</v>
      </c>
      <c r="J231" s="278">
        <v>517.30000000000007</v>
      </c>
      <c r="K231" s="276">
        <v>499</v>
      </c>
      <c r="L231" s="276">
        <v>483.5</v>
      </c>
      <c r="M231" s="276">
        <v>38.357149999999997</v>
      </c>
    </row>
    <row r="232" spans="1:13">
      <c r="A232" s="267">
        <v>224</v>
      </c>
      <c r="B232" s="276" t="s">
        <v>407</v>
      </c>
      <c r="C232" s="277">
        <v>118.3</v>
      </c>
      <c r="D232" s="278">
        <v>118.78333333333335</v>
      </c>
      <c r="E232" s="278">
        <v>116.66666666666669</v>
      </c>
      <c r="F232" s="278">
        <v>115.03333333333335</v>
      </c>
      <c r="G232" s="278">
        <v>112.91666666666669</v>
      </c>
      <c r="H232" s="278">
        <v>120.41666666666669</v>
      </c>
      <c r="I232" s="278">
        <v>122.53333333333333</v>
      </c>
      <c r="J232" s="278">
        <v>124.16666666666669</v>
      </c>
      <c r="K232" s="276">
        <v>120.9</v>
      </c>
      <c r="L232" s="276">
        <v>117.15</v>
      </c>
      <c r="M232" s="276">
        <v>9.7492599999999996</v>
      </c>
    </row>
    <row r="233" spans="1:13">
      <c r="A233" s="267">
        <v>225</v>
      </c>
      <c r="B233" s="276" t="s">
        <v>1603</v>
      </c>
      <c r="C233" s="277">
        <v>1064.5999999999999</v>
      </c>
      <c r="D233" s="278">
        <v>1066.8833333333334</v>
      </c>
      <c r="E233" s="278">
        <v>1043.8666666666668</v>
      </c>
      <c r="F233" s="278">
        <v>1023.1333333333334</v>
      </c>
      <c r="G233" s="278">
        <v>1000.1166666666668</v>
      </c>
      <c r="H233" s="278">
        <v>1087.6166666666668</v>
      </c>
      <c r="I233" s="278">
        <v>1110.6333333333337</v>
      </c>
      <c r="J233" s="278">
        <v>1131.3666666666668</v>
      </c>
      <c r="K233" s="276">
        <v>1089.9000000000001</v>
      </c>
      <c r="L233" s="276">
        <v>1046.1500000000001</v>
      </c>
      <c r="M233" s="276">
        <v>0.28277000000000002</v>
      </c>
    </row>
    <row r="234" spans="1:13">
      <c r="A234" s="267">
        <v>226</v>
      </c>
      <c r="B234" s="276" t="s">
        <v>260</v>
      </c>
      <c r="C234" s="277">
        <v>128.44999999999999</v>
      </c>
      <c r="D234" s="278">
        <v>128.83333333333334</v>
      </c>
      <c r="E234" s="278">
        <v>127.41666666666669</v>
      </c>
      <c r="F234" s="278">
        <v>126.38333333333334</v>
      </c>
      <c r="G234" s="278">
        <v>124.96666666666668</v>
      </c>
      <c r="H234" s="278">
        <v>129.86666666666667</v>
      </c>
      <c r="I234" s="278">
        <v>131.28333333333336</v>
      </c>
      <c r="J234" s="278">
        <v>132.31666666666669</v>
      </c>
      <c r="K234" s="276">
        <v>130.25</v>
      </c>
      <c r="L234" s="276">
        <v>127.8</v>
      </c>
      <c r="M234" s="276">
        <v>12.86919</v>
      </c>
    </row>
    <row r="235" spans="1:13">
      <c r="A235" s="267">
        <v>227</v>
      </c>
      <c r="B235" s="276" t="s">
        <v>412</v>
      </c>
      <c r="C235" s="277">
        <v>152.05000000000001</v>
      </c>
      <c r="D235" s="278">
        <v>152.03333333333333</v>
      </c>
      <c r="E235" s="278">
        <v>149.11666666666667</v>
      </c>
      <c r="F235" s="278">
        <v>146.18333333333334</v>
      </c>
      <c r="G235" s="278">
        <v>143.26666666666668</v>
      </c>
      <c r="H235" s="278">
        <v>154.96666666666667</v>
      </c>
      <c r="I235" s="278">
        <v>157.88333333333335</v>
      </c>
      <c r="J235" s="278">
        <v>160.81666666666666</v>
      </c>
      <c r="K235" s="276">
        <v>154.94999999999999</v>
      </c>
      <c r="L235" s="276">
        <v>149.1</v>
      </c>
      <c r="M235" s="276">
        <v>17.895810000000001</v>
      </c>
    </row>
    <row r="236" spans="1:13">
      <c r="A236" s="267">
        <v>228</v>
      </c>
      <c r="B236" s="276" t="s">
        <v>1615</v>
      </c>
      <c r="C236" s="277">
        <v>5387.85</v>
      </c>
      <c r="D236" s="278">
        <v>5372.5999999999995</v>
      </c>
      <c r="E236" s="278">
        <v>5345.2499999999991</v>
      </c>
      <c r="F236" s="278">
        <v>5302.65</v>
      </c>
      <c r="G236" s="278">
        <v>5275.2999999999993</v>
      </c>
      <c r="H236" s="278">
        <v>5415.1999999999989</v>
      </c>
      <c r="I236" s="278">
        <v>5442.5499999999993</v>
      </c>
      <c r="J236" s="278">
        <v>5485.1499999999987</v>
      </c>
      <c r="K236" s="276">
        <v>5399.95</v>
      </c>
      <c r="L236" s="276">
        <v>5330</v>
      </c>
      <c r="M236" s="276">
        <v>0.41060000000000002</v>
      </c>
    </row>
    <row r="237" spans="1:13">
      <c r="A237" s="267">
        <v>229</v>
      </c>
      <c r="B237" s="276" t="s">
        <v>259</v>
      </c>
      <c r="C237" s="277">
        <v>95.9</v>
      </c>
      <c r="D237" s="278">
        <v>93.183333333333337</v>
      </c>
      <c r="E237" s="278">
        <v>88.616666666666674</v>
      </c>
      <c r="F237" s="278">
        <v>81.333333333333343</v>
      </c>
      <c r="G237" s="278">
        <v>76.76666666666668</v>
      </c>
      <c r="H237" s="278">
        <v>100.46666666666667</v>
      </c>
      <c r="I237" s="278">
        <v>105.03333333333333</v>
      </c>
      <c r="J237" s="278">
        <v>112.31666666666666</v>
      </c>
      <c r="K237" s="276">
        <v>97.75</v>
      </c>
      <c r="L237" s="276">
        <v>85.9</v>
      </c>
      <c r="M237" s="276">
        <v>142.05688000000001</v>
      </c>
    </row>
    <row r="238" spans="1:13">
      <c r="A238" s="267">
        <v>230</v>
      </c>
      <c r="B238" s="276" t="s">
        <v>123</v>
      </c>
      <c r="C238" s="277">
        <v>1715.1</v>
      </c>
      <c r="D238" s="278">
        <v>1715.0333333333335</v>
      </c>
      <c r="E238" s="278">
        <v>1697.5666666666671</v>
      </c>
      <c r="F238" s="278">
        <v>1680.0333333333335</v>
      </c>
      <c r="G238" s="278">
        <v>1662.5666666666671</v>
      </c>
      <c r="H238" s="278">
        <v>1732.5666666666671</v>
      </c>
      <c r="I238" s="278">
        <v>1750.0333333333338</v>
      </c>
      <c r="J238" s="278">
        <v>1767.5666666666671</v>
      </c>
      <c r="K238" s="276">
        <v>1732.5</v>
      </c>
      <c r="L238" s="276">
        <v>1697.5</v>
      </c>
      <c r="M238" s="276">
        <v>11.619009999999999</v>
      </c>
    </row>
    <row r="239" spans="1:13">
      <c r="A239" s="267">
        <v>231</v>
      </c>
      <c r="B239" s="276" t="s">
        <v>1622</v>
      </c>
      <c r="C239" s="277">
        <v>280.05</v>
      </c>
      <c r="D239" s="278">
        <v>282.76666666666665</v>
      </c>
      <c r="E239" s="278">
        <v>275.7833333333333</v>
      </c>
      <c r="F239" s="278">
        <v>271.51666666666665</v>
      </c>
      <c r="G239" s="278">
        <v>264.5333333333333</v>
      </c>
      <c r="H239" s="278">
        <v>287.0333333333333</v>
      </c>
      <c r="I239" s="278">
        <v>294.01666666666665</v>
      </c>
      <c r="J239" s="278">
        <v>298.2833333333333</v>
      </c>
      <c r="K239" s="276">
        <v>289.75</v>
      </c>
      <c r="L239" s="276">
        <v>278.5</v>
      </c>
      <c r="M239" s="276">
        <v>1.0292600000000001</v>
      </c>
    </row>
    <row r="240" spans="1:13">
      <c r="A240" s="267">
        <v>232</v>
      </c>
      <c r="B240" s="276" t="s">
        <v>418</v>
      </c>
      <c r="C240" s="277">
        <v>317.64999999999998</v>
      </c>
      <c r="D240" s="278">
        <v>322.43333333333334</v>
      </c>
      <c r="E240" s="278">
        <v>310.2166666666667</v>
      </c>
      <c r="F240" s="278">
        <v>302.78333333333336</v>
      </c>
      <c r="G240" s="278">
        <v>290.56666666666672</v>
      </c>
      <c r="H240" s="278">
        <v>329.86666666666667</v>
      </c>
      <c r="I240" s="278">
        <v>342.08333333333326</v>
      </c>
      <c r="J240" s="278">
        <v>349.51666666666665</v>
      </c>
      <c r="K240" s="276">
        <v>334.65</v>
      </c>
      <c r="L240" s="276">
        <v>315</v>
      </c>
      <c r="M240" s="276">
        <v>0.97619</v>
      </c>
    </row>
    <row r="241" spans="1:13">
      <c r="A241" s="267">
        <v>233</v>
      </c>
      <c r="B241" s="276" t="s">
        <v>124</v>
      </c>
      <c r="C241" s="277">
        <v>921.25</v>
      </c>
      <c r="D241" s="278">
        <v>924.76666666666677</v>
      </c>
      <c r="E241" s="278">
        <v>914.53333333333353</v>
      </c>
      <c r="F241" s="278">
        <v>907.81666666666672</v>
      </c>
      <c r="G241" s="278">
        <v>897.58333333333348</v>
      </c>
      <c r="H241" s="278">
        <v>931.48333333333358</v>
      </c>
      <c r="I241" s="278">
        <v>941.71666666666692</v>
      </c>
      <c r="J241" s="278">
        <v>948.43333333333362</v>
      </c>
      <c r="K241" s="276">
        <v>935</v>
      </c>
      <c r="L241" s="276">
        <v>918.05</v>
      </c>
      <c r="M241" s="276">
        <v>59.360959999999999</v>
      </c>
    </row>
    <row r="242" spans="1:13">
      <c r="A242" s="267">
        <v>234</v>
      </c>
      <c r="B242" s="276" t="s">
        <v>419</v>
      </c>
      <c r="C242" s="277">
        <v>85.35</v>
      </c>
      <c r="D242" s="278">
        <v>85.483333333333348</v>
      </c>
      <c r="E242" s="278">
        <v>82.266666666666694</v>
      </c>
      <c r="F242" s="278">
        <v>79.183333333333351</v>
      </c>
      <c r="G242" s="278">
        <v>75.966666666666697</v>
      </c>
      <c r="H242" s="278">
        <v>88.566666666666691</v>
      </c>
      <c r="I242" s="278">
        <v>91.783333333333331</v>
      </c>
      <c r="J242" s="278">
        <v>94.866666666666688</v>
      </c>
      <c r="K242" s="276">
        <v>88.7</v>
      </c>
      <c r="L242" s="276">
        <v>82.4</v>
      </c>
      <c r="M242" s="276">
        <v>1.50623</v>
      </c>
    </row>
    <row r="243" spans="1:13">
      <c r="A243" s="267">
        <v>235</v>
      </c>
      <c r="B243" s="276" t="s">
        <v>125</v>
      </c>
      <c r="C243" s="277">
        <v>246.35</v>
      </c>
      <c r="D243" s="278">
        <v>246.85</v>
      </c>
      <c r="E243" s="278">
        <v>240.54999999999998</v>
      </c>
      <c r="F243" s="278">
        <v>234.75</v>
      </c>
      <c r="G243" s="278">
        <v>228.45</v>
      </c>
      <c r="H243" s="278">
        <v>252.64999999999998</v>
      </c>
      <c r="I243" s="278">
        <v>258.95</v>
      </c>
      <c r="J243" s="278">
        <v>264.75</v>
      </c>
      <c r="K243" s="276">
        <v>253.15</v>
      </c>
      <c r="L243" s="276">
        <v>241.05</v>
      </c>
      <c r="M243" s="276">
        <v>102.64387000000001</v>
      </c>
    </row>
    <row r="244" spans="1:13">
      <c r="A244" s="267">
        <v>236</v>
      </c>
      <c r="B244" s="276" t="s">
        <v>126</v>
      </c>
      <c r="C244" s="277">
        <v>1164.55</v>
      </c>
      <c r="D244" s="278">
        <v>1161.7833333333331</v>
      </c>
      <c r="E244" s="278">
        <v>1150.9666666666662</v>
      </c>
      <c r="F244" s="278">
        <v>1137.3833333333332</v>
      </c>
      <c r="G244" s="278">
        <v>1126.5666666666664</v>
      </c>
      <c r="H244" s="278">
        <v>1175.3666666666661</v>
      </c>
      <c r="I244" s="278">
        <v>1186.1833333333332</v>
      </c>
      <c r="J244" s="278">
        <v>1199.766666666666</v>
      </c>
      <c r="K244" s="276">
        <v>1172.5999999999999</v>
      </c>
      <c r="L244" s="276">
        <v>1148.2</v>
      </c>
      <c r="M244" s="276">
        <v>67.281869999999998</v>
      </c>
    </row>
    <row r="245" spans="1:13">
      <c r="A245" s="267">
        <v>237</v>
      </c>
      <c r="B245" s="276" t="s">
        <v>1645</v>
      </c>
      <c r="C245" s="277">
        <v>637.75</v>
      </c>
      <c r="D245" s="278">
        <v>637.41666666666663</v>
      </c>
      <c r="E245" s="278">
        <v>630.93333333333328</v>
      </c>
      <c r="F245" s="278">
        <v>624.11666666666667</v>
      </c>
      <c r="G245" s="278">
        <v>617.63333333333333</v>
      </c>
      <c r="H245" s="278">
        <v>644.23333333333323</v>
      </c>
      <c r="I245" s="278">
        <v>650.71666666666658</v>
      </c>
      <c r="J245" s="278">
        <v>657.53333333333319</v>
      </c>
      <c r="K245" s="276">
        <v>643.9</v>
      </c>
      <c r="L245" s="276">
        <v>630.6</v>
      </c>
      <c r="M245" s="276">
        <v>0.32330999999999999</v>
      </c>
    </row>
    <row r="246" spans="1:13">
      <c r="A246" s="267">
        <v>238</v>
      </c>
      <c r="B246" s="276" t="s">
        <v>420</v>
      </c>
      <c r="C246" s="277">
        <v>289.35000000000002</v>
      </c>
      <c r="D246" s="278">
        <v>290.16666666666669</v>
      </c>
      <c r="E246" s="278">
        <v>286.68333333333339</v>
      </c>
      <c r="F246" s="278">
        <v>284.01666666666671</v>
      </c>
      <c r="G246" s="278">
        <v>280.53333333333342</v>
      </c>
      <c r="H246" s="278">
        <v>292.83333333333337</v>
      </c>
      <c r="I246" s="278">
        <v>296.31666666666661</v>
      </c>
      <c r="J246" s="278">
        <v>298.98333333333335</v>
      </c>
      <c r="K246" s="276">
        <v>293.64999999999998</v>
      </c>
      <c r="L246" s="276">
        <v>287.5</v>
      </c>
      <c r="M246" s="276">
        <v>5.8692099999999998</v>
      </c>
    </row>
    <row r="247" spans="1:13">
      <c r="A247" s="267">
        <v>239</v>
      </c>
      <c r="B247" s="276" t="s">
        <v>421</v>
      </c>
      <c r="C247" s="277">
        <v>300.75</v>
      </c>
      <c r="D247" s="278">
        <v>295.83333333333331</v>
      </c>
      <c r="E247" s="278">
        <v>290.91666666666663</v>
      </c>
      <c r="F247" s="278">
        <v>281.08333333333331</v>
      </c>
      <c r="G247" s="278">
        <v>276.16666666666663</v>
      </c>
      <c r="H247" s="278">
        <v>305.66666666666663</v>
      </c>
      <c r="I247" s="278">
        <v>310.58333333333326</v>
      </c>
      <c r="J247" s="278">
        <v>320.41666666666663</v>
      </c>
      <c r="K247" s="276">
        <v>300.75</v>
      </c>
      <c r="L247" s="276">
        <v>286</v>
      </c>
      <c r="M247" s="276">
        <v>5.3502200000000002</v>
      </c>
    </row>
    <row r="248" spans="1:13">
      <c r="A248" s="267">
        <v>240</v>
      </c>
      <c r="B248" s="276" t="s">
        <v>417</v>
      </c>
      <c r="C248" s="277">
        <v>11.55</v>
      </c>
      <c r="D248" s="278">
        <v>11.533333333333333</v>
      </c>
      <c r="E248" s="278">
        <v>11.366666666666667</v>
      </c>
      <c r="F248" s="278">
        <v>11.183333333333334</v>
      </c>
      <c r="G248" s="278">
        <v>11.016666666666667</v>
      </c>
      <c r="H248" s="278">
        <v>11.716666666666667</v>
      </c>
      <c r="I248" s="278">
        <v>11.883333333333335</v>
      </c>
      <c r="J248" s="278">
        <v>12.066666666666666</v>
      </c>
      <c r="K248" s="276">
        <v>11.7</v>
      </c>
      <c r="L248" s="276">
        <v>11.35</v>
      </c>
      <c r="M248" s="276">
        <v>32.788420000000002</v>
      </c>
    </row>
    <row r="249" spans="1:13">
      <c r="A249" s="267">
        <v>241</v>
      </c>
      <c r="B249" s="276" t="s">
        <v>127</v>
      </c>
      <c r="C249" s="277">
        <v>96.2</v>
      </c>
      <c r="D249" s="278">
        <v>95.866666666666674</v>
      </c>
      <c r="E249" s="278">
        <v>94.933333333333351</v>
      </c>
      <c r="F249" s="278">
        <v>93.666666666666671</v>
      </c>
      <c r="G249" s="278">
        <v>92.733333333333348</v>
      </c>
      <c r="H249" s="278">
        <v>97.133333333333354</v>
      </c>
      <c r="I249" s="278">
        <v>98.066666666666691</v>
      </c>
      <c r="J249" s="278">
        <v>99.333333333333357</v>
      </c>
      <c r="K249" s="276">
        <v>96.8</v>
      </c>
      <c r="L249" s="276">
        <v>94.6</v>
      </c>
      <c r="M249" s="276">
        <v>349.61171999999999</v>
      </c>
    </row>
    <row r="250" spans="1:13">
      <c r="A250" s="267">
        <v>242</v>
      </c>
      <c r="B250" s="276" t="s">
        <v>262</v>
      </c>
      <c r="C250" s="277">
        <v>2228.1</v>
      </c>
      <c r="D250" s="278">
        <v>2232.3333333333335</v>
      </c>
      <c r="E250" s="278">
        <v>2206.7666666666669</v>
      </c>
      <c r="F250" s="278">
        <v>2185.4333333333334</v>
      </c>
      <c r="G250" s="278">
        <v>2159.8666666666668</v>
      </c>
      <c r="H250" s="278">
        <v>2253.666666666667</v>
      </c>
      <c r="I250" s="278">
        <v>2279.2333333333336</v>
      </c>
      <c r="J250" s="278">
        <v>2300.5666666666671</v>
      </c>
      <c r="K250" s="276">
        <v>2257.9</v>
      </c>
      <c r="L250" s="276">
        <v>2211</v>
      </c>
      <c r="M250" s="276">
        <v>3.3523399999999999</v>
      </c>
    </row>
    <row r="251" spans="1:13">
      <c r="A251" s="267">
        <v>243</v>
      </c>
      <c r="B251" s="276" t="s">
        <v>408</v>
      </c>
      <c r="C251" s="277">
        <v>113.2</v>
      </c>
      <c r="D251" s="278">
        <v>113.7</v>
      </c>
      <c r="E251" s="278">
        <v>111.95</v>
      </c>
      <c r="F251" s="278">
        <v>110.7</v>
      </c>
      <c r="G251" s="278">
        <v>108.95</v>
      </c>
      <c r="H251" s="278">
        <v>114.95</v>
      </c>
      <c r="I251" s="278">
        <v>116.7</v>
      </c>
      <c r="J251" s="278">
        <v>117.95</v>
      </c>
      <c r="K251" s="276">
        <v>115.45</v>
      </c>
      <c r="L251" s="276">
        <v>112.45</v>
      </c>
      <c r="M251" s="276">
        <v>3.4045399999999999</v>
      </c>
    </row>
    <row r="252" spans="1:13">
      <c r="A252" s="267">
        <v>244</v>
      </c>
      <c r="B252" s="276" t="s">
        <v>409</v>
      </c>
      <c r="C252" s="277">
        <v>90.55</v>
      </c>
      <c r="D252" s="278">
        <v>90.61666666666666</v>
      </c>
      <c r="E252" s="278">
        <v>89.633333333333326</v>
      </c>
      <c r="F252" s="278">
        <v>88.716666666666669</v>
      </c>
      <c r="G252" s="278">
        <v>87.733333333333334</v>
      </c>
      <c r="H252" s="278">
        <v>91.533333333333317</v>
      </c>
      <c r="I252" s="278">
        <v>92.516666666666637</v>
      </c>
      <c r="J252" s="278">
        <v>93.433333333333309</v>
      </c>
      <c r="K252" s="276">
        <v>91.6</v>
      </c>
      <c r="L252" s="276">
        <v>89.7</v>
      </c>
      <c r="M252" s="276">
        <v>7.0681200000000004</v>
      </c>
    </row>
    <row r="253" spans="1:13">
      <c r="A253" s="267">
        <v>245</v>
      </c>
      <c r="B253" s="276" t="s">
        <v>2931</v>
      </c>
      <c r="C253" s="277">
        <v>1479</v>
      </c>
      <c r="D253" s="278">
        <v>1469.9166666666667</v>
      </c>
      <c r="E253" s="278">
        <v>1431.1333333333334</v>
      </c>
      <c r="F253" s="278">
        <v>1383.2666666666667</v>
      </c>
      <c r="G253" s="278">
        <v>1344.4833333333333</v>
      </c>
      <c r="H253" s="278">
        <v>1517.7833333333335</v>
      </c>
      <c r="I253" s="278">
        <v>1556.5666666666668</v>
      </c>
      <c r="J253" s="278">
        <v>1604.4333333333336</v>
      </c>
      <c r="K253" s="276">
        <v>1508.7</v>
      </c>
      <c r="L253" s="276">
        <v>1422.05</v>
      </c>
      <c r="M253" s="276">
        <v>94.445999999999998</v>
      </c>
    </row>
    <row r="254" spans="1:13">
      <c r="A254" s="267">
        <v>246</v>
      </c>
      <c r="B254" s="276" t="s">
        <v>402</v>
      </c>
      <c r="C254" s="277">
        <v>465.6</v>
      </c>
      <c r="D254" s="278">
        <v>467.88333333333338</v>
      </c>
      <c r="E254" s="278">
        <v>461.76666666666677</v>
      </c>
      <c r="F254" s="278">
        <v>457.93333333333339</v>
      </c>
      <c r="G254" s="278">
        <v>451.81666666666678</v>
      </c>
      <c r="H254" s="278">
        <v>471.71666666666675</v>
      </c>
      <c r="I254" s="278">
        <v>477.83333333333343</v>
      </c>
      <c r="J254" s="278">
        <v>481.66666666666674</v>
      </c>
      <c r="K254" s="276">
        <v>474</v>
      </c>
      <c r="L254" s="276">
        <v>464.05</v>
      </c>
      <c r="M254" s="276">
        <v>7.5996100000000002</v>
      </c>
    </row>
    <row r="255" spans="1:13">
      <c r="A255" s="267">
        <v>247</v>
      </c>
      <c r="B255" s="276" t="s">
        <v>128</v>
      </c>
      <c r="C255" s="277">
        <v>215.9</v>
      </c>
      <c r="D255" s="278">
        <v>216.5</v>
      </c>
      <c r="E255" s="278">
        <v>214.4</v>
      </c>
      <c r="F255" s="278">
        <v>212.9</v>
      </c>
      <c r="G255" s="278">
        <v>210.8</v>
      </c>
      <c r="H255" s="278">
        <v>218</v>
      </c>
      <c r="I255" s="278">
        <v>220.10000000000002</v>
      </c>
      <c r="J255" s="278">
        <v>221.6</v>
      </c>
      <c r="K255" s="276">
        <v>218.6</v>
      </c>
      <c r="L255" s="276">
        <v>215</v>
      </c>
      <c r="M255" s="276">
        <v>269.90062999999998</v>
      </c>
    </row>
    <row r="256" spans="1:13">
      <c r="A256" s="267">
        <v>248</v>
      </c>
      <c r="B256" s="276" t="s">
        <v>413</v>
      </c>
      <c r="C256" s="277">
        <v>282.14999999999998</v>
      </c>
      <c r="D256" s="278">
        <v>281.84999999999997</v>
      </c>
      <c r="E256" s="278">
        <v>275.29999999999995</v>
      </c>
      <c r="F256" s="278">
        <v>268.45</v>
      </c>
      <c r="G256" s="278">
        <v>261.89999999999998</v>
      </c>
      <c r="H256" s="278">
        <v>288.69999999999993</v>
      </c>
      <c r="I256" s="278">
        <v>295.25</v>
      </c>
      <c r="J256" s="278">
        <v>302.09999999999991</v>
      </c>
      <c r="K256" s="276">
        <v>288.39999999999998</v>
      </c>
      <c r="L256" s="276">
        <v>275</v>
      </c>
      <c r="M256" s="276">
        <v>0.93269999999999997</v>
      </c>
    </row>
    <row r="257" spans="1:13">
      <c r="A257" s="267">
        <v>249</v>
      </c>
      <c r="B257" s="276" t="s">
        <v>411</v>
      </c>
      <c r="C257" s="277">
        <v>132.85</v>
      </c>
      <c r="D257" s="278">
        <v>131.80000000000001</v>
      </c>
      <c r="E257" s="278">
        <v>128.35000000000002</v>
      </c>
      <c r="F257" s="278">
        <v>123.85000000000001</v>
      </c>
      <c r="G257" s="278">
        <v>120.40000000000002</v>
      </c>
      <c r="H257" s="278">
        <v>136.30000000000001</v>
      </c>
      <c r="I257" s="278">
        <v>139.75</v>
      </c>
      <c r="J257" s="278">
        <v>144.25000000000003</v>
      </c>
      <c r="K257" s="276">
        <v>135.25</v>
      </c>
      <c r="L257" s="276">
        <v>127.3</v>
      </c>
      <c r="M257" s="276">
        <v>14.24436</v>
      </c>
    </row>
    <row r="258" spans="1:13">
      <c r="A258" s="267">
        <v>250</v>
      </c>
      <c r="B258" s="276" t="s">
        <v>431</v>
      </c>
      <c r="C258" s="277">
        <v>24.5</v>
      </c>
      <c r="D258" s="278">
        <v>24.599999999999998</v>
      </c>
      <c r="E258" s="278">
        <v>24.199999999999996</v>
      </c>
      <c r="F258" s="278">
        <v>23.9</v>
      </c>
      <c r="G258" s="278">
        <v>23.499999999999996</v>
      </c>
      <c r="H258" s="278">
        <v>24.899999999999995</v>
      </c>
      <c r="I258" s="278">
        <v>25.299999999999994</v>
      </c>
      <c r="J258" s="278">
        <v>25.599999999999994</v>
      </c>
      <c r="K258" s="276">
        <v>25</v>
      </c>
      <c r="L258" s="276">
        <v>24.3</v>
      </c>
      <c r="M258" s="276">
        <v>26.966000000000001</v>
      </c>
    </row>
    <row r="259" spans="1:13">
      <c r="A259" s="267">
        <v>251</v>
      </c>
      <c r="B259" s="276" t="s">
        <v>428</v>
      </c>
      <c r="C259" s="277">
        <v>46.2</v>
      </c>
      <c r="D259" s="278">
        <v>46.033333333333331</v>
      </c>
      <c r="E259" s="278">
        <v>45.166666666666664</v>
      </c>
      <c r="F259" s="278">
        <v>44.133333333333333</v>
      </c>
      <c r="G259" s="278">
        <v>43.266666666666666</v>
      </c>
      <c r="H259" s="278">
        <v>47.066666666666663</v>
      </c>
      <c r="I259" s="278">
        <v>47.933333333333337</v>
      </c>
      <c r="J259" s="278">
        <v>48.966666666666661</v>
      </c>
      <c r="K259" s="276">
        <v>46.9</v>
      </c>
      <c r="L259" s="276">
        <v>45</v>
      </c>
      <c r="M259" s="276">
        <v>14.14758</v>
      </c>
    </row>
    <row r="260" spans="1:13">
      <c r="A260" s="267">
        <v>252</v>
      </c>
      <c r="B260" s="276" t="s">
        <v>429</v>
      </c>
      <c r="C260" s="277">
        <v>93.25</v>
      </c>
      <c r="D260" s="278">
        <v>93.566666666666677</v>
      </c>
      <c r="E260" s="278">
        <v>91.833333333333357</v>
      </c>
      <c r="F260" s="278">
        <v>90.416666666666686</v>
      </c>
      <c r="G260" s="278">
        <v>88.683333333333366</v>
      </c>
      <c r="H260" s="278">
        <v>94.983333333333348</v>
      </c>
      <c r="I260" s="278">
        <v>96.716666666666669</v>
      </c>
      <c r="J260" s="278">
        <v>98.13333333333334</v>
      </c>
      <c r="K260" s="276">
        <v>95.3</v>
      </c>
      <c r="L260" s="276">
        <v>92.15</v>
      </c>
      <c r="M260" s="276">
        <v>9.3387700000000002</v>
      </c>
    </row>
    <row r="261" spans="1:13">
      <c r="A261" s="267">
        <v>253</v>
      </c>
      <c r="B261" s="276" t="s">
        <v>432</v>
      </c>
      <c r="C261" s="277">
        <v>55.25</v>
      </c>
      <c r="D261" s="278">
        <v>55.466666666666669</v>
      </c>
      <c r="E261" s="278">
        <v>54.683333333333337</v>
      </c>
      <c r="F261" s="278">
        <v>54.116666666666667</v>
      </c>
      <c r="G261" s="278">
        <v>53.333333333333336</v>
      </c>
      <c r="H261" s="278">
        <v>56.033333333333339</v>
      </c>
      <c r="I261" s="278">
        <v>56.81666666666667</v>
      </c>
      <c r="J261" s="278">
        <v>57.38333333333334</v>
      </c>
      <c r="K261" s="276">
        <v>56.25</v>
      </c>
      <c r="L261" s="276">
        <v>54.9</v>
      </c>
      <c r="M261" s="276">
        <v>17.961310000000001</v>
      </c>
    </row>
    <row r="262" spans="1:13">
      <c r="A262" s="267">
        <v>254</v>
      </c>
      <c r="B262" s="276" t="s">
        <v>422</v>
      </c>
      <c r="C262" s="277">
        <v>1022.2</v>
      </c>
      <c r="D262" s="278">
        <v>1028.8333333333333</v>
      </c>
      <c r="E262" s="278">
        <v>988.66666666666652</v>
      </c>
      <c r="F262" s="278">
        <v>955.13333333333321</v>
      </c>
      <c r="G262" s="278">
        <v>914.96666666666647</v>
      </c>
      <c r="H262" s="278">
        <v>1062.3666666666666</v>
      </c>
      <c r="I262" s="278">
        <v>1102.5333333333331</v>
      </c>
      <c r="J262" s="278">
        <v>1136.0666666666666</v>
      </c>
      <c r="K262" s="276">
        <v>1069</v>
      </c>
      <c r="L262" s="276">
        <v>995.3</v>
      </c>
      <c r="M262" s="276">
        <v>1.44642</v>
      </c>
    </row>
    <row r="263" spans="1:13">
      <c r="A263" s="267">
        <v>255</v>
      </c>
      <c r="B263" s="276" t="s">
        <v>436</v>
      </c>
      <c r="C263" s="277">
        <v>2193.9</v>
      </c>
      <c r="D263" s="278">
        <v>2203.4500000000003</v>
      </c>
      <c r="E263" s="278">
        <v>2176.5500000000006</v>
      </c>
      <c r="F263" s="278">
        <v>2159.2000000000003</v>
      </c>
      <c r="G263" s="278">
        <v>2132.3000000000006</v>
      </c>
      <c r="H263" s="278">
        <v>2220.8000000000006</v>
      </c>
      <c r="I263" s="278">
        <v>2247.7000000000003</v>
      </c>
      <c r="J263" s="278">
        <v>2265.0500000000006</v>
      </c>
      <c r="K263" s="276">
        <v>2230.35</v>
      </c>
      <c r="L263" s="276">
        <v>2186.1</v>
      </c>
      <c r="M263" s="276">
        <v>0.31015999999999999</v>
      </c>
    </row>
    <row r="264" spans="1:13">
      <c r="A264" s="267">
        <v>256</v>
      </c>
      <c r="B264" s="276" t="s">
        <v>433</v>
      </c>
      <c r="C264" s="277">
        <v>76.900000000000006</v>
      </c>
      <c r="D264" s="278">
        <v>76.766666666666666</v>
      </c>
      <c r="E264" s="278">
        <v>75.833333333333329</v>
      </c>
      <c r="F264" s="278">
        <v>74.766666666666666</v>
      </c>
      <c r="G264" s="278">
        <v>73.833333333333329</v>
      </c>
      <c r="H264" s="278">
        <v>77.833333333333329</v>
      </c>
      <c r="I264" s="278">
        <v>78.766666666666666</v>
      </c>
      <c r="J264" s="278">
        <v>79.833333333333329</v>
      </c>
      <c r="K264" s="276">
        <v>77.7</v>
      </c>
      <c r="L264" s="276">
        <v>75.7</v>
      </c>
      <c r="M264" s="276">
        <v>13.3011</v>
      </c>
    </row>
    <row r="265" spans="1:13">
      <c r="A265" s="267">
        <v>257</v>
      </c>
      <c r="B265" s="276" t="s">
        <v>129</v>
      </c>
      <c r="C265" s="277">
        <v>263.3</v>
      </c>
      <c r="D265" s="278">
        <v>264.56666666666666</v>
      </c>
      <c r="E265" s="278">
        <v>259.73333333333335</v>
      </c>
      <c r="F265" s="278">
        <v>256.16666666666669</v>
      </c>
      <c r="G265" s="278">
        <v>251.33333333333337</v>
      </c>
      <c r="H265" s="278">
        <v>268.13333333333333</v>
      </c>
      <c r="I265" s="278">
        <v>272.9666666666667</v>
      </c>
      <c r="J265" s="278">
        <v>276.5333333333333</v>
      </c>
      <c r="K265" s="276">
        <v>269.39999999999998</v>
      </c>
      <c r="L265" s="276">
        <v>261</v>
      </c>
      <c r="M265" s="276">
        <v>99.567030000000003</v>
      </c>
    </row>
    <row r="266" spans="1:13">
      <c r="A266" s="267">
        <v>258</v>
      </c>
      <c r="B266" s="276" t="s">
        <v>423</v>
      </c>
      <c r="C266" s="277">
        <v>1936.6</v>
      </c>
      <c r="D266" s="278">
        <v>1942.55</v>
      </c>
      <c r="E266" s="278">
        <v>1915.1</v>
      </c>
      <c r="F266" s="278">
        <v>1893.6</v>
      </c>
      <c r="G266" s="278">
        <v>1866.1499999999999</v>
      </c>
      <c r="H266" s="278">
        <v>1964.05</v>
      </c>
      <c r="I266" s="278">
        <v>1991.5000000000002</v>
      </c>
      <c r="J266" s="278">
        <v>2013</v>
      </c>
      <c r="K266" s="276">
        <v>1970</v>
      </c>
      <c r="L266" s="276">
        <v>1921.05</v>
      </c>
      <c r="M266" s="276">
        <v>1.1073500000000001</v>
      </c>
    </row>
    <row r="267" spans="1:13">
      <c r="A267" s="267">
        <v>259</v>
      </c>
      <c r="B267" s="276" t="s">
        <v>424</v>
      </c>
      <c r="C267" s="277">
        <v>340.7</v>
      </c>
      <c r="D267" s="278">
        <v>342.86666666666662</v>
      </c>
      <c r="E267" s="278">
        <v>337.93333333333322</v>
      </c>
      <c r="F267" s="278">
        <v>335.16666666666663</v>
      </c>
      <c r="G267" s="278">
        <v>330.23333333333323</v>
      </c>
      <c r="H267" s="278">
        <v>345.63333333333321</v>
      </c>
      <c r="I267" s="278">
        <v>350.56666666666661</v>
      </c>
      <c r="J267" s="278">
        <v>353.3333333333332</v>
      </c>
      <c r="K267" s="276">
        <v>347.8</v>
      </c>
      <c r="L267" s="276">
        <v>340.1</v>
      </c>
      <c r="M267" s="276">
        <v>2.5787200000000001</v>
      </c>
    </row>
    <row r="268" spans="1:13">
      <c r="A268" s="267">
        <v>260</v>
      </c>
      <c r="B268" s="276" t="s">
        <v>425</v>
      </c>
      <c r="C268" s="277">
        <v>103.4</v>
      </c>
      <c r="D268" s="278">
        <v>103.63333333333333</v>
      </c>
      <c r="E268" s="278">
        <v>102.46666666666665</v>
      </c>
      <c r="F268" s="278">
        <v>101.53333333333333</v>
      </c>
      <c r="G268" s="278">
        <v>100.36666666666666</v>
      </c>
      <c r="H268" s="278">
        <v>104.56666666666665</v>
      </c>
      <c r="I268" s="278">
        <v>105.73333333333333</v>
      </c>
      <c r="J268" s="278">
        <v>106.66666666666664</v>
      </c>
      <c r="K268" s="276">
        <v>104.8</v>
      </c>
      <c r="L268" s="276">
        <v>102.7</v>
      </c>
      <c r="M268" s="276">
        <v>10.535439999999999</v>
      </c>
    </row>
    <row r="269" spans="1:13">
      <c r="A269" s="267">
        <v>261</v>
      </c>
      <c r="B269" s="276" t="s">
        <v>426</v>
      </c>
      <c r="C269" s="277">
        <v>79.8</v>
      </c>
      <c r="D269" s="278">
        <v>80.783333333333346</v>
      </c>
      <c r="E269" s="278">
        <v>77.566666666666691</v>
      </c>
      <c r="F269" s="278">
        <v>75.333333333333343</v>
      </c>
      <c r="G269" s="278">
        <v>72.116666666666688</v>
      </c>
      <c r="H269" s="278">
        <v>83.016666666666694</v>
      </c>
      <c r="I269" s="278">
        <v>86.233333333333363</v>
      </c>
      <c r="J269" s="278">
        <v>88.466666666666697</v>
      </c>
      <c r="K269" s="276">
        <v>84</v>
      </c>
      <c r="L269" s="276">
        <v>78.55</v>
      </c>
      <c r="M269" s="276">
        <v>14.055479999999999</v>
      </c>
    </row>
    <row r="270" spans="1:13">
      <c r="A270" s="267">
        <v>262</v>
      </c>
      <c r="B270" s="276" t="s">
        <v>427</v>
      </c>
      <c r="C270" s="277">
        <v>83.25</v>
      </c>
      <c r="D270" s="278">
        <v>83.333333333333329</v>
      </c>
      <c r="E270" s="278">
        <v>82.166666666666657</v>
      </c>
      <c r="F270" s="278">
        <v>81.083333333333329</v>
      </c>
      <c r="G270" s="278">
        <v>79.916666666666657</v>
      </c>
      <c r="H270" s="278">
        <v>84.416666666666657</v>
      </c>
      <c r="I270" s="278">
        <v>85.583333333333314</v>
      </c>
      <c r="J270" s="278">
        <v>86.666666666666657</v>
      </c>
      <c r="K270" s="276">
        <v>84.5</v>
      </c>
      <c r="L270" s="276">
        <v>82.25</v>
      </c>
      <c r="M270" s="276">
        <v>81.499219999999994</v>
      </c>
    </row>
    <row r="271" spans="1:13">
      <c r="A271" s="267">
        <v>263</v>
      </c>
      <c r="B271" s="276" t="s">
        <v>435</v>
      </c>
      <c r="C271" s="277">
        <v>66.849999999999994</v>
      </c>
      <c r="D271" s="278">
        <v>67.86666666666666</v>
      </c>
      <c r="E271" s="278">
        <v>65.583333333333314</v>
      </c>
      <c r="F271" s="278">
        <v>64.316666666666649</v>
      </c>
      <c r="G271" s="278">
        <v>62.033333333333303</v>
      </c>
      <c r="H271" s="278">
        <v>69.133333333333326</v>
      </c>
      <c r="I271" s="278">
        <v>71.416666666666657</v>
      </c>
      <c r="J271" s="278">
        <v>72.683333333333337</v>
      </c>
      <c r="K271" s="276">
        <v>70.150000000000006</v>
      </c>
      <c r="L271" s="276">
        <v>66.599999999999994</v>
      </c>
      <c r="M271" s="276">
        <v>6.7660900000000002</v>
      </c>
    </row>
    <row r="272" spans="1:13">
      <c r="A272" s="267">
        <v>264</v>
      </c>
      <c r="B272" s="276" t="s">
        <v>434</v>
      </c>
      <c r="C272" s="277">
        <v>132.80000000000001</v>
      </c>
      <c r="D272" s="278">
        <v>133.9</v>
      </c>
      <c r="E272" s="278">
        <v>130.30000000000001</v>
      </c>
      <c r="F272" s="278">
        <v>127.80000000000001</v>
      </c>
      <c r="G272" s="278">
        <v>124.20000000000002</v>
      </c>
      <c r="H272" s="278">
        <v>136.4</v>
      </c>
      <c r="I272" s="278">
        <v>139.99999999999997</v>
      </c>
      <c r="J272" s="278">
        <v>142.5</v>
      </c>
      <c r="K272" s="276">
        <v>137.5</v>
      </c>
      <c r="L272" s="276">
        <v>131.4</v>
      </c>
      <c r="M272" s="276">
        <v>7.8862699999999997</v>
      </c>
    </row>
    <row r="273" spans="1:13">
      <c r="A273" s="267">
        <v>265</v>
      </c>
      <c r="B273" s="276" t="s">
        <v>263</v>
      </c>
      <c r="C273" s="277">
        <v>67.900000000000006</v>
      </c>
      <c r="D273" s="278">
        <v>67.88333333333334</v>
      </c>
      <c r="E273" s="278">
        <v>67.01666666666668</v>
      </c>
      <c r="F273" s="278">
        <v>66.13333333333334</v>
      </c>
      <c r="G273" s="278">
        <v>65.26666666666668</v>
      </c>
      <c r="H273" s="278">
        <v>68.76666666666668</v>
      </c>
      <c r="I273" s="278">
        <v>69.633333333333326</v>
      </c>
      <c r="J273" s="278">
        <v>70.51666666666668</v>
      </c>
      <c r="K273" s="276">
        <v>68.75</v>
      </c>
      <c r="L273" s="276">
        <v>67</v>
      </c>
      <c r="M273" s="276">
        <v>9.7610499999999991</v>
      </c>
    </row>
    <row r="274" spans="1:13">
      <c r="A274" s="267">
        <v>266</v>
      </c>
      <c r="B274" s="276" t="s">
        <v>130</v>
      </c>
      <c r="C274" s="277">
        <v>357.5</v>
      </c>
      <c r="D274" s="278">
        <v>359.56666666666666</v>
      </c>
      <c r="E274" s="278">
        <v>354.23333333333335</v>
      </c>
      <c r="F274" s="278">
        <v>350.9666666666667</v>
      </c>
      <c r="G274" s="278">
        <v>345.63333333333338</v>
      </c>
      <c r="H274" s="278">
        <v>362.83333333333331</v>
      </c>
      <c r="I274" s="278">
        <v>368.16666666666669</v>
      </c>
      <c r="J274" s="278">
        <v>371.43333333333328</v>
      </c>
      <c r="K274" s="276">
        <v>364.9</v>
      </c>
      <c r="L274" s="276">
        <v>356.3</v>
      </c>
      <c r="M274" s="276">
        <v>49.270850000000003</v>
      </c>
    </row>
    <row r="275" spans="1:13">
      <c r="A275" s="267">
        <v>267</v>
      </c>
      <c r="B275" s="276" t="s">
        <v>264</v>
      </c>
      <c r="C275" s="277">
        <v>809.75</v>
      </c>
      <c r="D275" s="278">
        <v>813.65</v>
      </c>
      <c r="E275" s="278">
        <v>794.34999999999991</v>
      </c>
      <c r="F275" s="278">
        <v>778.94999999999993</v>
      </c>
      <c r="G275" s="278">
        <v>759.64999999999986</v>
      </c>
      <c r="H275" s="278">
        <v>829.05</v>
      </c>
      <c r="I275" s="278">
        <v>848.34999999999991</v>
      </c>
      <c r="J275" s="278">
        <v>863.75</v>
      </c>
      <c r="K275" s="276">
        <v>832.95</v>
      </c>
      <c r="L275" s="276">
        <v>798.25</v>
      </c>
      <c r="M275" s="276">
        <v>3.4922599999999999</v>
      </c>
    </row>
    <row r="276" spans="1:13">
      <c r="A276" s="267">
        <v>268</v>
      </c>
      <c r="B276" s="276" t="s">
        <v>131</v>
      </c>
      <c r="C276" s="277">
        <v>2633.65</v>
      </c>
      <c r="D276" s="278">
        <v>2634.8833333333337</v>
      </c>
      <c r="E276" s="278">
        <v>2590.8166666666675</v>
      </c>
      <c r="F276" s="278">
        <v>2547.983333333334</v>
      </c>
      <c r="G276" s="278">
        <v>2503.9166666666679</v>
      </c>
      <c r="H276" s="278">
        <v>2677.7166666666672</v>
      </c>
      <c r="I276" s="278">
        <v>2721.7833333333338</v>
      </c>
      <c r="J276" s="278">
        <v>2764.6166666666668</v>
      </c>
      <c r="K276" s="276">
        <v>2678.95</v>
      </c>
      <c r="L276" s="276">
        <v>2592.0500000000002</v>
      </c>
      <c r="M276" s="276">
        <v>8.9150100000000005</v>
      </c>
    </row>
    <row r="277" spans="1:13">
      <c r="A277" s="267">
        <v>269</v>
      </c>
      <c r="B277" s="276" t="s">
        <v>132</v>
      </c>
      <c r="C277" s="277">
        <v>617.4</v>
      </c>
      <c r="D277" s="278">
        <v>619.83333333333337</v>
      </c>
      <c r="E277" s="278">
        <v>607.56666666666672</v>
      </c>
      <c r="F277" s="278">
        <v>597.73333333333335</v>
      </c>
      <c r="G277" s="278">
        <v>585.4666666666667</v>
      </c>
      <c r="H277" s="278">
        <v>629.66666666666674</v>
      </c>
      <c r="I277" s="278">
        <v>641.93333333333339</v>
      </c>
      <c r="J277" s="278">
        <v>651.76666666666677</v>
      </c>
      <c r="K277" s="276">
        <v>632.1</v>
      </c>
      <c r="L277" s="276">
        <v>610</v>
      </c>
      <c r="M277" s="276">
        <v>8.9139300000000006</v>
      </c>
    </row>
    <row r="278" spans="1:13">
      <c r="A278" s="267">
        <v>270</v>
      </c>
      <c r="B278" s="276" t="s">
        <v>437</v>
      </c>
      <c r="C278" s="277">
        <v>145.30000000000001</v>
      </c>
      <c r="D278" s="278">
        <v>145.26666666666668</v>
      </c>
      <c r="E278" s="278">
        <v>141.53333333333336</v>
      </c>
      <c r="F278" s="278">
        <v>137.76666666666668</v>
      </c>
      <c r="G278" s="278">
        <v>134.03333333333336</v>
      </c>
      <c r="H278" s="278">
        <v>149.03333333333336</v>
      </c>
      <c r="I278" s="278">
        <v>152.76666666666665</v>
      </c>
      <c r="J278" s="278">
        <v>156.53333333333336</v>
      </c>
      <c r="K278" s="276">
        <v>149</v>
      </c>
      <c r="L278" s="276">
        <v>141.5</v>
      </c>
      <c r="M278" s="276">
        <v>29.4209</v>
      </c>
    </row>
    <row r="279" spans="1:13">
      <c r="A279" s="267">
        <v>271</v>
      </c>
      <c r="B279" s="276" t="s">
        <v>443</v>
      </c>
      <c r="C279" s="277">
        <v>676.7</v>
      </c>
      <c r="D279" s="278">
        <v>671.9</v>
      </c>
      <c r="E279" s="278">
        <v>664.8</v>
      </c>
      <c r="F279" s="278">
        <v>652.9</v>
      </c>
      <c r="G279" s="278">
        <v>645.79999999999995</v>
      </c>
      <c r="H279" s="278">
        <v>683.8</v>
      </c>
      <c r="I279" s="278">
        <v>690.90000000000009</v>
      </c>
      <c r="J279" s="278">
        <v>702.8</v>
      </c>
      <c r="K279" s="276">
        <v>679</v>
      </c>
      <c r="L279" s="276">
        <v>660</v>
      </c>
      <c r="M279" s="276">
        <v>1.51505</v>
      </c>
    </row>
    <row r="280" spans="1:13">
      <c r="A280" s="267">
        <v>272</v>
      </c>
      <c r="B280" s="276" t="s">
        <v>444</v>
      </c>
      <c r="C280" s="277">
        <v>319.89999999999998</v>
      </c>
      <c r="D280" s="278">
        <v>321.2833333333333</v>
      </c>
      <c r="E280" s="278">
        <v>315.66666666666663</v>
      </c>
      <c r="F280" s="278">
        <v>311.43333333333334</v>
      </c>
      <c r="G280" s="278">
        <v>305.81666666666666</v>
      </c>
      <c r="H280" s="278">
        <v>325.51666666666659</v>
      </c>
      <c r="I280" s="278">
        <v>331.13333333333327</v>
      </c>
      <c r="J280" s="278">
        <v>335.36666666666656</v>
      </c>
      <c r="K280" s="276">
        <v>326.89999999999998</v>
      </c>
      <c r="L280" s="276">
        <v>317.05</v>
      </c>
      <c r="M280" s="276">
        <v>4.7618</v>
      </c>
    </row>
    <row r="281" spans="1:13">
      <c r="A281" s="267">
        <v>273</v>
      </c>
      <c r="B281" s="276" t="s">
        <v>445</v>
      </c>
      <c r="C281" s="277">
        <v>549.45000000000005</v>
      </c>
      <c r="D281" s="278">
        <v>549.7833333333333</v>
      </c>
      <c r="E281" s="278">
        <v>541.66666666666663</v>
      </c>
      <c r="F281" s="278">
        <v>533.88333333333333</v>
      </c>
      <c r="G281" s="278">
        <v>525.76666666666665</v>
      </c>
      <c r="H281" s="278">
        <v>557.56666666666661</v>
      </c>
      <c r="I281" s="278">
        <v>565.68333333333339</v>
      </c>
      <c r="J281" s="278">
        <v>573.46666666666658</v>
      </c>
      <c r="K281" s="276">
        <v>557.9</v>
      </c>
      <c r="L281" s="276">
        <v>542</v>
      </c>
      <c r="M281" s="276">
        <v>2.07118</v>
      </c>
    </row>
    <row r="282" spans="1:13">
      <c r="A282" s="267">
        <v>274</v>
      </c>
      <c r="B282" s="276" t="s">
        <v>447</v>
      </c>
      <c r="C282" s="277">
        <v>47.9</v>
      </c>
      <c r="D282" s="278">
        <v>47.466666666666661</v>
      </c>
      <c r="E282" s="278">
        <v>46.48333333333332</v>
      </c>
      <c r="F282" s="278">
        <v>45.066666666666656</v>
      </c>
      <c r="G282" s="278">
        <v>44.083333333333314</v>
      </c>
      <c r="H282" s="278">
        <v>48.883333333333326</v>
      </c>
      <c r="I282" s="278">
        <v>49.86666666666666</v>
      </c>
      <c r="J282" s="278">
        <v>51.283333333333331</v>
      </c>
      <c r="K282" s="276">
        <v>48.45</v>
      </c>
      <c r="L282" s="276">
        <v>46.05</v>
      </c>
      <c r="M282" s="276">
        <v>53.765990000000002</v>
      </c>
    </row>
    <row r="283" spans="1:13">
      <c r="A283" s="267">
        <v>275</v>
      </c>
      <c r="B283" s="276" t="s">
        <v>449</v>
      </c>
      <c r="C283" s="277">
        <v>368</v>
      </c>
      <c r="D283" s="278">
        <v>369.98333333333335</v>
      </c>
      <c r="E283" s="278">
        <v>355.01666666666671</v>
      </c>
      <c r="F283" s="278">
        <v>342.03333333333336</v>
      </c>
      <c r="G283" s="278">
        <v>327.06666666666672</v>
      </c>
      <c r="H283" s="278">
        <v>382.9666666666667</v>
      </c>
      <c r="I283" s="278">
        <v>397.93333333333339</v>
      </c>
      <c r="J283" s="278">
        <v>410.91666666666669</v>
      </c>
      <c r="K283" s="276">
        <v>384.95</v>
      </c>
      <c r="L283" s="276">
        <v>357</v>
      </c>
      <c r="M283" s="276">
        <v>9.5269300000000001</v>
      </c>
    </row>
    <row r="284" spans="1:13">
      <c r="A284" s="267">
        <v>276</v>
      </c>
      <c r="B284" s="276" t="s">
        <v>439</v>
      </c>
      <c r="C284" s="277">
        <v>421.15</v>
      </c>
      <c r="D284" s="278">
        <v>420.73333333333329</v>
      </c>
      <c r="E284" s="278">
        <v>415.51666666666659</v>
      </c>
      <c r="F284" s="278">
        <v>409.88333333333333</v>
      </c>
      <c r="G284" s="278">
        <v>404.66666666666663</v>
      </c>
      <c r="H284" s="278">
        <v>426.36666666666656</v>
      </c>
      <c r="I284" s="278">
        <v>431.58333333333326</v>
      </c>
      <c r="J284" s="278">
        <v>437.21666666666653</v>
      </c>
      <c r="K284" s="276">
        <v>425.95</v>
      </c>
      <c r="L284" s="276">
        <v>415.1</v>
      </c>
      <c r="M284" s="276">
        <v>1.1851700000000001</v>
      </c>
    </row>
    <row r="285" spans="1:13">
      <c r="A285" s="267">
        <v>277</v>
      </c>
      <c r="B285" s="276" t="s">
        <v>440</v>
      </c>
      <c r="C285" s="277">
        <v>296.35000000000002</v>
      </c>
      <c r="D285" s="278">
        <v>297.01666666666665</v>
      </c>
      <c r="E285" s="278">
        <v>294.38333333333333</v>
      </c>
      <c r="F285" s="278">
        <v>292.41666666666669</v>
      </c>
      <c r="G285" s="278">
        <v>289.78333333333336</v>
      </c>
      <c r="H285" s="278">
        <v>298.98333333333329</v>
      </c>
      <c r="I285" s="278">
        <v>301.61666666666662</v>
      </c>
      <c r="J285" s="278">
        <v>303.58333333333326</v>
      </c>
      <c r="K285" s="276">
        <v>299.64999999999998</v>
      </c>
      <c r="L285" s="276">
        <v>295.05</v>
      </c>
      <c r="M285" s="276">
        <v>0.82672999999999996</v>
      </c>
    </row>
    <row r="286" spans="1:13">
      <c r="A286" s="267">
        <v>278</v>
      </c>
      <c r="B286" s="276" t="s">
        <v>451</v>
      </c>
      <c r="C286" s="277">
        <v>209.3</v>
      </c>
      <c r="D286" s="278">
        <v>211.1</v>
      </c>
      <c r="E286" s="278">
        <v>206.7</v>
      </c>
      <c r="F286" s="278">
        <v>204.1</v>
      </c>
      <c r="G286" s="278">
        <v>199.7</v>
      </c>
      <c r="H286" s="278">
        <v>213.7</v>
      </c>
      <c r="I286" s="278">
        <v>218.10000000000002</v>
      </c>
      <c r="J286" s="278">
        <v>220.7</v>
      </c>
      <c r="K286" s="276">
        <v>215.5</v>
      </c>
      <c r="L286" s="276">
        <v>208.5</v>
      </c>
      <c r="M286" s="276">
        <v>0.61241999999999996</v>
      </c>
    </row>
    <row r="287" spans="1:13">
      <c r="A287" s="267">
        <v>279</v>
      </c>
      <c r="B287" s="276" t="s">
        <v>133</v>
      </c>
      <c r="C287" s="277">
        <v>1939.35</v>
      </c>
      <c r="D287" s="278">
        <v>1928.4166666666667</v>
      </c>
      <c r="E287" s="278">
        <v>1909.9333333333334</v>
      </c>
      <c r="F287" s="278">
        <v>1880.5166666666667</v>
      </c>
      <c r="G287" s="278">
        <v>1862.0333333333333</v>
      </c>
      <c r="H287" s="278">
        <v>1957.8333333333335</v>
      </c>
      <c r="I287" s="278">
        <v>1976.3166666666666</v>
      </c>
      <c r="J287" s="278">
        <v>2005.7333333333336</v>
      </c>
      <c r="K287" s="276">
        <v>1946.9</v>
      </c>
      <c r="L287" s="276">
        <v>1899</v>
      </c>
      <c r="M287" s="276">
        <v>34.569710000000001</v>
      </c>
    </row>
    <row r="288" spans="1:13">
      <c r="A288" s="267">
        <v>280</v>
      </c>
      <c r="B288" s="276" t="s">
        <v>441</v>
      </c>
      <c r="C288" s="277">
        <v>111</v>
      </c>
      <c r="D288" s="278">
        <v>111.68333333333332</v>
      </c>
      <c r="E288" s="278">
        <v>109.41666666666664</v>
      </c>
      <c r="F288" s="278">
        <v>107.83333333333331</v>
      </c>
      <c r="G288" s="278">
        <v>105.56666666666663</v>
      </c>
      <c r="H288" s="278">
        <v>113.26666666666665</v>
      </c>
      <c r="I288" s="278">
        <v>115.53333333333333</v>
      </c>
      <c r="J288" s="278">
        <v>117.11666666666666</v>
      </c>
      <c r="K288" s="276">
        <v>113.95</v>
      </c>
      <c r="L288" s="276">
        <v>110.1</v>
      </c>
      <c r="M288" s="276">
        <v>3.6278899999999998</v>
      </c>
    </row>
    <row r="289" spans="1:13">
      <c r="A289" s="267">
        <v>281</v>
      </c>
      <c r="B289" s="276" t="s">
        <v>438</v>
      </c>
      <c r="C289" s="277">
        <v>875.8</v>
      </c>
      <c r="D289" s="278">
        <v>866.1</v>
      </c>
      <c r="E289" s="278">
        <v>852.45</v>
      </c>
      <c r="F289" s="278">
        <v>829.1</v>
      </c>
      <c r="G289" s="278">
        <v>815.45</v>
      </c>
      <c r="H289" s="278">
        <v>889.45</v>
      </c>
      <c r="I289" s="278">
        <v>903.09999999999991</v>
      </c>
      <c r="J289" s="278">
        <v>926.45</v>
      </c>
      <c r="K289" s="276">
        <v>879.75</v>
      </c>
      <c r="L289" s="276">
        <v>842.75</v>
      </c>
      <c r="M289" s="276">
        <v>0.48213</v>
      </c>
    </row>
    <row r="290" spans="1:13">
      <c r="A290" s="267">
        <v>282</v>
      </c>
      <c r="B290" s="276" t="s">
        <v>442</v>
      </c>
      <c r="C290" s="277">
        <v>250.95</v>
      </c>
      <c r="D290" s="278">
        <v>252.01666666666665</v>
      </c>
      <c r="E290" s="278">
        <v>248.0333333333333</v>
      </c>
      <c r="F290" s="278">
        <v>245.11666666666665</v>
      </c>
      <c r="G290" s="278">
        <v>241.1333333333333</v>
      </c>
      <c r="H290" s="278">
        <v>254.93333333333331</v>
      </c>
      <c r="I290" s="278">
        <v>258.91666666666663</v>
      </c>
      <c r="J290" s="278">
        <v>261.83333333333331</v>
      </c>
      <c r="K290" s="276">
        <v>256</v>
      </c>
      <c r="L290" s="276">
        <v>249.1</v>
      </c>
      <c r="M290" s="276">
        <v>4.2835000000000001</v>
      </c>
    </row>
    <row r="291" spans="1:13">
      <c r="A291" s="267">
        <v>283</v>
      </c>
      <c r="B291" s="276" t="s">
        <v>1830</v>
      </c>
      <c r="C291" s="277">
        <v>631.85</v>
      </c>
      <c r="D291" s="278">
        <v>629.11666666666667</v>
      </c>
      <c r="E291" s="278">
        <v>619.73333333333335</v>
      </c>
      <c r="F291" s="278">
        <v>607.61666666666667</v>
      </c>
      <c r="G291" s="278">
        <v>598.23333333333335</v>
      </c>
      <c r="H291" s="278">
        <v>641.23333333333335</v>
      </c>
      <c r="I291" s="278">
        <v>650.61666666666679</v>
      </c>
      <c r="J291" s="278">
        <v>662.73333333333335</v>
      </c>
      <c r="K291" s="276">
        <v>638.5</v>
      </c>
      <c r="L291" s="276">
        <v>617</v>
      </c>
      <c r="M291" s="276">
        <v>0.43175000000000002</v>
      </c>
    </row>
    <row r="292" spans="1:13">
      <c r="A292" s="267">
        <v>284</v>
      </c>
      <c r="B292" s="276" t="s">
        <v>448</v>
      </c>
      <c r="C292" s="277">
        <v>528.04999999999995</v>
      </c>
      <c r="D292" s="278">
        <v>531.2833333333333</v>
      </c>
      <c r="E292" s="278">
        <v>520.76666666666665</v>
      </c>
      <c r="F292" s="278">
        <v>513.48333333333335</v>
      </c>
      <c r="G292" s="278">
        <v>502.9666666666667</v>
      </c>
      <c r="H292" s="278">
        <v>538.56666666666661</v>
      </c>
      <c r="I292" s="278">
        <v>549.08333333333326</v>
      </c>
      <c r="J292" s="278">
        <v>556.36666666666656</v>
      </c>
      <c r="K292" s="276">
        <v>541.79999999999995</v>
      </c>
      <c r="L292" s="276">
        <v>524</v>
      </c>
      <c r="M292" s="276">
        <v>6.4264200000000002</v>
      </c>
    </row>
    <row r="293" spans="1:13">
      <c r="A293" s="267">
        <v>285</v>
      </c>
      <c r="B293" s="276" t="s">
        <v>446</v>
      </c>
      <c r="C293" s="277">
        <v>58.95</v>
      </c>
      <c r="D293" s="278">
        <v>58.949999999999996</v>
      </c>
      <c r="E293" s="278">
        <v>57.499999999999993</v>
      </c>
      <c r="F293" s="278">
        <v>56.05</v>
      </c>
      <c r="G293" s="278">
        <v>54.599999999999994</v>
      </c>
      <c r="H293" s="278">
        <v>60.399999999999991</v>
      </c>
      <c r="I293" s="278">
        <v>61.849999999999994</v>
      </c>
      <c r="J293" s="278">
        <v>63.29999999999999</v>
      </c>
      <c r="K293" s="276">
        <v>60.4</v>
      </c>
      <c r="L293" s="276">
        <v>57.5</v>
      </c>
      <c r="M293" s="276">
        <v>40.532499999999999</v>
      </c>
    </row>
    <row r="294" spans="1:13">
      <c r="A294" s="267">
        <v>286</v>
      </c>
      <c r="B294" s="276" t="s">
        <v>134</v>
      </c>
      <c r="C294" s="277">
        <v>90.65</v>
      </c>
      <c r="D294" s="278">
        <v>90.95</v>
      </c>
      <c r="E294" s="278">
        <v>90.100000000000009</v>
      </c>
      <c r="F294" s="278">
        <v>89.550000000000011</v>
      </c>
      <c r="G294" s="278">
        <v>88.700000000000017</v>
      </c>
      <c r="H294" s="278">
        <v>91.5</v>
      </c>
      <c r="I294" s="278">
        <v>92.35</v>
      </c>
      <c r="J294" s="278">
        <v>92.899999999999991</v>
      </c>
      <c r="K294" s="276">
        <v>91.8</v>
      </c>
      <c r="L294" s="276">
        <v>90.4</v>
      </c>
      <c r="M294" s="276">
        <v>92.144970000000001</v>
      </c>
    </row>
    <row r="295" spans="1:13">
      <c r="A295" s="267">
        <v>287</v>
      </c>
      <c r="B295" s="276" t="s">
        <v>358</v>
      </c>
      <c r="C295" s="277">
        <v>2140.8000000000002</v>
      </c>
      <c r="D295" s="278">
        <v>2156.4666666666667</v>
      </c>
      <c r="E295" s="278">
        <v>2115.3333333333335</v>
      </c>
      <c r="F295" s="278">
        <v>2089.8666666666668</v>
      </c>
      <c r="G295" s="278">
        <v>2048.7333333333336</v>
      </c>
      <c r="H295" s="278">
        <v>2181.9333333333334</v>
      </c>
      <c r="I295" s="278">
        <v>2223.0666666666666</v>
      </c>
      <c r="J295" s="278">
        <v>2248.5333333333333</v>
      </c>
      <c r="K295" s="276">
        <v>2197.6</v>
      </c>
      <c r="L295" s="276">
        <v>2131</v>
      </c>
      <c r="M295" s="276">
        <v>1.0016099999999999</v>
      </c>
    </row>
    <row r="296" spans="1:13">
      <c r="A296" s="267">
        <v>288</v>
      </c>
      <c r="B296" s="276" t="s">
        <v>1841</v>
      </c>
      <c r="C296" s="277">
        <v>225</v>
      </c>
      <c r="D296" s="278">
        <v>225.75</v>
      </c>
      <c r="E296" s="278">
        <v>220.3</v>
      </c>
      <c r="F296" s="278">
        <v>215.60000000000002</v>
      </c>
      <c r="G296" s="278">
        <v>210.15000000000003</v>
      </c>
      <c r="H296" s="278">
        <v>230.45</v>
      </c>
      <c r="I296" s="278">
        <v>235.89999999999998</v>
      </c>
      <c r="J296" s="278">
        <v>240.59999999999997</v>
      </c>
      <c r="K296" s="276">
        <v>231.2</v>
      </c>
      <c r="L296" s="276">
        <v>221.05</v>
      </c>
      <c r="M296" s="276">
        <v>0.99124999999999996</v>
      </c>
    </row>
    <row r="297" spans="1:13">
      <c r="A297" s="267">
        <v>289</v>
      </c>
      <c r="B297" s="276" t="s">
        <v>454</v>
      </c>
      <c r="C297" s="277">
        <v>328.4</v>
      </c>
      <c r="D297" s="278">
        <v>328.90000000000003</v>
      </c>
      <c r="E297" s="278">
        <v>326.00000000000006</v>
      </c>
      <c r="F297" s="278">
        <v>323.60000000000002</v>
      </c>
      <c r="G297" s="278">
        <v>320.70000000000005</v>
      </c>
      <c r="H297" s="278">
        <v>331.30000000000007</v>
      </c>
      <c r="I297" s="278">
        <v>334.20000000000005</v>
      </c>
      <c r="J297" s="278">
        <v>336.60000000000008</v>
      </c>
      <c r="K297" s="276">
        <v>331.8</v>
      </c>
      <c r="L297" s="276">
        <v>326.5</v>
      </c>
      <c r="M297" s="276">
        <v>15.32748</v>
      </c>
    </row>
    <row r="298" spans="1:13">
      <c r="A298" s="267">
        <v>290</v>
      </c>
      <c r="B298" s="276" t="s">
        <v>452</v>
      </c>
      <c r="C298" s="277">
        <v>4594.55</v>
      </c>
      <c r="D298" s="278">
        <v>4531.4833333333336</v>
      </c>
      <c r="E298" s="278">
        <v>4413.0666666666675</v>
      </c>
      <c r="F298" s="278">
        <v>4231.5833333333339</v>
      </c>
      <c r="G298" s="278">
        <v>4113.1666666666679</v>
      </c>
      <c r="H298" s="278">
        <v>4712.9666666666672</v>
      </c>
      <c r="I298" s="278">
        <v>4831.3833333333332</v>
      </c>
      <c r="J298" s="278">
        <v>5012.8666666666668</v>
      </c>
      <c r="K298" s="276">
        <v>4649.8999999999996</v>
      </c>
      <c r="L298" s="276">
        <v>4350</v>
      </c>
      <c r="M298" s="276">
        <v>0.19233</v>
      </c>
    </row>
    <row r="299" spans="1:13">
      <c r="A299" s="267">
        <v>291</v>
      </c>
      <c r="B299" s="276" t="s">
        <v>455</v>
      </c>
      <c r="C299" s="277">
        <v>44.15</v>
      </c>
      <c r="D299" s="278">
        <v>44.366666666666667</v>
      </c>
      <c r="E299" s="278">
        <v>43.283333333333331</v>
      </c>
      <c r="F299" s="278">
        <v>42.416666666666664</v>
      </c>
      <c r="G299" s="278">
        <v>41.333333333333329</v>
      </c>
      <c r="H299" s="278">
        <v>45.233333333333334</v>
      </c>
      <c r="I299" s="278">
        <v>46.316666666666663</v>
      </c>
      <c r="J299" s="278">
        <v>47.183333333333337</v>
      </c>
      <c r="K299" s="276">
        <v>45.45</v>
      </c>
      <c r="L299" s="276">
        <v>43.5</v>
      </c>
      <c r="M299" s="276">
        <v>13.430580000000001</v>
      </c>
    </row>
    <row r="300" spans="1:13">
      <c r="A300" s="267">
        <v>292</v>
      </c>
      <c r="B300" s="276" t="s">
        <v>135</v>
      </c>
      <c r="C300" s="277">
        <v>363.6</v>
      </c>
      <c r="D300" s="278">
        <v>361.63333333333338</v>
      </c>
      <c r="E300" s="278">
        <v>356.81666666666678</v>
      </c>
      <c r="F300" s="278">
        <v>350.03333333333342</v>
      </c>
      <c r="G300" s="278">
        <v>345.21666666666681</v>
      </c>
      <c r="H300" s="278">
        <v>368.41666666666674</v>
      </c>
      <c r="I300" s="278">
        <v>373.23333333333335</v>
      </c>
      <c r="J300" s="278">
        <v>380.01666666666671</v>
      </c>
      <c r="K300" s="276">
        <v>366.45</v>
      </c>
      <c r="L300" s="276">
        <v>354.85</v>
      </c>
      <c r="M300" s="276">
        <v>85.363810000000001</v>
      </c>
    </row>
    <row r="301" spans="1:13">
      <c r="A301" s="267">
        <v>293</v>
      </c>
      <c r="B301" s="276" t="s">
        <v>456</v>
      </c>
      <c r="C301" s="277">
        <v>943.95</v>
      </c>
      <c r="D301" s="278">
        <v>940.63333333333333</v>
      </c>
      <c r="E301" s="278">
        <v>912.26666666666665</v>
      </c>
      <c r="F301" s="278">
        <v>880.58333333333337</v>
      </c>
      <c r="G301" s="278">
        <v>852.2166666666667</v>
      </c>
      <c r="H301" s="278">
        <v>972.31666666666661</v>
      </c>
      <c r="I301" s="278">
        <v>1000.6833333333332</v>
      </c>
      <c r="J301" s="278">
        <v>1032.3666666666666</v>
      </c>
      <c r="K301" s="276">
        <v>969</v>
      </c>
      <c r="L301" s="276">
        <v>908.95</v>
      </c>
      <c r="M301" s="276">
        <v>3.4986199999999998</v>
      </c>
    </row>
    <row r="302" spans="1:13">
      <c r="A302" s="267">
        <v>294</v>
      </c>
      <c r="B302" s="276" t="s">
        <v>136</v>
      </c>
      <c r="C302" s="277">
        <v>1249.6500000000001</v>
      </c>
      <c r="D302" s="278">
        <v>1237.2166666666667</v>
      </c>
      <c r="E302" s="278">
        <v>1210.5333333333333</v>
      </c>
      <c r="F302" s="278">
        <v>1171.4166666666665</v>
      </c>
      <c r="G302" s="278">
        <v>1144.7333333333331</v>
      </c>
      <c r="H302" s="278">
        <v>1276.3333333333335</v>
      </c>
      <c r="I302" s="278">
        <v>1303.0166666666669</v>
      </c>
      <c r="J302" s="278">
        <v>1342.1333333333337</v>
      </c>
      <c r="K302" s="276">
        <v>1263.9000000000001</v>
      </c>
      <c r="L302" s="276">
        <v>1198.0999999999999</v>
      </c>
      <c r="M302" s="276">
        <v>97.232330000000005</v>
      </c>
    </row>
    <row r="303" spans="1:13">
      <c r="A303" s="267">
        <v>295</v>
      </c>
      <c r="B303" s="276" t="s">
        <v>266</v>
      </c>
      <c r="C303" s="277">
        <v>3234.95</v>
      </c>
      <c r="D303" s="278">
        <v>3255.0166666666664</v>
      </c>
      <c r="E303" s="278">
        <v>3191.0333333333328</v>
      </c>
      <c r="F303" s="278">
        <v>3147.1166666666663</v>
      </c>
      <c r="G303" s="278">
        <v>3083.1333333333328</v>
      </c>
      <c r="H303" s="278">
        <v>3298.9333333333329</v>
      </c>
      <c r="I303" s="278">
        <v>3362.9166666666665</v>
      </c>
      <c r="J303" s="278">
        <v>3406.833333333333</v>
      </c>
      <c r="K303" s="276">
        <v>3319</v>
      </c>
      <c r="L303" s="276">
        <v>3211.1</v>
      </c>
      <c r="M303" s="276">
        <v>2.6417099999999998</v>
      </c>
    </row>
    <row r="304" spans="1:13">
      <c r="A304" s="267">
        <v>296</v>
      </c>
      <c r="B304" s="276" t="s">
        <v>265</v>
      </c>
      <c r="C304" s="277">
        <v>1817.6</v>
      </c>
      <c r="D304" s="278">
        <v>1823.5</v>
      </c>
      <c r="E304" s="278">
        <v>1797.1</v>
      </c>
      <c r="F304" s="278">
        <v>1776.6</v>
      </c>
      <c r="G304" s="278">
        <v>1750.1999999999998</v>
      </c>
      <c r="H304" s="278">
        <v>1844</v>
      </c>
      <c r="I304" s="278">
        <v>1870.4</v>
      </c>
      <c r="J304" s="278">
        <v>1890.9</v>
      </c>
      <c r="K304" s="276">
        <v>1849.9</v>
      </c>
      <c r="L304" s="276">
        <v>1803</v>
      </c>
      <c r="M304" s="276">
        <v>0.78013999999999994</v>
      </c>
    </row>
    <row r="305" spans="1:13">
      <c r="A305" s="267">
        <v>297</v>
      </c>
      <c r="B305" s="276" t="s">
        <v>137</v>
      </c>
      <c r="C305" s="277">
        <v>941.45</v>
      </c>
      <c r="D305" s="278">
        <v>942.75</v>
      </c>
      <c r="E305" s="278">
        <v>935.8</v>
      </c>
      <c r="F305" s="278">
        <v>930.15</v>
      </c>
      <c r="G305" s="278">
        <v>923.19999999999993</v>
      </c>
      <c r="H305" s="278">
        <v>948.4</v>
      </c>
      <c r="I305" s="278">
        <v>955.35</v>
      </c>
      <c r="J305" s="278">
        <v>961</v>
      </c>
      <c r="K305" s="276">
        <v>949.7</v>
      </c>
      <c r="L305" s="276">
        <v>937.1</v>
      </c>
      <c r="M305" s="276">
        <v>14.349030000000001</v>
      </c>
    </row>
    <row r="306" spans="1:13">
      <c r="A306" s="267">
        <v>298</v>
      </c>
      <c r="B306" s="276" t="s">
        <v>457</v>
      </c>
      <c r="C306" s="277">
        <v>1554.7</v>
      </c>
      <c r="D306" s="278">
        <v>1556.8833333333332</v>
      </c>
      <c r="E306" s="278">
        <v>1538.8166666666664</v>
      </c>
      <c r="F306" s="278">
        <v>1522.9333333333332</v>
      </c>
      <c r="G306" s="278">
        <v>1504.8666666666663</v>
      </c>
      <c r="H306" s="278">
        <v>1572.7666666666664</v>
      </c>
      <c r="I306" s="278">
        <v>1590.833333333333</v>
      </c>
      <c r="J306" s="278">
        <v>1606.7166666666665</v>
      </c>
      <c r="K306" s="276">
        <v>1574.95</v>
      </c>
      <c r="L306" s="276">
        <v>1541</v>
      </c>
      <c r="M306" s="276">
        <v>0.31952000000000003</v>
      </c>
    </row>
    <row r="307" spans="1:13">
      <c r="A307" s="267">
        <v>299</v>
      </c>
      <c r="B307" s="276" t="s">
        <v>138</v>
      </c>
      <c r="C307" s="277">
        <v>711.7</v>
      </c>
      <c r="D307" s="278">
        <v>719.69999999999993</v>
      </c>
      <c r="E307" s="278">
        <v>701.99999999999989</v>
      </c>
      <c r="F307" s="278">
        <v>692.3</v>
      </c>
      <c r="G307" s="278">
        <v>674.59999999999991</v>
      </c>
      <c r="H307" s="278">
        <v>729.39999999999986</v>
      </c>
      <c r="I307" s="278">
        <v>747.09999999999991</v>
      </c>
      <c r="J307" s="278">
        <v>756.79999999999984</v>
      </c>
      <c r="K307" s="276">
        <v>737.4</v>
      </c>
      <c r="L307" s="276">
        <v>710</v>
      </c>
      <c r="M307" s="276">
        <v>41.836390000000002</v>
      </c>
    </row>
    <row r="308" spans="1:13">
      <c r="A308" s="267">
        <v>300</v>
      </c>
      <c r="B308" s="276" t="s">
        <v>139</v>
      </c>
      <c r="C308" s="277">
        <v>172.45</v>
      </c>
      <c r="D308" s="278">
        <v>172.43333333333331</v>
      </c>
      <c r="E308" s="278">
        <v>170.11666666666662</v>
      </c>
      <c r="F308" s="278">
        <v>167.7833333333333</v>
      </c>
      <c r="G308" s="278">
        <v>165.46666666666661</v>
      </c>
      <c r="H308" s="278">
        <v>174.76666666666662</v>
      </c>
      <c r="I308" s="278">
        <v>177.08333333333329</v>
      </c>
      <c r="J308" s="278">
        <v>179.41666666666663</v>
      </c>
      <c r="K308" s="276">
        <v>174.75</v>
      </c>
      <c r="L308" s="276">
        <v>170.1</v>
      </c>
      <c r="M308" s="276">
        <v>99.960130000000007</v>
      </c>
    </row>
    <row r="309" spans="1:13">
      <c r="A309" s="267">
        <v>301</v>
      </c>
      <c r="B309" s="276" t="s">
        <v>319</v>
      </c>
      <c r="C309" s="277">
        <v>14.3</v>
      </c>
      <c r="D309" s="278">
        <v>14.433333333333332</v>
      </c>
      <c r="E309" s="278">
        <v>14.066666666666663</v>
      </c>
      <c r="F309" s="278">
        <v>13.83333333333333</v>
      </c>
      <c r="G309" s="278">
        <v>13.466666666666661</v>
      </c>
      <c r="H309" s="278">
        <v>14.666666666666664</v>
      </c>
      <c r="I309" s="278">
        <v>15.033333333333335</v>
      </c>
      <c r="J309" s="278">
        <v>15.266666666666666</v>
      </c>
      <c r="K309" s="276">
        <v>14.8</v>
      </c>
      <c r="L309" s="276">
        <v>14.2</v>
      </c>
      <c r="M309" s="276">
        <v>27.001359999999998</v>
      </c>
    </row>
    <row r="310" spans="1:13">
      <c r="A310" s="267">
        <v>302</v>
      </c>
      <c r="B310" s="276" t="s">
        <v>464</v>
      </c>
      <c r="C310" s="277">
        <v>152.80000000000001</v>
      </c>
      <c r="D310" s="278">
        <v>154.18333333333334</v>
      </c>
      <c r="E310" s="278">
        <v>150.36666666666667</v>
      </c>
      <c r="F310" s="278">
        <v>147.93333333333334</v>
      </c>
      <c r="G310" s="278">
        <v>144.11666666666667</v>
      </c>
      <c r="H310" s="278">
        <v>156.61666666666667</v>
      </c>
      <c r="I310" s="278">
        <v>160.43333333333334</v>
      </c>
      <c r="J310" s="278">
        <v>162.86666666666667</v>
      </c>
      <c r="K310" s="276">
        <v>158</v>
      </c>
      <c r="L310" s="276">
        <v>151.75</v>
      </c>
      <c r="M310" s="276">
        <v>0.76036000000000004</v>
      </c>
    </row>
    <row r="311" spans="1:13">
      <c r="A311" s="267">
        <v>303</v>
      </c>
      <c r="B311" s="276" t="s">
        <v>466</v>
      </c>
      <c r="C311" s="277">
        <v>407.65</v>
      </c>
      <c r="D311" s="278">
        <v>411.2166666666667</v>
      </c>
      <c r="E311" s="278">
        <v>402.43333333333339</v>
      </c>
      <c r="F311" s="278">
        <v>397.2166666666667</v>
      </c>
      <c r="G311" s="278">
        <v>388.43333333333339</v>
      </c>
      <c r="H311" s="278">
        <v>416.43333333333339</v>
      </c>
      <c r="I311" s="278">
        <v>425.2166666666667</v>
      </c>
      <c r="J311" s="278">
        <v>430.43333333333339</v>
      </c>
      <c r="K311" s="276">
        <v>420</v>
      </c>
      <c r="L311" s="276">
        <v>406</v>
      </c>
      <c r="M311" s="276">
        <v>0.97441999999999995</v>
      </c>
    </row>
    <row r="312" spans="1:13">
      <c r="A312" s="267">
        <v>304</v>
      </c>
      <c r="B312" s="276" t="s">
        <v>462</v>
      </c>
      <c r="C312" s="277">
        <v>3609.7</v>
      </c>
      <c r="D312" s="278">
        <v>3619.9</v>
      </c>
      <c r="E312" s="278">
        <v>3589.8</v>
      </c>
      <c r="F312" s="278">
        <v>3569.9</v>
      </c>
      <c r="G312" s="278">
        <v>3539.8</v>
      </c>
      <c r="H312" s="278">
        <v>3639.8</v>
      </c>
      <c r="I312" s="278">
        <v>3669.8999999999996</v>
      </c>
      <c r="J312" s="278">
        <v>3689.8</v>
      </c>
      <c r="K312" s="276">
        <v>3650</v>
      </c>
      <c r="L312" s="276">
        <v>3600</v>
      </c>
      <c r="M312" s="276">
        <v>4.045E-2</v>
      </c>
    </row>
    <row r="313" spans="1:13">
      <c r="A313" s="267">
        <v>305</v>
      </c>
      <c r="B313" s="276" t="s">
        <v>463</v>
      </c>
      <c r="C313" s="277">
        <v>312.05</v>
      </c>
      <c r="D313" s="278">
        <v>313.23333333333335</v>
      </c>
      <c r="E313" s="278">
        <v>308.91666666666669</v>
      </c>
      <c r="F313" s="278">
        <v>305.78333333333336</v>
      </c>
      <c r="G313" s="278">
        <v>301.4666666666667</v>
      </c>
      <c r="H313" s="278">
        <v>316.36666666666667</v>
      </c>
      <c r="I313" s="278">
        <v>320.68333333333328</v>
      </c>
      <c r="J313" s="278">
        <v>323.81666666666666</v>
      </c>
      <c r="K313" s="276">
        <v>317.55</v>
      </c>
      <c r="L313" s="276">
        <v>310.10000000000002</v>
      </c>
      <c r="M313" s="276">
        <v>0.64554</v>
      </c>
    </row>
    <row r="314" spans="1:13">
      <c r="A314" s="267">
        <v>306</v>
      </c>
      <c r="B314" s="276" t="s">
        <v>140</v>
      </c>
      <c r="C314" s="277">
        <v>172.5</v>
      </c>
      <c r="D314" s="278">
        <v>171.6</v>
      </c>
      <c r="E314" s="278">
        <v>170.29999999999998</v>
      </c>
      <c r="F314" s="278">
        <v>168.1</v>
      </c>
      <c r="G314" s="278">
        <v>166.79999999999998</v>
      </c>
      <c r="H314" s="278">
        <v>173.79999999999998</v>
      </c>
      <c r="I314" s="278">
        <v>175.1</v>
      </c>
      <c r="J314" s="278">
        <v>177.29999999999998</v>
      </c>
      <c r="K314" s="276">
        <v>172.9</v>
      </c>
      <c r="L314" s="276">
        <v>169.4</v>
      </c>
      <c r="M314" s="276">
        <v>39.357660000000003</v>
      </c>
    </row>
    <row r="315" spans="1:13">
      <c r="A315" s="267">
        <v>307</v>
      </c>
      <c r="B315" s="276" t="s">
        <v>141</v>
      </c>
      <c r="C315" s="277">
        <v>414.1</v>
      </c>
      <c r="D315" s="278">
        <v>415.56666666666666</v>
      </c>
      <c r="E315" s="278">
        <v>410.33333333333331</v>
      </c>
      <c r="F315" s="278">
        <v>406.56666666666666</v>
      </c>
      <c r="G315" s="278">
        <v>401.33333333333331</v>
      </c>
      <c r="H315" s="278">
        <v>419.33333333333331</v>
      </c>
      <c r="I315" s="278">
        <v>424.56666666666666</v>
      </c>
      <c r="J315" s="278">
        <v>428.33333333333331</v>
      </c>
      <c r="K315" s="276">
        <v>420.8</v>
      </c>
      <c r="L315" s="276">
        <v>411.8</v>
      </c>
      <c r="M315" s="276">
        <v>48.59693</v>
      </c>
    </row>
    <row r="316" spans="1:13">
      <c r="A316" s="267">
        <v>308</v>
      </c>
      <c r="B316" s="276" t="s">
        <v>142</v>
      </c>
      <c r="C316" s="277">
        <v>7696.8</v>
      </c>
      <c r="D316" s="278">
        <v>7725.5999999999995</v>
      </c>
      <c r="E316" s="278">
        <v>7626.1999999999989</v>
      </c>
      <c r="F316" s="278">
        <v>7555.5999999999995</v>
      </c>
      <c r="G316" s="278">
        <v>7456.1999999999989</v>
      </c>
      <c r="H316" s="278">
        <v>7796.1999999999989</v>
      </c>
      <c r="I316" s="278">
        <v>7895.5999999999985</v>
      </c>
      <c r="J316" s="278">
        <v>7966.1999999999989</v>
      </c>
      <c r="K316" s="276">
        <v>7825</v>
      </c>
      <c r="L316" s="276">
        <v>7655</v>
      </c>
      <c r="M316" s="276">
        <v>10.380319999999999</v>
      </c>
    </row>
    <row r="317" spans="1:13">
      <c r="A317" s="267">
        <v>309</v>
      </c>
      <c r="B317" s="276" t="s">
        <v>458</v>
      </c>
      <c r="C317" s="277">
        <v>999.4</v>
      </c>
      <c r="D317" s="278">
        <v>1002.4333333333334</v>
      </c>
      <c r="E317" s="278">
        <v>991.96666666666681</v>
      </c>
      <c r="F317" s="278">
        <v>984.53333333333342</v>
      </c>
      <c r="G317" s="278">
        <v>974.06666666666683</v>
      </c>
      <c r="H317" s="278">
        <v>1009.8666666666668</v>
      </c>
      <c r="I317" s="278">
        <v>1020.3333333333335</v>
      </c>
      <c r="J317" s="278">
        <v>1027.7666666666669</v>
      </c>
      <c r="K317" s="276">
        <v>1012.9</v>
      </c>
      <c r="L317" s="276">
        <v>995</v>
      </c>
      <c r="M317" s="276">
        <v>8.8580000000000006E-2</v>
      </c>
    </row>
    <row r="318" spans="1:13">
      <c r="A318" s="267">
        <v>310</v>
      </c>
      <c r="B318" s="276" t="s">
        <v>143</v>
      </c>
      <c r="C318" s="277">
        <v>595.65</v>
      </c>
      <c r="D318" s="278">
        <v>597.05000000000007</v>
      </c>
      <c r="E318" s="278">
        <v>591.10000000000014</v>
      </c>
      <c r="F318" s="278">
        <v>586.55000000000007</v>
      </c>
      <c r="G318" s="278">
        <v>580.60000000000014</v>
      </c>
      <c r="H318" s="278">
        <v>601.60000000000014</v>
      </c>
      <c r="I318" s="278">
        <v>607.55000000000018</v>
      </c>
      <c r="J318" s="278">
        <v>612.10000000000014</v>
      </c>
      <c r="K318" s="276">
        <v>603</v>
      </c>
      <c r="L318" s="276">
        <v>592.5</v>
      </c>
      <c r="M318" s="276">
        <v>13.886139999999999</v>
      </c>
    </row>
    <row r="319" spans="1:13">
      <c r="A319" s="267">
        <v>311</v>
      </c>
      <c r="B319" s="276" t="s">
        <v>472</v>
      </c>
      <c r="C319" s="277">
        <v>1702.4</v>
      </c>
      <c r="D319" s="278">
        <v>1691.9333333333334</v>
      </c>
      <c r="E319" s="278">
        <v>1673.4666666666667</v>
      </c>
      <c r="F319" s="278">
        <v>1644.5333333333333</v>
      </c>
      <c r="G319" s="278">
        <v>1626.0666666666666</v>
      </c>
      <c r="H319" s="278">
        <v>1720.8666666666668</v>
      </c>
      <c r="I319" s="278">
        <v>1739.3333333333335</v>
      </c>
      <c r="J319" s="278">
        <v>1768.2666666666669</v>
      </c>
      <c r="K319" s="276">
        <v>1710.4</v>
      </c>
      <c r="L319" s="276">
        <v>1663</v>
      </c>
      <c r="M319" s="276">
        <v>3.1309900000000002</v>
      </c>
    </row>
    <row r="320" spans="1:13">
      <c r="A320" s="267">
        <v>312</v>
      </c>
      <c r="B320" s="276" t="s">
        <v>468</v>
      </c>
      <c r="C320" s="277">
        <v>1947.9</v>
      </c>
      <c r="D320" s="278">
        <v>1962.5666666666666</v>
      </c>
      <c r="E320" s="278">
        <v>1926.1333333333332</v>
      </c>
      <c r="F320" s="278">
        <v>1904.3666666666666</v>
      </c>
      <c r="G320" s="278">
        <v>1867.9333333333332</v>
      </c>
      <c r="H320" s="278">
        <v>1984.3333333333333</v>
      </c>
      <c r="I320" s="278">
        <v>2020.7666666666667</v>
      </c>
      <c r="J320" s="278">
        <v>2042.5333333333333</v>
      </c>
      <c r="K320" s="276">
        <v>1999</v>
      </c>
      <c r="L320" s="276">
        <v>1940.8</v>
      </c>
      <c r="M320" s="276">
        <v>1.04267</v>
      </c>
    </row>
    <row r="321" spans="1:13">
      <c r="A321" s="267">
        <v>313</v>
      </c>
      <c r="B321" s="276" t="s">
        <v>144</v>
      </c>
      <c r="C321" s="277">
        <v>636.9</v>
      </c>
      <c r="D321" s="278">
        <v>634.73333333333335</v>
      </c>
      <c r="E321" s="278">
        <v>628.4666666666667</v>
      </c>
      <c r="F321" s="278">
        <v>620.0333333333333</v>
      </c>
      <c r="G321" s="278">
        <v>613.76666666666665</v>
      </c>
      <c r="H321" s="278">
        <v>643.16666666666674</v>
      </c>
      <c r="I321" s="278">
        <v>649.43333333333339</v>
      </c>
      <c r="J321" s="278">
        <v>657.86666666666679</v>
      </c>
      <c r="K321" s="276">
        <v>641</v>
      </c>
      <c r="L321" s="276">
        <v>626.29999999999995</v>
      </c>
      <c r="M321" s="276">
        <v>22.487069999999999</v>
      </c>
    </row>
    <row r="322" spans="1:13">
      <c r="A322" s="267">
        <v>314</v>
      </c>
      <c r="B322" s="276" t="s">
        <v>145</v>
      </c>
      <c r="C322" s="277">
        <v>1076.25</v>
      </c>
      <c r="D322" s="278">
        <v>1078.8499999999999</v>
      </c>
      <c r="E322" s="278">
        <v>1058.9999999999998</v>
      </c>
      <c r="F322" s="278">
        <v>1041.7499999999998</v>
      </c>
      <c r="G322" s="278">
        <v>1021.8999999999996</v>
      </c>
      <c r="H322" s="278">
        <v>1096.0999999999999</v>
      </c>
      <c r="I322" s="278">
        <v>1115.9500000000003</v>
      </c>
      <c r="J322" s="278">
        <v>1133.2</v>
      </c>
      <c r="K322" s="276">
        <v>1098.7</v>
      </c>
      <c r="L322" s="276">
        <v>1061.5999999999999</v>
      </c>
      <c r="M322" s="276">
        <v>26.602699999999999</v>
      </c>
    </row>
    <row r="323" spans="1:13">
      <c r="A323" s="267">
        <v>315</v>
      </c>
      <c r="B323" s="276" t="s">
        <v>465</v>
      </c>
      <c r="C323" s="277">
        <v>206.15</v>
      </c>
      <c r="D323" s="278">
        <v>208.45000000000002</v>
      </c>
      <c r="E323" s="278">
        <v>202.70000000000005</v>
      </c>
      <c r="F323" s="278">
        <v>199.25000000000003</v>
      </c>
      <c r="G323" s="278">
        <v>193.50000000000006</v>
      </c>
      <c r="H323" s="278">
        <v>211.90000000000003</v>
      </c>
      <c r="I323" s="278">
        <v>217.64999999999998</v>
      </c>
      <c r="J323" s="278">
        <v>221.10000000000002</v>
      </c>
      <c r="K323" s="276">
        <v>214.2</v>
      </c>
      <c r="L323" s="276">
        <v>205</v>
      </c>
      <c r="M323" s="276">
        <v>0.99119999999999997</v>
      </c>
    </row>
    <row r="324" spans="1:13">
      <c r="A324" s="267">
        <v>316</v>
      </c>
      <c r="B324" s="276" t="s">
        <v>1975</v>
      </c>
      <c r="C324" s="277">
        <v>200.35</v>
      </c>
      <c r="D324" s="278">
        <v>200.78333333333333</v>
      </c>
      <c r="E324" s="278">
        <v>197.06666666666666</v>
      </c>
      <c r="F324" s="278">
        <v>193.78333333333333</v>
      </c>
      <c r="G324" s="278">
        <v>190.06666666666666</v>
      </c>
      <c r="H324" s="278">
        <v>204.06666666666666</v>
      </c>
      <c r="I324" s="278">
        <v>207.7833333333333</v>
      </c>
      <c r="J324" s="278">
        <v>211.06666666666666</v>
      </c>
      <c r="K324" s="276">
        <v>204.5</v>
      </c>
      <c r="L324" s="276">
        <v>197.5</v>
      </c>
      <c r="M324" s="276">
        <v>4.7123900000000001</v>
      </c>
    </row>
    <row r="325" spans="1:13">
      <c r="A325" s="267">
        <v>317</v>
      </c>
      <c r="B325" s="276" t="s">
        <v>469</v>
      </c>
      <c r="C325" s="277">
        <v>92.95</v>
      </c>
      <c r="D325" s="278">
        <v>91.666666666666671</v>
      </c>
      <c r="E325" s="278">
        <v>89.38333333333334</v>
      </c>
      <c r="F325" s="278">
        <v>85.816666666666663</v>
      </c>
      <c r="G325" s="278">
        <v>83.533333333333331</v>
      </c>
      <c r="H325" s="278">
        <v>95.233333333333348</v>
      </c>
      <c r="I325" s="278">
        <v>97.51666666666668</v>
      </c>
      <c r="J325" s="278">
        <v>101.08333333333336</v>
      </c>
      <c r="K325" s="276">
        <v>93.95</v>
      </c>
      <c r="L325" s="276">
        <v>88.1</v>
      </c>
      <c r="M325" s="276">
        <v>25.110289999999999</v>
      </c>
    </row>
    <row r="326" spans="1:13">
      <c r="A326" s="267">
        <v>318</v>
      </c>
      <c r="B326" s="276" t="s">
        <v>470</v>
      </c>
      <c r="C326" s="277">
        <v>384.55</v>
      </c>
      <c r="D326" s="278">
        <v>386.05</v>
      </c>
      <c r="E326" s="278">
        <v>381.1</v>
      </c>
      <c r="F326" s="278">
        <v>377.65000000000003</v>
      </c>
      <c r="G326" s="278">
        <v>372.70000000000005</v>
      </c>
      <c r="H326" s="278">
        <v>389.5</v>
      </c>
      <c r="I326" s="278">
        <v>394.44999999999993</v>
      </c>
      <c r="J326" s="278">
        <v>397.9</v>
      </c>
      <c r="K326" s="276">
        <v>391</v>
      </c>
      <c r="L326" s="276">
        <v>382.6</v>
      </c>
      <c r="M326" s="276">
        <v>0.60389000000000004</v>
      </c>
    </row>
    <row r="327" spans="1:13">
      <c r="A327" s="267">
        <v>319</v>
      </c>
      <c r="B327" s="276" t="s">
        <v>146</v>
      </c>
      <c r="C327" s="277">
        <v>1437.05</v>
      </c>
      <c r="D327" s="278">
        <v>1433.2333333333333</v>
      </c>
      <c r="E327" s="278">
        <v>1421.3666666666668</v>
      </c>
      <c r="F327" s="278">
        <v>1405.6833333333334</v>
      </c>
      <c r="G327" s="278">
        <v>1393.8166666666668</v>
      </c>
      <c r="H327" s="278">
        <v>1448.9166666666667</v>
      </c>
      <c r="I327" s="278">
        <v>1460.7833333333331</v>
      </c>
      <c r="J327" s="278">
        <v>1476.4666666666667</v>
      </c>
      <c r="K327" s="276">
        <v>1445.1</v>
      </c>
      <c r="L327" s="276">
        <v>1417.55</v>
      </c>
      <c r="M327" s="276">
        <v>2.7321399999999998</v>
      </c>
    </row>
    <row r="328" spans="1:13">
      <c r="A328" s="267">
        <v>320</v>
      </c>
      <c r="B328" s="276" t="s">
        <v>459</v>
      </c>
      <c r="C328" s="277">
        <v>25.95</v>
      </c>
      <c r="D328" s="278">
        <v>24.583333333333332</v>
      </c>
      <c r="E328" s="278">
        <v>22.966666666666665</v>
      </c>
      <c r="F328" s="278">
        <v>19.983333333333334</v>
      </c>
      <c r="G328" s="278">
        <v>18.366666666666667</v>
      </c>
      <c r="H328" s="278">
        <v>27.566666666666663</v>
      </c>
      <c r="I328" s="278">
        <v>29.18333333333333</v>
      </c>
      <c r="J328" s="278">
        <v>32.166666666666657</v>
      </c>
      <c r="K328" s="276">
        <v>26.2</v>
      </c>
      <c r="L328" s="276">
        <v>21.6</v>
      </c>
      <c r="M328" s="276">
        <v>249.18135000000001</v>
      </c>
    </row>
    <row r="329" spans="1:13">
      <c r="A329" s="267">
        <v>321</v>
      </c>
      <c r="B329" s="276" t="s">
        <v>460</v>
      </c>
      <c r="C329" s="277">
        <v>145.30000000000001</v>
      </c>
      <c r="D329" s="278">
        <v>144.93333333333334</v>
      </c>
      <c r="E329" s="278">
        <v>142.86666666666667</v>
      </c>
      <c r="F329" s="278">
        <v>140.43333333333334</v>
      </c>
      <c r="G329" s="278">
        <v>138.36666666666667</v>
      </c>
      <c r="H329" s="278">
        <v>147.36666666666667</v>
      </c>
      <c r="I329" s="278">
        <v>149.43333333333334</v>
      </c>
      <c r="J329" s="278">
        <v>151.86666666666667</v>
      </c>
      <c r="K329" s="276">
        <v>147</v>
      </c>
      <c r="L329" s="276">
        <v>142.5</v>
      </c>
      <c r="M329" s="276">
        <v>5.8782500000000004</v>
      </c>
    </row>
    <row r="330" spans="1:13">
      <c r="A330" s="267">
        <v>322</v>
      </c>
      <c r="B330" s="276" t="s">
        <v>147</v>
      </c>
      <c r="C330" s="277">
        <v>156.5</v>
      </c>
      <c r="D330" s="278">
        <v>156.68333333333331</v>
      </c>
      <c r="E330" s="278">
        <v>154.41666666666663</v>
      </c>
      <c r="F330" s="278">
        <v>152.33333333333331</v>
      </c>
      <c r="G330" s="278">
        <v>150.06666666666663</v>
      </c>
      <c r="H330" s="278">
        <v>158.76666666666662</v>
      </c>
      <c r="I330" s="278">
        <v>161.03333333333333</v>
      </c>
      <c r="J330" s="278">
        <v>163.11666666666662</v>
      </c>
      <c r="K330" s="276">
        <v>158.94999999999999</v>
      </c>
      <c r="L330" s="276">
        <v>154.6</v>
      </c>
      <c r="M330" s="276">
        <v>95.428560000000004</v>
      </c>
    </row>
    <row r="331" spans="1:13">
      <c r="A331" s="267">
        <v>323</v>
      </c>
      <c r="B331" s="276" t="s">
        <v>471</v>
      </c>
      <c r="C331" s="277">
        <v>652.20000000000005</v>
      </c>
      <c r="D331" s="278">
        <v>653.85</v>
      </c>
      <c r="E331" s="278">
        <v>646.45000000000005</v>
      </c>
      <c r="F331" s="278">
        <v>640.70000000000005</v>
      </c>
      <c r="G331" s="278">
        <v>633.30000000000007</v>
      </c>
      <c r="H331" s="278">
        <v>659.6</v>
      </c>
      <c r="I331" s="278">
        <v>666.99999999999989</v>
      </c>
      <c r="J331" s="278">
        <v>672.75</v>
      </c>
      <c r="K331" s="276">
        <v>661.25</v>
      </c>
      <c r="L331" s="276">
        <v>648.1</v>
      </c>
      <c r="M331" s="276">
        <v>0.78002000000000005</v>
      </c>
    </row>
    <row r="332" spans="1:13">
      <c r="A332" s="267">
        <v>324</v>
      </c>
      <c r="B332" s="276" t="s">
        <v>268</v>
      </c>
      <c r="C332" s="277">
        <v>1326.95</v>
      </c>
      <c r="D332" s="278">
        <v>1326.4333333333334</v>
      </c>
      <c r="E332" s="278">
        <v>1318.6666666666667</v>
      </c>
      <c r="F332" s="278">
        <v>1310.3833333333334</v>
      </c>
      <c r="G332" s="278">
        <v>1302.6166666666668</v>
      </c>
      <c r="H332" s="278">
        <v>1334.7166666666667</v>
      </c>
      <c r="I332" s="278">
        <v>1342.4833333333331</v>
      </c>
      <c r="J332" s="278">
        <v>1350.7666666666667</v>
      </c>
      <c r="K332" s="276">
        <v>1334.2</v>
      </c>
      <c r="L332" s="276">
        <v>1318.15</v>
      </c>
      <c r="M332" s="276">
        <v>1.1832199999999999</v>
      </c>
    </row>
    <row r="333" spans="1:13">
      <c r="A333" s="267">
        <v>325</v>
      </c>
      <c r="B333" s="276" t="s">
        <v>148</v>
      </c>
      <c r="C333" s="277">
        <v>77547.649999999994</v>
      </c>
      <c r="D333" s="278">
        <v>77749.21666666666</v>
      </c>
      <c r="E333" s="278">
        <v>77098.43333333332</v>
      </c>
      <c r="F333" s="278">
        <v>76649.21666666666</v>
      </c>
      <c r="G333" s="278">
        <v>75998.43333333332</v>
      </c>
      <c r="H333" s="278">
        <v>78198.43333333332</v>
      </c>
      <c r="I333" s="278">
        <v>78849.216666666674</v>
      </c>
      <c r="J333" s="278">
        <v>79298.43333333332</v>
      </c>
      <c r="K333" s="276">
        <v>78400</v>
      </c>
      <c r="L333" s="276">
        <v>77300</v>
      </c>
      <c r="M333" s="276">
        <v>0.15865000000000001</v>
      </c>
    </row>
    <row r="334" spans="1:13">
      <c r="A334" s="267">
        <v>326</v>
      </c>
      <c r="B334" s="276" t="s">
        <v>267</v>
      </c>
      <c r="C334" s="277">
        <v>36.9</v>
      </c>
      <c r="D334" s="278">
        <v>36.416666666666664</v>
      </c>
      <c r="E334" s="278">
        <v>35.633333333333326</v>
      </c>
      <c r="F334" s="278">
        <v>34.36666666666666</v>
      </c>
      <c r="G334" s="278">
        <v>33.583333333333321</v>
      </c>
      <c r="H334" s="278">
        <v>37.68333333333333</v>
      </c>
      <c r="I334" s="278">
        <v>38.466666666666676</v>
      </c>
      <c r="J334" s="278">
        <v>39.733333333333334</v>
      </c>
      <c r="K334" s="276">
        <v>37.200000000000003</v>
      </c>
      <c r="L334" s="276">
        <v>35.15</v>
      </c>
      <c r="M334" s="276">
        <v>127.36861</v>
      </c>
    </row>
    <row r="335" spans="1:13">
      <c r="A335" s="267">
        <v>327</v>
      </c>
      <c r="B335" s="276" t="s">
        <v>149</v>
      </c>
      <c r="C335" s="277">
        <v>1191.3</v>
      </c>
      <c r="D335" s="278">
        <v>1187.6000000000001</v>
      </c>
      <c r="E335" s="278">
        <v>1176.7000000000003</v>
      </c>
      <c r="F335" s="278">
        <v>1162.1000000000001</v>
      </c>
      <c r="G335" s="278">
        <v>1151.2000000000003</v>
      </c>
      <c r="H335" s="278">
        <v>1202.2000000000003</v>
      </c>
      <c r="I335" s="278">
        <v>1213.1000000000004</v>
      </c>
      <c r="J335" s="278">
        <v>1227.7000000000003</v>
      </c>
      <c r="K335" s="276">
        <v>1198.5</v>
      </c>
      <c r="L335" s="276">
        <v>1173</v>
      </c>
      <c r="M335" s="276">
        <v>16.86703</v>
      </c>
    </row>
    <row r="336" spans="1:13">
      <c r="A336" s="267">
        <v>328</v>
      </c>
      <c r="B336" s="276" t="s">
        <v>3161</v>
      </c>
      <c r="C336" s="277">
        <v>305.05</v>
      </c>
      <c r="D336" s="278">
        <v>305.73333333333335</v>
      </c>
      <c r="E336" s="278">
        <v>303.01666666666671</v>
      </c>
      <c r="F336" s="278">
        <v>300.98333333333335</v>
      </c>
      <c r="G336" s="278">
        <v>298.26666666666671</v>
      </c>
      <c r="H336" s="278">
        <v>307.76666666666671</v>
      </c>
      <c r="I336" s="278">
        <v>310.48333333333341</v>
      </c>
      <c r="J336" s="278">
        <v>312.51666666666671</v>
      </c>
      <c r="K336" s="276">
        <v>308.45</v>
      </c>
      <c r="L336" s="276">
        <v>303.7</v>
      </c>
      <c r="M336" s="276">
        <v>5.1110800000000003</v>
      </c>
    </row>
    <row r="337" spans="1:13">
      <c r="A337" s="267">
        <v>329</v>
      </c>
      <c r="B337" s="276" t="s">
        <v>269</v>
      </c>
      <c r="C337" s="277">
        <v>956.45</v>
      </c>
      <c r="D337" s="278">
        <v>954.18333333333339</v>
      </c>
      <c r="E337" s="278">
        <v>940.36666666666679</v>
      </c>
      <c r="F337" s="278">
        <v>924.28333333333342</v>
      </c>
      <c r="G337" s="278">
        <v>910.46666666666681</v>
      </c>
      <c r="H337" s="278">
        <v>970.26666666666677</v>
      </c>
      <c r="I337" s="278">
        <v>984.08333333333337</v>
      </c>
      <c r="J337" s="278">
        <v>1000.1666666666667</v>
      </c>
      <c r="K337" s="276">
        <v>968</v>
      </c>
      <c r="L337" s="276">
        <v>938.1</v>
      </c>
      <c r="M337" s="276">
        <v>4.5156000000000001</v>
      </c>
    </row>
    <row r="338" spans="1:13">
      <c r="A338" s="267">
        <v>330</v>
      </c>
      <c r="B338" s="276" t="s">
        <v>150</v>
      </c>
      <c r="C338" s="277">
        <v>43.1</v>
      </c>
      <c r="D338" s="278">
        <v>43</v>
      </c>
      <c r="E338" s="278">
        <v>42.5</v>
      </c>
      <c r="F338" s="278">
        <v>41.9</v>
      </c>
      <c r="G338" s="278">
        <v>41.4</v>
      </c>
      <c r="H338" s="278">
        <v>43.6</v>
      </c>
      <c r="I338" s="278">
        <v>44.1</v>
      </c>
      <c r="J338" s="278">
        <v>44.7</v>
      </c>
      <c r="K338" s="276">
        <v>43.5</v>
      </c>
      <c r="L338" s="276">
        <v>42.4</v>
      </c>
      <c r="M338" s="276">
        <v>124.23554</v>
      </c>
    </row>
    <row r="339" spans="1:13">
      <c r="A339" s="267">
        <v>331</v>
      </c>
      <c r="B339" s="276" t="s">
        <v>261</v>
      </c>
      <c r="C339" s="277">
        <v>4672.55</v>
      </c>
      <c r="D339" s="278">
        <v>4616.1833333333334</v>
      </c>
      <c r="E339" s="278">
        <v>4537.3666666666668</v>
      </c>
      <c r="F339" s="278">
        <v>4402.1833333333334</v>
      </c>
      <c r="G339" s="278">
        <v>4323.3666666666668</v>
      </c>
      <c r="H339" s="278">
        <v>4751.3666666666668</v>
      </c>
      <c r="I339" s="278">
        <v>4830.1833333333343</v>
      </c>
      <c r="J339" s="278">
        <v>4965.3666666666668</v>
      </c>
      <c r="K339" s="276">
        <v>4695</v>
      </c>
      <c r="L339" s="276">
        <v>4481</v>
      </c>
      <c r="M339" s="276">
        <v>6.5786199999999999</v>
      </c>
    </row>
    <row r="340" spans="1:13">
      <c r="A340" s="267">
        <v>332</v>
      </c>
      <c r="B340" s="276" t="s">
        <v>478</v>
      </c>
      <c r="C340" s="277">
        <v>2504.0500000000002</v>
      </c>
      <c r="D340" s="278">
        <v>2520.6833333333334</v>
      </c>
      <c r="E340" s="278">
        <v>2483.3666666666668</v>
      </c>
      <c r="F340" s="278">
        <v>2462.6833333333334</v>
      </c>
      <c r="G340" s="278">
        <v>2425.3666666666668</v>
      </c>
      <c r="H340" s="278">
        <v>2541.3666666666668</v>
      </c>
      <c r="I340" s="278">
        <v>2578.6833333333334</v>
      </c>
      <c r="J340" s="278">
        <v>2599.3666666666668</v>
      </c>
      <c r="K340" s="276">
        <v>2558</v>
      </c>
      <c r="L340" s="276">
        <v>2500</v>
      </c>
      <c r="M340" s="276">
        <v>0.52951000000000004</v>
      </c>
    </row>
    <row r="341" spans="1:13">
      <c r="A341" s="267">
        <v>333</v>
      </c>
      <c r="B341" s="276" t="s">
        <v>151</v>
      </c>
      <c r="C341" s="277">
        <v>31.25</v>
      </c>
      <c r="D341" s="278">
        <v>31.2</v>
      </c>
      <c r="E341" s="278">
        <v>30.65</v>
      </c>
      <c r="F341" s="278">
        <v>30.05</v>
      </c>
      <c r="G341" s="278">
        <v>29.5</v>
      </c>
      <c r="H341" s="278">
        <v>31.799999999999997</v>
      </c>
      <c r="I341" s="278">
        <v>32.35</v>
      </c>
      <c r="J341" s="278">
        <v>32.949999999999996</v>
      </c>
      <c r="K341" s="276">
        <v>31.75</v>
      </c>
      <c r="L341" s="276">
        <v>30.6</v>
      </c>
      <c r="M341" s="276">
        <v>396.90320000000003</v>
      </c>
    </row>
    <row r="342" spans="1:13">
      <c r="A342" s="267">
        <v>334</v>
      </c>
      <c r="B342" s="276" t="s">
        <v>477</v>
      </c>
      <c r="C342" s="277">
        <v>58.8</v>
      </c>
      <c r="D342" s="278">
        <v>57.816666666666663</v>
      </c>
      <c r="E342" s="278">
        <v>55.983333333333327</v>
      </c>
      <c r="F342" s="278">
        <v>53.166666666666664</v>
      </c>
      <c r="G342" s="278">
        <v>51.333333333333329</v>
      </c>
      <c r="H342" s="278">
        <v>60.633333333333326</v>
      </c>
      <c r="I342" s="278">
        <v>62.466666666666669</v>
      </c>
      <c r="J342" s="278">
        <v>65.283333333333331</v>
      </c>
      <c r="K342" s="276">
        <v>59.65</v>
      </c>
      <c r="L342" s="276">
        <v>55</v>
      </c>
      <c r="M342" s="276">
        <v>39.511409999999998</v>
      </c>
    </row>
    <row r="343" spans="1:13">
      <c r="A343" s="267">
        <v>335</v>
      </c>
      <c r="B343" s="276" t="s">
        <v>152</v>
      </c>
      <c r="C343" s="277">
        <v>57.7</v>
      </c>
      <c r="D343" s="278">
        <v>57.75</v>
      </c>
      <c r="E343" s="278">
        <v>56.95</v>
      </c>
      <c r="F343" s="278">
        <v>56.2</v>
      </c>
      <c r="G343" s="278">
        <v>55.400000000000006</v>
      </c>
      <c r="H343" s="278">
        <v>58.5</v>
      </c>
      <c r="I343" s="278">
        <v>59.3</v>
      </c>
      <c r="J343" s="278">
        <v>60.05</v>
      </c>
      <c r="K343" s="276">
        <v>58.55</v>
      </c>
      <c r="L343" s="276">
        <v>57</v>
      </c>
      <c r="M343" s="276">
        <v>94.03828</v>
      </c>
    </row>
    <row r="344" spans="1:13">
      <c r="A344" s="267">
        <v>336</v>
      </c>
      <c r="B344" s="276" t="s">
        <v>473</v>
      </c>
      <c r="C344" s="277">
        <v>540.65</v>
      </c>
      <c r="D344" s="278">
        <v>530.5</v>
      </c>
      <c r="E344" s="278">
        <v>511.65</v>
      </c>
      <c r="F344" s="278">
        <v>482.65</v>
      </c>
      <c r="G344" s="278">
        <v>463.79999999999995</v>
      </c>
      <c r="H344" s="278">
        <v>559.5</v>
      </c>
      <c r="I344" s="278">
        <v>578.34999999999991</v>
      </c>
      <c r="J344" s="278">
        <v>607.35</v>
      </c>
      <c r="K344" s="276">
        <v>549.35</v>
      </c>
      <c r="L344" s="276">
        <v>501.5</v>
      </c>
      <c r="M344" s="276">
        <v>0.73145000000000004</v>
      </c>
    </row>
    <row r="345" spans="1:13">
      <c r="A345" s="267">
        <v>337</v>
      </c>
      <c r="B345" s="276" t="s">
        <v>153</v>
      </c>
      <c r="C345" s="277">
        <v>18591.8</v>
      </c>
      <c r="D345" s="278">
        <v>18523.600000000002</v>
      </c>
      <c r="E345" s="278">
        <v>18368.200000000004</v>
      </c>
      <c r="F345" s="278">
        <v>18144.600000000002</v>
      </c>
      <c r="G345" s="278">
        <v>17989.200000000004</v>
      </c>
      <c r="H345" s="278">
        <v>18747.200000000004</v>
      </c>
      <c r="I345" s="278">
        <v>18902.600000000006</v>
      </c>
      <c r="J345" s="278">
        <v>19126.200000000004</v>
      </c>
      <c r="K345" s="276">
        <v>18679</v>
      </c>
      <c r="L345" s="276">
        <v>18300</v>
      </c>
      <c r="M345" s="276">
        <v>1.3071299999999999</v>
      </c>
    </row>
    <row r="346" spans="1:13">
      <c r="A346" s="267">
        <v>338</v>
      </c>
      <c r="B346" s="276" t="s">
        <v>476</v>
      </c>
      <c r="C346" s="277">
        <v>37.700000000000003</v>
      </c>
      <c r="D346" s="278">
        <v>37.81666666666667</v>
      </c>
      <c r="E346" s="278">
        <v>37.033333333333339</v>
      </c>
      <c r="F346" s="278">
        <v>36.366666666666667</v>
      </c>
      <c r="G346" s="278">
        <v>35.583333333333336</v>
      </c>
      <c r="H346" s="278">
        <v>38.483333333333341</v>
      </c>
      <c r="I346" s="278">
        <v>39.266666666666673</v>
      </c>
      <c r="J346" s="278">
        <v>39.933333333333344</v>
      </c>
      <c r="K346" s="276">
        <v>38.6</v>
      </c>
      <c r="L346" s="276">
        <v>37.15</v>
      </c>
      <c r="M346" s="276">
        <v>14.524760000000001</v>
      </c>
    </row>
    <row r="347" spans="1:13">
      <c r="A347" s="267">
        <v>339</v>
      </c>
      <c r="B347" s="276" t="s">
        <v>475</v>
      </c>
      <c r="C347" s="277">
        <v>394.9</v>
      </c>
      <c r="D347" s="278">
        <v>392.38333333333338</v>
      </c>
      <c r="E347" s="278">
        <v>388.01666666666677</v>
      </c>
      <c r="F347" s="278">
        <v>381.13333333333338</v>
      </c>
      <c r="G347" s="278">
        <v>376.76666666666677</v>
      </c>
      <c r="H347" s="278">
        <v>399.26666666666677</v>
      </c>
      <c r="I347" s="278">
        <v>403.63333333333344</v>
      </c>
      <c r="J347" s="278">
        <v>410.51666666666677</v>
      </c>
      <c r="K347" s="276">
        <v>396.75</v>
      </c>
      <c r="L347" s="276">
        <v>385.5</v>
      </c>
      <c r="M347" s="276">
        <v>0.84926000000000001</v>
      </c>
    </row>
    <row r="348" spans="1:13">
      <c r="A348" s="267">
        <v>340</v>
      </c>
      <c r="B348" s="276" t="s">
        <v>270</v>
      </c>
      <c r="C348" s="277">
        <v>22.3</v>
      </c>
      <c r="D348" s="278">
        <v>22.333333333333332</v>
      </c>
      <c r="E348" s="278">
        <v>22.016666666666666</v>
      </c>
      <c r="F348" s="278">
        <v>21.733333333333334</v>
      </c>
      <c r="G348" s="278">
        <v>21.416666666666668</v>
      </c>
      <c r="H348" s="278">
        <v>22.616666666666664</v>
      </c>
      <c r="I348" s="278">
        <v>22.933333333333334</v>
      </c>
      <c r="J348" s="278">
        <v>23.216666666666661</v>
      </c>
      <c r="K348" s="276">
        <v>22.65</v>
      </c>
      <c r="L348" s="276">
        <v>22.05</v>
      </c>
      <c r="M348" s="276">
        <v>91.062079999999995</v>
      </c>
    </row>
    <row r="349" spans="1:13">
      <c r="A349" s="267">
        <v>341</v>
      </c>
      <c r="B349" s="276" t="s">
        <v>283</v>
      </c>
      <c r="C349" s="277">
        <v>132.05000000000001</v>
      </c>
      <c r="D349" s="278">
        <v>133.23333333333335</v>
      </c>
      <c r="E349" s="278">
        <v>130.31666666666669</v>
      </c>
      <c r="F349" s="278">
        <v>128.58333333333334</v>
      </c>
      <c r="G349" s="278">
        <v>125.66666666666669</v>
      </c>
      <c r="H349" s="278">
        <v>134.9666666666667</v>
      </c>
      <c r="I349" s="278">
        <v>137.88333333333333</v>
      </c>
      <c r="J349" s="278">
        <v>139.6166666666667</v>
      </c>
      <c r="K349" s="276">
        <v>136.15</v>
      </c>
      <c r="L349" s="276">
        <v>131.5</v>
      </c>
      <c r="M349" s="276">
        <v>9.0311199999999996</v>
      </c>
    </row>
    <row r="350" spans="1:13">
      <c r="A350" s="267">
        <v>342</v>
      </c>
      <c r="B350" s="276" t="s">
        <v>479</v>
      </c>
      <c r="C350" s="277">
        <v>1429.95</v>
      </c>
      <c r="D350" s="278">
        <v>1433.55</v>
      </c>
      <c r="E350" s="278">
        <v>1424.1</v>
      </c>
      <c r="F350" s="278">
        <v>1418.25</v>
      </c>
      <c r="G350" s="278">
        <v>1408.8</v>
      </c>
      <c r="H350" s="278">
        <v>1439.3999999999999</v>
      </c>
      <c r="I350" s="278">
        <v>1448.8500000000001</v>
      </c>
      <c r="J350" s="278">
        <v>1454.6999999999998</v>
      </c>
      <c r="K350" s="276">
        <v>1443</v>
      </c>
      <c r="L350" s="276">
        <v>1427.7</v>
      </c>
      <c r="M350" s="276">
        <v>5.833E-2</v>
      </c>
    </row>
    <row r="351" spans="1:13">
      <c r="A351" s="267">
        <v>343</v>
      </c>
      <c r="B351" s="276" t="s">
        <v>474</v>
      </c>
      <c r="C351" s="277">
        <v>57.45</v>
      </c>
      <c r="D351" s="278">
        <v>57.65</v>
      </c>
      <c r="E351" s="278">
        <v>56.9</v>
      </c>
      <c r="F351" s="278">
        <v>56.35</v>
      </c>
      <c r="G351" s="278">
        <v>55.6</v>
      </c>
      <c r="H351" s="278">
        <v>58.199999999999996</v>
      </c>
      <c r="I351" s="278">
        <v>58.949999999999996</v>
      </c>
      <c r="J351" s="278">
        <v>59.499999999999993</v>
      </c>
      <c r="K351" s="276">
        <v>58.4</v>
      </c>
      <c r="L351" s="276">
        <v>57.1</v>
      </c>
      <c r="M351" s="276">
        <v>20.741420000000002</v>
      </c>
    </row>
    <row r="352" spans="1:13">
      <c r="A352" s="267">
        <v>344</v>
      </c>
      <c r="B352" s="276" t="s">
        <v>155</v>
      </c>
      <c r="C352" s="277">
        <v>116.65</v>
      </c>
      <c r="D352" s="278">
        <v>115.63333333333333</v>
      </c>
      <c r="E352" s="278">
        <v>113.51666666666665</v>
      </c>
      <c r="F352" s="278">
        <v>110.38333333333333</v>
      </c>
      <c r="G352" s="278">
        <v>108.26666666666665</v>
      </c>
      <c r="H352" s="278">
        <v>118.76666666666665</v>
      </c>
      <c r="I352" s="278">
        <v>120.88333333333333</v>
      </c>
      <c r="J352" s="278">
        <v>124.01666666666665</v>
      </c>
      <c r="K352" s="276">
        <v>117.75</v>
      </c>
      <c r="L352" s="276">
        <v>112.5</v>
      </c>
      <c r="M352" s="276">
        <v>271.78676000000002</v>
      </c>
    </row>
    <row r="353" spans="1:13">
      <c r="A353" s="267">
        <v>345</v>
      </c>
      <c r="B353" s="276" t="s">
        <v>156</v>
      </c>
      <c r="C353" s="277">
        <v>104.6</v>
      </c>
      <c r="D353" s="278">
        <v>104.31666666666666</v>
      </c>
      <c r="E353" s="278">
        <v>103.28333333333333</v>
      </c>
      <c r="F353" s="278">
        <v>101.96666666666667</v>
      </c>
      <c r="G353" s="278">
        <v>100.93333333333334</v>
      </c>
      <c r="H353" s="278">
        <v>105.63333333333333</v>
      </c>
      <c r="I353" s="278">
        <v>106.66666666666666</v>
      </c>
      <c r="J353" s="278">
        <v>107.98333333333332</v>
      </c>
      <c r="K353" s="276">
        <v>105.35</v>
      </c>
      <c r="L353" s="276">
        <v>103</v>
      </c>
      <c r="M353" s="276">
        <v>458.02433000000002</v>
      </c>
    </row>
    <row r="354" spans="1:13">
      <c r="A354" s="267">
        <v>346</v>
      </c>
      <c r="B354" s="276" t="s">
        <v>271</v>
      </c>
      <c r="C354" s="277">
        <v>518.04999999999995</v>
      </c>
      <c r="D354" s="278">
        <v>520.18333333333328</v>
      </c>
      <c r="E354" s="278">
        <v>513.36666666666656</v>
      </c>
      <c r="F354" s="278">
        <v>508.68333333333328</v>
      </c>
      <c r="G354" s="278">
        <v>501.86666666666656</v>
      </c>
      <c r="H354" s="278">
        <v>524.86666666666656</v>
      </c>
      <c r="I354" s="278">
        <v>531.68333333333339</v>
      </c>
      <c r="J354" s="278">
        <v>536.36666666666656</v>
      </c>
      <c r="K354" s="276">
        <v>527</v>
      </c>
      <c r="L354" s="276">
        <v>515.5</v>
      </c>
      <c r="M354" s="276">
        <v>1.9318599999999999</v>
      </c>
    </row>
    <row r="355" spans="1:13">
      <c r="A355" s="267">
        <v>347</v>
      </c>
      <c r="B355" s="276" t="s">
        <v>272</v>
      </c>
      <c r="C355" s="277">
        <v>3133.45</v>
      </c>
      <c r="D355" s="278">
        <v>3141.15</v>
      </c>
      <c r="E355" s="278">
        <v>3112.3</v>
      </c>
      <c r="F355" s="278">
        <v>3091.15</v>
      </c>
      <c r="G355" s="278">
        <v>3062.3</v>
      </c>
      <c r="H355" s="278">
        <v>3162.3</v>
      </c>
      <c r="I355" s="278">
        <v>3191.1499999999996</v>
      </c>
      <c r="J355" s="278">
        <v>3212.3</v>
      </c>
      <c r="K355" s="276">
        <v>3170</v>
      </c>
      <c r="L355" s="276">
        <v>3120</v>
      </c>
      <c r="M355" s="276">
        <v>0.37811</v>
      </c>
    </row>
    <row r="356" spans="1:13">
      <c r="A356" s="267">
        <v>348</v>
      </c>
      <c r="B356" s="276" t="s">
        <v>157</v>
      </c>
      <c r="C356" s="277">
        <v>116.85</v>
      </c>
      <c r="D356" s="278">
        <v>115.28333333333335</v>
      </c>
      <c r="E356" s="278">
        <v>112.06666666666669</v>
      </c>
      <c r="F356" s="278">
        <v>107.28333333333335</v>
      </c>
      <c r="G356" s="278">
        <v>104.06666666666669</v>
      </c>
      <c r="H356" s="278">
        <v>120.06666666666669</v>
      </c>
      <c r="I356" s="278">
        <v>123.28333333333336</v>
      </c>
      <c r="J356" s="278">
        <v>128.06666666666669</v>
      </c>
      <c r="K356" s="276">
        <v>118.5</v>
      </c>
      <c r="L356" s="276">
        <v>110.5</v>
      </c>
      <c r="M356" s="276">
        <v>42.158349999999999</v>
      </c>
    </row>
    <row r="357" spans="1:13">
      <c r="A357" s="267">
        <v>349</v>
      </c>
      <c r="B357" s="276" t="s">
        <v>480</v>
      </c>
      <c r="C357" s="277">
        <v>87.35</v>
      </c>
      <c r="D357" s="278">
        <v>86.783333333333346</v>
      </c>
      <c r="E357" s="278">
        <v>84.566666666666691</v>
      </c>
      <c r="F357" s="278">
        <v>81.783333333333346</v>
      </c>
      <c r="G357" s="278">
        <v>79.566666666666691</v>
      </c>
      <c r="H357" s="278">
        <v>89.566666666666691</v>
      </c>
      <c r="I357" s="278">
        <v>91.78333333333336</v>
      </c>
      <c r="J357" s="278">
        <v>94.566666666666691</v>
      </c>
      <c r="K357" s="276">
        <v>89</v>
      </c>
      <c r="L357" s="276">
        <v>84</v>
      </c>
      <c r="M357" s="276">
        <v>1.67317</v>
      </c>
    </row>
    <row r="358" spans="1:13">
      <c r="A358" s="267">
        <v>350</v>
      </c>
      <c r="B358" s="276" t="s">
        <v>158</v>
      </c>
      <c r="C358" s="277">
        <v>101.5</v>
      </c>
      <c r="D358" s="278">
        <v>100.5</v>
      </c>
      <c r="E358" s="278">
        <v>98.45</v>
      </c>
      <c r="F358" s="278">
        <v>95.4</v>
      </c>
      <c r="G358" s="278">
        <v>93.350000000000009</v>
      </c>
      <c r="H358" s="278">
        <v>103.55</v>
      </c>
      <c r="I358" s="278">
        <v>105.60000000000001</v>
      </c>
      <c r="J358" s="278">
        <v>108.64999999999999</v>
      </c>
      <c r="K358" s="276">
        <v>102.55</v>
      </c>
      <c r="L358" s="276">
        <v>97.45</v>
      </c>
      <c r="M358" s="276">
        <v>750.21883000000003</v>
      </c>
    </row>
    <row r="359" spans="1:13">
      <c r="A359" s="267">
        <v>351</v>
      </c>
      <c r="B359" s="276" t="s">
        <v>481</v>
      </c>
      <c r="C359" s="277">
        <v>77.95</v>
      </c>
      <c r="D359" s="278">
        <v>78.216666666666683</v>
      </c>
      <c r="E359" s="278">
        <v>76.53333333333336</v>
      </c>
      <c r="F359" s="278">
        <v>75.116666666666674</v>
      </c>
      <c r="G359" s="278">
        <v>73.433333333333351</v>
      </c>
      <c r="H359" s="278">
        <v>79.633333333333368</v>
      </c>
      <c r="I359" s="278">
        <v>81.316666666666677</v>
      </c>
      <c r="J359" s="278">
        <v>82.733333333333377</v>
      </c>
      <c r="K359" s="276">
        <v>79.900000000000006</v>
      </c>
      <c r="L359" s="276">
        <v>76.8</v>
      </c>
      <c r="M359" s="276">
        <v>4.3634000000000004</v>
      </c>
    </row>
    <row r="360" spans="1:13">
      <c r="A360" s="267">
        <v>352</v>
      </c>
      <c r="B360" s="276" t="s">
        <v>482</v>
      </c>
      <c r="C360" s="277">
        <v>221.3</v>
      </c>
      <c r="D360" s="278">
        <v>221.38333333333335</v>
      </c>
      <c r="E360" s="278">
        <v>218.9666666666667</v>
      </c>
      <c r="F360" s="278">
        <v>216.63333333333335</v>
      </c>
      <c r="G360" s="278">
        <v>214.2166666666667</v>
      </c>
      <c r="H360" s="278">
        <v>223.7166666666667</v>
      </c>
      <c r="I360" s="278">
        <v>226.13333333333338</v>
      </c>
      <c r="J360" s="278">
        <v>228.4666666666667</v>
      </c>
      <c r="K360" s="276">
        <v>223.8</v>
      </c>
      <c r="L360" s="276">
        <v>219.05</v>
      </c>
      <c r="M360" s="276">
        <v>1.4064099999999999</v>
      </c>
    </row>
    <row r="361" spans="1:13">
      <c r="A361" s="267">
        <v>353</v>
      </c>
      <c r="B361" s="276" t="s">
        <v>483</v>
      </c>
      <c r="C361" s="277">
        <v>225.9</v>
      </c>
      <c r="D361" s="278">
        <v>226.83333333333334</v>
      </c>
      <c r="E361" s="278">
        <v>218.66666666666669</v>
      </c>
      <c r="F361" s="278">
        <v>211.43333333333334</v>
      </c>
      <c r="G361" s="278">
        <v>203.26666666666668</v>
      </c>
      <c r="H361" s="278">
        <v>234.06666666666669</v>
      </c>
      <c r="I361" s="278">
        <v>242.23333333333338</v>
      </c>
      <c r="J361" s="278">
        <v>249.4666666666667</v>
      </c>
      <c r="K361" s="276">
        <v>235</v>
      </c>
      <c r="L361" s="276">
        <v>219.6</v>
      </c>
      <c r="M361" s="276">
        <v>1.5398700000000001</v>
      </c>
    </row>
    <row r="362" spans="1:13">
      <c r="A362" s="267">
        <v>354</v>
      </c>
      <c r="B362" s="276" t="s">
        <v>159</v>
      </c>
      <c r="C362" s="277">
        <v>24000.75</v>
      </c>
      <c r="D362" s="278">
        <v>23909.683333333334</v>
      </c>
      <c r="E362" s="278">
        <v>23694.366666666669</v>
      </c>
      <c r="F362" s="278">
        <v>23387.983333333334</v>
      </c>
      <c r="G362" s="278">
        <v>23172.666666666668</v>
      </c>
      <c r="H362" s="278">
        <v>24216.066666666669</v>
      </c>
      <c r="I362" s="278">
        <v>24431.383333333335</v>
      </c>
      <c r="J362" s="278">
        <v>24737.76666666667</v>
      </c>
      <c r="K362" s="276">
        <v>24125</v>
      </c>
      <c r="L362" s="276">
        <v>23603.3</v>
      </c>
      <c r="M362" s="276">
        <v>0.42501</v>
      </c>
    </row>
    <row r="363" spans="1:13">
      <c r="A363" s="267">
        <v>355</v>
      </c>
      <c r="B363" s="276" t="s">
        <v>160</v>
      </c>
      <c r="C363" s="277">
        <v>1422.55</v>
      </c>
      <c r="D363" s="278">
        <v>1427.2833333333335</v>
      </c>
      <c r="E363" s="278">
        <v>1410.5666666666671</v>
      </c>
      <c r="F363" s="278">
        <v>1398.5833333333335</v>
      </c>
      <c r="G363" s="278">
        <v>1381.866666666667</v>
      </c>
      <c r="H363" s="278">
        <v>1439.2666666666671</v>
      </c>
      <c r="I363" s="278">
        <v>1455.9833333333338</v>
      </c>
      <c r="J363" s="278">
        <v>1467.9666666666672</v>
      </c>
      <c r="K363" s="276">
        <v>1444</v>
      </c>
      <c r="L363" s="276">
        <v>1415.3</v>
      </c>
      <c r="M363" s="276">
        <v>7.4753800000000004</v>
      </c>
    </row>
    <row r="364" spans="1:13">
      <c r="A364" s="267">
        <v>356</v>
      </c>
      <c r="B364" s="276" t="s">
        <v>488</v>
      </c>
      <c r="C364" s="277">
        <v>1283.95</v>
      </c>
      <c r="D364" s="278">
        <v>1300.0333333333335</v>
      </c>
      <c r="E364" s="278">
        <v>1256.116666666667</v>
      </c>
      <c r="F364" s="278">
        <v>1228.2833333333335</v>
      </c>
      <c r="G364" s="278">
        <v>1184.366666666667</v>
      </c>
      <c r="H364" s="278">
        <v>1327.866666666667</v>
      </c>
      <c r="I364" s="278">
        <v>1371.7833333333335</v>
      </c>
      <c r="J364" s="278">
        <v>1399.616666666667</v>
      </c>
      <c r="K364" s="276">
        <v>1343.95</v>
      </c>
      <c r="L364" s="276">
        <v>1272.2</v>
      </c>
      <c r="M364" s="276">
        <v>1.1888300000000001</v>
      </c>
    </row>
    <row r="365" spans="1:13">
      <c r="A365" s="267">
        <v>357</v>
      </c>
      <c r="B365" s="276" t="s">
        <v>161</v>
      </c>
      <c r="C365" s="277">
        <v>266.75</v>
      </c>
      <c r="D365" s="278">
        <v>265.58333333333331</v>
      </c>
      <c r="E365" s="278">
        <v>263.16666666666663</v>
      </c>
      <c r="F365" s="278">
        <v>259.58333333333331</v>
      </c>
      <c r="G365" s="278">
        <v>257.16666666666663</v>
      </c>
      <c r="H365" s="278">
        <v>269.16666666666663</v>
      </c>
      <c r="I365" s="278">
        <v>271.58333333333326</v>
      </c>
      <c r="J365" s="278">
        <v>275.16666666666663</v>
      </c>
      <c r="K365" s="276">
        <v>268</v>
      </c>
      <c r="L365" s="276">
        <v>262</v>
      </c>
      <c r="M365" s="276">
        <v>57.894570000000002</v>
      </c>
    </row>
    <row r="366" spans="1:13">
      <c r="A366" s="267">
        <v>358</v>
      </c>
      <c r="B366" s="276" t="s">
        <v>162</v>
      </c>
      <c r="C366" s="277">
        <v>121.35</v>
      </c>
      <c r="D366" s="278">
        <v>120.55</v>
      </c>
      <c r="E366" s="278">
        <v>118.5</v>
      </c>
      <c r="F366" s="278">
        <v>115.65</v>
      </c>
      <c r="G366" s="278">
        <v>113.60000000000001</v>
      </c>
      <c r="H366" s="278">
        <v>123.39999999999999</v>
      </c>
      <c r="I366" s="278">
        <v>125.44999999999997</v>
      </c>
      <c r="J366" s="278">
        <v>128.29999999999998</v>
      </c>
      <c r="K366" s="276">
        <v>122.6</v>
      </c>
      <c r="L366" s="276">
        <v>117.7</v>
      </c>
      <c r="M366" s="276">
        <v>95.894239999999996</v>
      </c>
    </row>
    <row r="367" spans="1:13">
      <c r="A367" s="267">
        <v>359</v>
      </c>
      <c r="B367" s="276" t="s">
        <v>275</v>
      </c>
      <c r="C367" s="277">
        <v>5310.3</v>
      </c>
      <c r="D367" s="278">
        <v>5319.4333333333334</v>
      </c>
      <c r="E367" s="278">
        <v>5240.8666666666668</v>
      </c>
      <c r="F367" s="278">
        <v>5171.4333333333334</v>
      </c>
      <c r="G367" s="278">
        <v>5092.8666666666668</v>
      </c>
      <c r="H367" s="278">
        <v>5388.8666666666668</v>
      </c>
      <c r="I367" s="278">
        <v>5467.4333333333343</v>
      </c>
      <c r="J367" s="278">
        <v>5536.8666666666668</v>
      </c>
      <c r="K367" s="276">
        <v>5398</v>
      </c>
      <c r="L367" s="276">
        <v>5250</v>
      </c>
      <c r="M367" s="276">
        <v>1.9605900000000001</v>
      </c>
    </row>
    <row r="368" spans="1:13">
      <c r="A368" s="267">
        <v>360</v>
      </c>
      <c r="B368" s="276" t="s">
        <v>277</v>
      </c>
      <c r="C368" s="277">
        <v>11403.45</v>
      </c>
      <c r="D368" s="278">
        <v>11355.183333333334</v>
      </c>
      <c r="E368" s="278">
        <v>11254.266666666668</v>
      </c>
      <c r="F368" s="278">
        <v>11105.083333333334</v>
      </c>
      <c r="G368" s="278">
        <v>11004.166666666668</v>
      </c>
      <c r="H368" s="278">
        <v>11504.366666666669</v>
      </c>
      <c r="I368" s="278">
        <v>11605.283333333333</v>
      </c>
      <c r="J368" s="278">
        <v>11754.466666666669</v>
      </c>
      <c r="K368" s="276">
        <v>11456.1</v>
      </c>
      <c r="L368" s="276">
        <v>11206</v>
      </c>
      <c r="M368" s="276">
        <v>6.6199999999999995E-2</v>
      </c>
    </row>
    <row r="369" spans="1:13">
      <c r="A369" s="267">
        <v>361</v>
      </c>
      <c r="B369" s="276" t="s">
        <v>494</v>
      </c>
      <c r="C369" s="277">
        <v>6695.15</v>
      </c>
      <c r="D369" s="278">
        <v>6689.3666666666659</v>
      </c>
      <c r="E369" s="278">
        <v>6625.5833333333321</v>
      </c>
      <c r="F369" s="278">
        <v>6556.0166666666664</v>
      </c>
      <c r="G369" s="278">
        <v>6492.2333333333327</v>
      </c>
      <c r="H369" s="278">
        <v>6758.9333333333316</v>
      </c>
      <c r="I369" s="278">
        <v>6822.7166666666662</v>
      </c>
      <c r="J369" s="278">
        <v>6892.283333333331</v>
      </c>
      <c r="K369" s="276">
        <v>6753.15</v>
      </c>
      <c r="L369" s="276">
        <v>6619.8</v>
      </c>
      <c r="M369" s="276">
        <v>0.10947999999999999</v>
      </c>
    </row>
    <row r="370" spans="1:13">
      <c r="A370" s="267">
        <v>362</v>
      </c>
      <c r="B370" s="276" t="s">
        <v>489</v>
      </c>
      <c r="C370" s="277">
        <v>167.9</v>
      </c>
      <c r="D370" s="278">
        <v>168.66666666666669</v>
      </c>
      <c r="E370" s="278">
        <v>166.03333333333336</v>
      </c>
      <c r="F370" s="278">
        <v>164.16666666666669</v>
      </c>
      <c r="G370" s="278">
        <v>161.53333333333336</v>
      </c>
      <c r="H370" s="278">
        <v>170.53333333333336</v>
      </c>
      <c r="I370" s="278">
        <v>173.16666666666669</v>
      </c>
      <c r="J370" s="278">
        <v>175.03333333333336</v>
      </c>
      <c r="K370" s="276">
        <v>171.3</v>
      </c>
      <c r="L370" s="276">
        <v>166.8</v>
      </c>
      <c r="M370" s="276">
        <v>7.1845999999999997</v>
      </c>
    </row>
    <row r="371" spans="1:13">
      <c r="A371" s="267">
        <v>363</v>
      </c>
      <c r="B371" s="276" t="s">
        <v>490</v>
      </c>
      <c r="C371" s="277">
        <v>771.75</v>
      </c>
      <c r="D371" s="278">
        <v>772.05000000000007</v>
      </c>
      <c r="E371" s="278">
        <v>760.70000000000016</v>
      </c>
      <c r="F371" s="278">
        <v>749.65000000000009</v>
      </c>
      <c r="G371" s="278">
        <v>738.30000000000018</v>
      </c>
      <c r="H371" s="278">
        <v>783.10000000000014</v>
      </c>
      <c r="I371" s="278">
        <v>794.45</v>
      </c>
      <c r="J371" s="278">
        <v>805.50000000000011</v>
      </c>
      <c r="K371" s="276">
        <v>783.4</v>
      </c>
      <c r="L371" s="276">
        <v>761</v>
      </c>
      <c r="M371" s="276">
        <v>3.5802700000000001</v>
      </c>
    </row>
    <row r="372" spans="1:13">
      <c r="A372" s="267">
        <v>364</v>
      </c>
      <c r="B372" s="276" t="s">
        <v>163</v>
      </c>
      <c r="C372" s="277">
        <v>1627.3</v>
      </c>
      <c r="D372" s="278">
        <v>1634.6000000000001</v>
      </c>
      <c r="E372" s="278">
        <v>1616.7000000000003</v>
      </c>
      <c r="F372" s="278">
        <v>1606.1000000000001</v>
      </c>
      <c r="G372" s="278">
        <v>1588.2000000000003</v>
      </c>
      <c r="H372" s="278">
        <v>1645.2000000000003</v>
      </c>
      <c r="I372" s="278">
        <v>1663.1000000000004</v>
      </c>
      <c r="J372" s="278">
        <v>1673.7000000000003</v>
      </c>
      <c r="K372" s="276">
        <v>1652.5</v>
      </c>
      <c r="L372" s="276">
        <v>1624</v>
      </c>
      <c r="M372" s="276">
        <v>3.7387100000000002</v>
      </c>
    </row>
    <row r="373" spans="1:13">
      <c r="A373" s="267">
        <v>365</v>
      </c>
      <c r="B373" s="276" t="s">
        <v>273</v>
      </c>
      <c r="C373" s="277">
        <v>2335.9499999999998</v>
      </c>
      <c r="D373" s="278">
        <v>2329.9833333333331</v>
      </c>
      <c r="E373" s="278">
        <v>2295.9666666666662</v>
      </c>
      <c r="F373" s="278">
        <v>2255.9833333333331</v>
      </c>
      <c r="G373" s="278">
        <v>2221.9666666666662</v>
      </c>
      <c r="H373" s="278">
        <v>2369.9666666666662</v>
      </c>
      <c r="I373" s="278">
        <v>2403.9833333333336</v>
      </c>
      <c r="J373" s="278">
        <v>2443.9666666666662</v>
      </c>
      <c r="K373" s="276">
        <v>2364</v>
      </c>
      <c r="L373" s="276">
        <v>2290</v>
      </c>
      <c r="M373" s="276">
        <v>3.2416200000000002</v>
      </c>
    </row>
    <row r="374" spans="1:13">
      <c r="A374" s="267">
        <v>366</v>
      </c>
      <c r="B374" s="276" t="s">
        <v>164</v>
      </c>
      <c r="C374" s="277">
        <v>41.25</v>
      </c>
      <c r="D374" s="278">
        <v>41.15</v>
      </c>
      <c r="E374" s="278">
        <v>40.799999999999997</v>
      </c>
      <c r="F374" s="278">
        <v>40.35</v>
      </c>
      <c r="G374" s="278">
        <v>40</v>
      </c>
      <c r="H374" s="278">
        <v>41.599999999999994</v>
      </c>
      <c r="I374" s="278">
        <v>41.95</v>
      </c>
      <c r="J374" s="278">
        <v>42.399999999999991</v>
      </c>
      <c r="K374" s="276">
        <v>41.5</v>
      </c>
      <c r="L374" s="276">
        <v>40.700000000000003</v>
      </c>
      <c r="M374" s="276">
        <v>521.17435</v>
      </c>
    </row>
    <row r="375" spans="1:13">
      <c r="A375" s="267">
        <v>367</v>
      </c>
      <c r="B375" s="276" t="s">
        <v>274</v>
      </c>
      <c r="C375" s="277">
        <v>374.8</v>
      </c>
      <c r="D375" s="278">
        <v>376.25</v>
      </c>
      <c r="E375" s="278">
        <v>371.55</v>
      </c>
      <c r="F375" s="278">
        <v>368.3</v>
      </c>
      <c r="G375" s="278">
        <v>363.6</v>
      </c>
      <c r="H375" s="278">
        <v>379.5</v>
      </c>
      <c r="I375" s="278">
        <v>384.20000000000005</v>
      </c>
      <c r="J375" s="278">
        <v>387.45</v>
      </c>
      <c r="K375" s="276">
        <v>380.95</v>
      </c>
      <c r="L375" s="276">
        <v>373</v>
      </c>
      <c r="M375" s="276">
        <v>1.5034400000000001</v>
      </c>
    </row>
    <row r="376" spans="1:13">
      <c r="A376" s="267">
        <v>368</v>
      </c>
      <c r="B376" s="276" t="s">
        <v>485</v>
      </c>
      <c r="C376" s="277">
        <v>177.95</v>
      </c>
      <c r="D376" s="278">
        <v>178.78333333333333</v>
      </c>
      <c r="E376" s="278">
        <v>176.16666666666666</v>
      </c>
      <c r="F376" s="278">
        <v>174.38333333333333</v>
      </c>
      <c r="G376" s="278">
        <v>171.76666666666665</v>
      </c>
      <c r="H376" s="278">
        <v>180.56666666666666</v>
      </c>
      <c r="I376" s="278">
        <v>183.18333333333334</v>
      </c>
      <c r="J376" s="278">
        <v>184.96666666666667</v>
      </c>
      <c r="K376" s="276">
        <v>181.4</v>
      </c>
      <c r="L376" s="276">
        <v>177</v>
      </c>
      <c r="M376" s="276">
        <v>2.08134</v>
      </c>
    </row>
    <row r="377" spans="1:13">
      <c r="A377" s="267">
        <v>369</v>
      </c>
      <c r="B377" s="276" t="s">
        <v>491</v>
      </c>
      <c r="C377" s="277">
        <v>1037.75</v>
      </c>
      <c r="D377" s="278">
        <v>1038.0833333333333</v>
      </c>
      <c r="E377" s="278">
        <v>1031.1666666666665</v>
      </c>
      <c r="F377" s="278">
        <v>1024.5833333333333</v>
      </c>
      <c r="G377" s="278">
        <v>1017.6666666666665</v>
      </c>
      <c r="H377" s="278">
        <v>1044.6666666666665</v>
      </c>
      <c r="I377" s="278">
        <v>1051.583333333333</v>
      </c>
      <c r="J377" s="278">
        <v>1058.1666666666665</v>
      </c>
      <c r="K377" s="276">
        <v>1045</v>
      </c>
      <c r="L377" s="276">
        <v>1031.5</v>
      </c>
      <c r="M377" s="276">
        <v>3.3988800000000001</v>
      </c>
    </row>
    <row r="378" spans="1:13">
      <c r="A378" s="267">
        <v>370</v>
      </c>
      <c r="B378" s="276" t="s">
        <v>2223</v>
      </c>
      <c r="C378" s="277">
        <v>532.65</v>
      </c>
      <c r="D378" s="278">
        <v>535.03333333333342</v>
      </c>
      <c r="E378" s="278">
        <v>528.06666666666683</v>
      </c>
      <c r="F378" s="278">
        <v>523.48333333333346</v>
      </c>
      <c r="G378" s="278">
        <v>516.51666666666688</v>
      </c>
      <c r="H378" s="278">
        <v>539.61666666666679</v>
      </c>
      <c r="I378" s="278">
        <v>546.58333333333326</v>
      </c>
      <c r="J378" s="278">
        <v>551.16666666666674</v>
      </c>
      <c r="K378" s="276">
        <v>542</v>
      </c>
      <c r="L378" s="276">
        <v>530.45000000000005</v>
      </c>
      <c r="M378" s="276">
        <v>0.53346000000000005</v>
      </c>
    </row>
    <row r="379" spans="1:13">
      <c r="A379" s="267">
        <v>371</v>
      </c>
      <c r="B379" s="276" t="s">
        <v>165</v>
      </c>
      <c r="C379" s="277">
        <v>194.3</v>
      </c>
      <c r="D379" s="278">
        <v>194.70000000000002</v>
      </c>
      <c r="E379" s="278">
        <v>192.40000000000003</v>
      </c>
      <c r="F379" s="278">
        <v>190.50000000000003</v>
      </c>
      <c r="G379" s="278">
        <v>188.20000000000005</v>
      </c>
      <c r="H379" s="278">
        <v>196.60000000000002</v>
      </c>
      <c r="I379" s="278">
        <v>198.90000000000003</v>
      </c>
      <c r="J379" s="278">
        <v>200.8</v>
      </c>
      <c r="K379" s="276">
        <v>197</v>
      </c>
      <c r="L379" s="276">
        <v>192.8</v>
      </c>
      <c r="M379" s="276">
        <v>114.28254</v>
      </c>
    </row>
    <row r="380" spans="1:13">
      <c r="A380" s="267">
        <v>372</v>
      </c>
      <c r="B380" s="276" t="s">
        <v>492</v>
      </c>
      <c r="C380" s="277">
        <v>114.35</v>
      </c>
      <c r="D380" s="278">
        <v>113.25</v>
      </c>
      <c r="E380" s="278">
        <v>111.5</v>
      </c>
      <c r="F380" s="278">
        <v>108.65</v>
      </c>
      <c r="G380" s="278">
        <v>106.9</v>
      </c>
      <c r="H380" s="278">
        <v>116.1</v>
      </c>
      <c r="I380" s="278">
        <v>117.85</v>
      </c>
      <c r="J380" s="278">
        <v>120.69999999999999</v>
      </c>
      <c r="K380" s="276">
        <v>115</v>
      </c>
      <c r="L380" s="276">
        <v>110.4</v>
      </c>
      <c r="M380" s="276">
        <v>25.165870000000002</v>
      </c>
    </row>
    <row r="381" spans="1:13">
      <c r="A381" s="267">
        <v>373</v>
      </c>
      <c r="B381" s="276" t="s">
        <v>276</v>
      </c>
      <c r="C381" s="277">
        <v>281.95</v>
      </c>
      <c r="D381" s="278">
        <v>284.08333333333331</v>
      </c>
      <c r="E381" s="278">
        <v>278.86666666666662</v>
      </c>
      <c r="F381" s="278">
        <v>275.7833333333333</v>
      </c>
      <c r="G381" s="278">
        <v>270.56666666666661</v>
      </c>
      <c r="H381" s="278">
        <v>287.16666666666663</v>
      </c>
      <c r="I381" s="278">
        <v>292.38333333333333</v>
      </c>
      <c r="J381" s="278">
        <v>295.46666666666664</v>
      </c>
      <c r="K381" s="276">
        <v>289.3</v>
      </c>
      <c r="L381" s="276">
        <v>281</v>
      </c>
      <c r="M381" s="276">
        <v>3.9609899999999998</v>
      </c>
    </row>
    <row r="382" spans="1:13">
      <c r="A382" s="267">
        <v>374</v>
      </c>
      <c r="B382" s="276" t="s">
        <v>493</v>
      </c>
      <c r="C382" s="277">
        <v>90.75</v>
      </c>
      <c r="D382" s="278">
        <v>90.783333333333346</v>
      </c>
      <c r="E382" s="278">
        <v>87.066666666666691</v>
      </c>
      <c r="F382" s="278">
        <v>83.38333333333334</v>
      </c>
      <c r="G382" s="278">
        <v>79.666666666666686</v>
      </c>
      <c r="H382" s="278">
        <v>94.466666666666697</v>
      </c>
      <c r="I382" s="278">
        <v>98.183333333333366</v>
      </c>
      <c r="J382" s="278">
        <v>101.8666666666667</v>
      </c>
      <c r="K382" s="276">
        <v>94.5</v>
      </c>
      <c r="L382" s="276">
        <v>87.1</v>
      </c>
      <c r="M382" s="276">
        <v>9.2983899999999995</v>
      </c>
    </row>
    <row r="383" spans="1:13">
      <c r="A383" s="267">
        <v>375</v>
      </c>
      <c r="B383" s="276" t="s">
        <v>486</v>
      </c>
      <c r="C383" s="277">
        <v>61.75</v>
      </c>
      <c r="D383" s="278">
        <v>61.933333333333337</v>
      </c>
      <c r="E383" s="278">
        <v>61.166666666666671</v>
      </c>
      <c r="F383" s="278">
        <v>60.583333333333336</v>
      </c>
      <c r="G383" s="278">
        <v>59.81666666666667</v>
      </c>
      <c r="H383" s="278">
        <v>62.516666666666673</v>
      </c>
      <c r="I383" s="278">
        <v>63.283333333333339</v>
      </c>
      <c r="J383" s="278">
        <v>63.866666666666674</v>
      </c>
      <c r="K383" s="276">
        <v>62.7</v>
      </c>
      <c r="L383" s="276">
        <v>61.35</v>
      </c>
      <c r="M383" s="276">
        <v>10.05672</v>
      </c>
    </row>
    <row r="384" spans="1:13">
      <c r="A384" s="267">
        <v>376</v>
      </c>
      <c r="B384" s="276" t="s">
        <v>166</v>
      </c>
      <c r="C384" s="277">
        <v>1473.1</v>
      </c>
      <c r="D384" s="278">
        <v>1467.3499999999997</v>
      </c>
      <c r="E384" s="278">
        <v>1452.8499999999995</v>
      </c>
      <c r="F384" s="278">
        <v>1432.5999999999997</v>
      </c>
      <c r="G384" s="278">
        <v>1418.0999999999995</v>
      </c>
      <c r="H384" s="278">
        <v>1487.5999999999995</v>
      </c>
      <c r="I384" s="278">
        <v>1502.1</v>
      </c>
      <c r="J384" s="278">
        <v>1522.3499999999995</v>
      </c>
      <c r="K384" s="276">
        <v>1481.85</v>
      </c>
      <c r="L384" s="276">
        <v>1447.1</v>
      </c>
      <c r="M384" s="276">
        <v>9.8176699999999997</v>
      </c>
    </row>
    <row r="385" spans="1:13">
      <c r="A385" s="267">
        <v>377</v>
      </c>
      <c r="B385" s="276" t="s">
        <v>278</v>
      </c>
      <c r="C385" s="277">
        <v>489.9</v>
      </c>
      <c r="D385" s="278">
        <v>493.63333333333338</v>
      </c>
      <c r="E385" s="278">
        <v>483.26666666666677</v>
      </c>
      <c r="F385" s="278">
        <v>476.63333333333338</v>
      </c>
      <c r="G385" s="278">
        <v>466.26666666666677</v>
      </c>
      <c r="H385" s="278">
        <v>500.26666666666677</v>
      </c>
      <c r="I385" s="278">
        <v>510.63333333333344</v>
      </c>
      <c r="J385" s="278">
        <v>517.26666666666677</v>
      </c>
      <c r="K385" s="276">
        <v>504</v>
      </c>
      <c r="L385" s="276">
        <v>487</v>
      </c>
      <c r="M385" s="276">
        <v>1.4822299999999999</v>
      </c>
    </row>
    <row r="386" spans="1:13">
      <c r="A386" s="267">
        <v>378</v>
      </c>
      <c r="B386" s="276" t="s">
        <v>496</v>
      </c>
      <c r="C386" s="277">
        <v>460.05</v>
      </c>
      <c r="D386" s="278">
        <v>461.09999999999997</v>
      </c>
      <c r="E386" s="278">
        <v>456.74999999999994</v>
      </c>
      <c r="F386" s="278">
        <v>453.45</v>
      </c>
      <c r="G386" s="278">
        <v>449.09999999999997</v>
      </c>
      <c r="H386" s="278">
        <v>464.39999999999992</v>
      </c>
      <c r="I386" s="278">
        <v>468.74999999999994</v>
      </c>
      <c r="J386" s="278">
        <v>472.0499999999999</v>
      </c>
      <c r="K386" s="276">
        <v>465.45</v>
      </c>
      <c r="L386" s="276">
        <v>457.8</v>
      </c>
      <c r="M386" s="276">
        <v>1.6798200000000001</v>
      </c>
    </row>
    <row r="387" spans="1:13">
      <c r="A387" s="267">
        <v>379</v>
      </c>
      <c r="B387" s="276" t="s">
        <v>498</v>
      </c>
      <c r="C387" s="277">
        <v>135</v>
      </c>
      <c r="D387" s="278">
        <v>135.51666666666668</v>
      </c>
      <c r="E387" s="278">
        <v>133.03333333333336</v>
      </c>
      <c r="F387" s="278">
        <v>131.06666666666669</v>
      </c>
      <c r="G387" s="278">
        <v>128.58333333333337</v>
      </c>
      <c r="H387" s="278">
        <v>137.48333333333335</v>
      </c>
      <c r="I387" s="278">
        <v>139.96666666666664</v>
      </c>
      <c r="J387" s="278">
        <v>141.93333333333334</v>
      </c>
      <c r="K387" s="276">
        <v>138</v>
      </c>
      <c r="L387" s="276">
        <v>133.55000000000001</v>
      </c>
      <c r="M387" s="276">
        <v>16.257960000000001</v>
      </c>
    </row>
    <row r="388" spans="1:13">
      <c r="A388" s="267">
        <v>380</v>
      </c>
      <c r="B388" s="276" t="s">
        <v>279</v>
      </c>
      <c r="C388" s="277">
        <v>481.7</v>
      </c>
      <c r="D388" s="278">
        <v>483.40000000000003</v>
      </c>
      <c r="E388" s="278">
        <v>478.80000000000007</v>
      </c>
      <c r="F388" s="278">
        <v>475.90000000000003</v>
      </c>
      <c r="G388" s="278">
        <v>471.30000000000007</v>
      </c>
      <c r="H388" s="278">
        <v>486.30000000000007</v>
      </c>
      <c r="I388" s="278">
        <v>490.90000000000009</v>
      </c>
      <c r="J388" s="278">
        <v>493.80000000000007</v>
      </c>
      <c r="K388" s="276">
        <v>488</v>
      </c>
      <c r="L388" s="276">
        <v>480.5</v>
      </c>
      <c r="M388" s="276">
        <v>1.23603</v>
      </c>
    </row>
    <row r="389" spans="1:13">
      <c r="A389" s="267">
        <v>381</v>
      </c>
      <c r="B389" s="276" t="s">
        <v>499</v>
      </c>
      <c r="C389" s="277">
        <v>290</v>
      </c>
      <c r="D389" s="278">
        <v>289.31666666666666</v>
      </c>
      <c r="E389" s="278">
        <v>286.2833333333333</v>
      </c>
      <c r="F389" s="278">
        <v>282.56666666666666</v>
      </c>
      <c r="G389" s="278">
        <v>279.5333333333333</v>
      </c>
      <c r="H389" s="278">
        <v>293.0333333333333</v>
      </c>
      <c r="I389" s="278">
        <v>296.06666666666672</v>
      </c>
      <c r="J389" s="278">
        <v>299.7833333333333</v>
      </c>
      <c r="K389" s="276">
        <v>292.35000000000002</v>
      </c>
      <c r="L389" s="276">
        <v>285.60000000000002</v>
      </c>
      <c r="M389" s="276">
        <v>3.5160200000000001</v>
      </c>
    </row>
    <row r="390" spans="1:13">
      <c r="A390" s="267">
        <v>382</v>
      </c>
      <c r="B390" s="276" t="s">
        <v>167</v>
      </c>
      <c r="C390" s="277">
        <v>837.45</v>
      </c>
      <c r="D390" s="278">
        <v>842.15</v>
      </c>
      <c r="E390" s="278">
        <v>828.3</v>
      </c>
      <c r="F390" s="278">
        <v>819.15</v>
      </c>
      <c r="G390" s="278">
        <v>805.3</v>
      </c>
      <c r="H390" s="278">
        <v>851.3</v>
      </c>
      <c r="I390" s="278">
        <v>865.15000000000009</v>
      </c>
      <c r="J390" s="278">
        <v>874.3</v>
      </c>
      <c r="K390" s="276">
        <v>856</v>
      </c>
      <c r="L390" s="276">
        <v>833</v>
      </c>
      <c r="M390" s="276">
        <v>6.0424199999999999</v>
      </c>
    </row>
    <row r="391" spans="1:13">
      <c r="A391" s="267">
        <v>383</v>
      </c>
      <c r="B391" s="276" t="s">
        <v>501</v>
      </c>
      <c r="C391" s="277">
        <v>1575.9</v>
      </c>
      <c r="D391" s="278">
        <v>1579.7333333333333</v>
      </c>
      <c r="E391" s="278">
        <v>1534.4666666666667</v>
      </c>
      <c r="F391" s="278">
        <v>1493.0333333333333</v>
      </c>
      <c r="G391" s="278">
        <v>1447.7666666666667</v>
      </c>
      <c r="H391" s="278">
        <v>1621.1666666666667</v>
      </c>
      <c r="I391" s="278">
        <v>1666.4333333333336</v>
      </c>
      <c r="J391" s="278">
        <v>1707.8666666666668</v>
      </c>
      <c r="K391" s="276">
        <v>1625</v>
      </c>
      <c r="L391" s="276">
        <v>1538.3</v>
      </c>
      <c r="M391" s="276">
        <v>0.24521999999999999</v>
      </c>
    </row>
    <row r="392" spans="1:13">
      <c r="A392" s="267">
        <v>384</v>
      </c>
      <c r="B392" s="276" t="s">
        <v>502</v>
      </c>
      <c r="C392" s="277">
        <v>331.75</v>
      </c>
      <c r="D392" s="278">
        <v>332.23333333333335</v>
      </c>
      <c r="E392" s="278">
        <v>329.06666666666672</v>
      </c>
      <c r="F392" s="278">
        <v>326.38333333333338</v>
      </c>
      <c r="G392" s="278">
        <v>323.21666666666675</v>
      </c>
      <c r="H392" s="278">
        <v>334.91666666666669</v>
      </c>
      <c r="I392" s="278">
        <v>338.08333333333331</v>
      </c>
      <c r="J392" s="278">
        <v>340.76666666666665</v>
      </c>
      <c r="K392" s="276">
        <v>335.4</v>
      </c>
      <c r="L392" s="276">
        <v>329.55</v>
      </c>
      <c r="M392" s="276">
        <v>5.9265800000000004</v>
      </c>
    </row>
    <row r="393" spans="1:13">
      <c r="A393" s="267">
        <v>385</v>
      </c>
      <c r="B393" s="276" t="s">
        <v>168</v>
      </c>
      <c r="C393" s="277">
        <v>234.85</v>
      </c>
      <c r="D393" s="278">
        <v>236.08333333333334</v>
      </c>
      <c r="E393" s="278">
        <v>232.9666666666667</v>
      </c>
      <c r="F393" s="278">
        <v>231.08333333333334</v>
      </c>
      <c r="G393" s="278">
        <v>227.9666666666667</v>
      </c>
      <c r="H393" s="278">
        <v>237.9666666666667</v>
      </c>
      <c r="I393" s="278">
        <v>241.08333333333331</v>
      </c>
      <c r="J393" s="278">
        <v>242.9666666666667</v>
      </c>
      <c r="K393" s="276">
        <v>239.2</v>
      </c>
      <c r="L393" s="276">
        <v>234.2</v>
      </c>
      <c r="M393" s="276">
        <v>109.84815</v>
      </c>
    </row>
    <row r="394" spans="1:13">
      <c r="A394" s="267">
        <v>386</v>
      </c>
      <c r="B394" s="276" t="s">
        <v>500</v>
      </c>
      <c r="C394" s="277">
        <v>56.05</v>
      </c>
      <c r="D394" s="278">
        <v>55.616666666666667</v>
      </c>
      <c r="E394" s="278">
        <v>54.233333333333334</v>
      </c>
      <c r="F394" s="278">
        <v>52.416666666666664</v>
      </c>
      <c r="G394" s="278">
        <v>51.033333333333331</v>
      </c>
      <c r="H394" s="278">
        <v>57.433333333333337</v>
      </c>
      <c r="I394" s="278">
        <v>58.816666666666677</v>
      </c>
      <c r="J394" s="278">
        <v>60.63333333333334</v>
      </c>
      <c r="K394" s="276">
        <v>57</v>
      </c>
      <c r="L394" s="276">
        <v>53.8</v>
      </c>
      <c r="M394" s="276">
        <v>85.798400000000001</v>
      </c>
    </row>
    <row r="395" spans="1:13">
      <c r="A395" s="267">
        <v>387</v>
      </c>
      <c r="B395" s="276" t="s">
        <v>169</v>
      </c>
      <c r="C395" s="277">
        <v>139.5</v>
      </c>
      <c r="D395" s="278">
        <v>138.70000000000002</v>
      </c>
      <c r="E395" s="278">
        <v>136.80000000000004</v>
      </c>
      <c r="F395" s="278">
        <v>134.10000000000002</v>
      </c>
      <c r="G395" s="278">
        <v>132.20000000000005</v>
      </c>
      <c r="H395" s="278">
        <v>141.40000000000003</v>
      </c>
      <c r="I395" s="278">
        <v>143.30000000000001</v>
      </c>
      <c r="J395" s="278">
        <v>146.00000000000003</v>
      </c>
      <c r="K395" s="276">
        <v>140.6</v>
      </c>
      <c r="L395" s="276">
        <v>136</v>
      </c>
      <c r="M395" s="276">
        <v>94.622720000000001</v>
      </c>
    </row>
    <row r="396" spans="1:13">
      <c r="A396" s="267">
        <v>388</v>
      </c>
      <c r="B396" s="276" t="s">
        <v>503</v>
      </c>
      <c r="C396" s="277">
        <v>134.30000000000001</v>
      </c>
      <c r="D396" s="278">
        <v>132.18333333333334</v>
      </c>
      <c r="E396" s="278">
        <v>129.56666666666666</v>
      </c>
      <c r="F396" s="278">
        <v>124.83333333333333</v>
      </c>
      <c r="G396" s="278">
        <v>122.21666666666665</v>
      </c>
      <c r="H396" s="278">
        <v>136.91666666666669</v>
      </c>
      <c r="I396" s="278">
        <v>139.53333333333336</v>
      </c>
      <c r="J396" s="278">
        <v>144.26666666666668</v>
      </c>
      <c r="K396" s="276">
        <v>134.80000000000001</v>
      </c>
      <c r="L396" s="276">
        <v>127.45</v>
      </c>
      <c r="M396" s="276">
        <v>4.6810799999999997</v>
      </c>
    </row>
    <row r="397" spans="1:13">
      <c r="A397" s="267">
        <v>389</v>
      </c>
      <c r="B397" s="276" t="s">
        <v>504</v>
      </c>
      <c r="C397" s="277">
        <v>728.6</v>
      </c>
      <c r="D397" s="278">
        <v>733.85</v>
      </c>
      <c r="E397" s="278">
        <v>720.75</v>
      </c>
      <c r="F397" s="278">
        <v>712.9</v>
      </c>
      <c r="G397" s="278">
        <v>699.8</v>
      </c>
      <c r="H397" s="278">
        <v>741.7</v>
      </c>
      <c r="I397" s="278">
        <v>754.80000000000018</v>
      </c>
      <c r="J397" s="278">
        <v>762.65000000000009</v>
      </c>
      <c r="K397" s="276">
        <v>746.95</v>
      </c>
      <c r="L397" s="276">
        <v>726</v>
      </c>
      <c r="M397" s="276">
        <v>1.8085800000000001</v>
      </c>
    </row>
    <row r="398" spans="1:13">
      <c r="A398" s="267">
        <v>390</v>
      </c>
      <c r="B398" s="276" t="s">
        <v>170</v>
      </c>
      <c r="C398" s="277">
        <v>1991.3</v>
      </c>
      <c r="D398" s="278">
        <v>1997.55</v>
      </c>
      <c r="E398" s="278">
        <v>1980.1</v>
      </c>
      <c r="F398" s="278">
        <v>1968.8999999999999</v>
      </c>
      <c r="G398" s="278">
        <v>1951.4499999999998</v>
      </c>
      <c r="H398" s="278">
        <v>2008.75</v>
      </c>
      <c r="I398" s="278">
        <v>2026.2000000000003</v>
      </c>
      <c r="J398" s="278">
        <v>2037.4</v>
      </c>
      <c r="K398" s="276">
        <v>2015</v>
      </c>
      <c r="L398" s="276">
        <v>1986.35</v>
      </c>
      <c r="M398" s="276">
        <v>79.898300000000006</v>
      </c>
    </row>
    <row r="399" spans="1:13">
      <c r="A399" s="267">
        <v>391</v>
      </c>
      <c r="B399" s="276" t="s">
        <v>519</v>
      </c>
      <c r="C399" s="277">
        <v>13</v>
      </c>
      <c r="D399" s="278">
        <v>12.6</v>
      </c>
      <c r="E399" s="278">
        <v>12.2</v>
      </c>
      <c r="F399" s="278">
        <v>11.4</v>
      </c>
      <c r="G399" s="278">
        <v>11</v>
      </c>
      <c r="H399" s="278">
        <v>13.399999999999999</v>
      </c>
      <c r="I399" s="278">
        <v>13.8</v>
      </c>
      <c r="J399" s="278">
        <v>14.599999999999998</v>
      </c>
      <c r="K399" s="276">
        <v>13</v>
      </c>
      <c r="L399" s="276">
        <v>11.8</v>
      </c>
      <c r="M399" s="276">
        <v>72.108609999999999</v>
      </c>
    </row>
    <row r="400" spans="1:13">
      <c r="A400" s="267">
        <v>392</v>
      </c>
      <c r="B400" s="276" t="s">
        <v>508</v>
      </c>
      <c r="C400" s="277">
        <v>252.85</v>
      </c>
      <c r="D400" s="278">
        <v>255.51666666666665</v>
      </c>
      <c r="E400" s="278">
        <v>249.33333333333331</v>
      </c>
      <c r="F400" s="278">
        <v>245.81666666666666</v>
      </c>
      <c r="G400" s="278">
        <v>239.63333333333333</v>
      </c>
      <c r="H400" s="278">
        <v>259.0333333333333</v>
      </c>
      <c r="I400" s="278">
        <v>265.2166666666667</v>
      </c>
      <c r="J400" s="278">
        <v>268.73333333333329</v>
      </c>
      <c r="K400" s="276">
        <v>261.7</v>
      </c>
      <c r="L400" s="276">
        <v>252</v>
      </c>
      <c r="M400" s="276">
        <v>1.12863</v>
      </c>
    </row>
    <row r="401" spans="1:13">
      <c r="A401" s="267">
        <v>393</v>
      </c>
      <c r="B401" s="276" t="s">
        <v>495</v>
      </c>
      <c r="C401" s="277">
        <v>259.8</v>
      </c>
      <c r="D401" s="278">
        <v>262.8</v>
      </c>
      <c r="E401" s="278">
        <v>254.20000000000005</v>
      </c>
      <c r="F401" s="278">
        <v>248.60000000000002</v>
      </c>
      <c r="G401" s="278">
        <v>240.00000000000006</v>
      </c>
      <c r="H401" s="278">
        <v>268.40000000000003</v>
      </c>
      <c r="I401" s="278">
        <v>277.00000000000006</v>
      </c>
      <c r="J401" s="278">
        <v>282.60000000000002</v>
      </c>
      <c r="K401" s="276">
        <v>271.39999999999998</v>
      </c>
      <c r="L401" s="276">
        <v>257.2</v>
      </c>
      <c r="M401" s="276">
        <v>7.0994099999999998</v>
      </c>
    </row>
    <row r="402" spans="1:13">
      <c r="A402" s="267">
        <v>394</v>
      </c>
      <c r="B402" s="276" t="s">
        <v>512</v>
      </c>
      <c r="C402" s="277">
        <v>64.8</v>
      </c>
      <c r="D402" s="278">
        <v>65.166666666666671</v>
      </c>
      <c r="E402" s="278">
        <v>63.63333333333334</v>
      </c>
      <c r="F402" s="278">
        <v>62.466666666666669</v>
      </c>
      <c r="G402" s="278">
        <v>60.933333333333337</v>
      </c>
      <c r="H402" s="278">
        <v>66.333333333333343</v>
      </c>
      <c r="I402" s="278">
        <v>67.866666666666674</v>
      </c>
      <c r="J402" s="278">
        <v>69.033333333333346</v>
      </c>
      <c r="K402" s="276">
        <v>66.7</v>
      </c>
      <c r="L402" s="276">
        <v>64</v>
      </c>
      <c r="M402" s="276">
        <v>3.5043500000000001</v>
      </c>
    </row>
    <row r="403" spans="1:13">
      <c r="A403" s="267">
        <v>395</v>
      </c>
      <c r="B403" s="276" t="s">
        <v>171</v>
      </c>
      <c r="C403" s="277">
        <v>58.55</v>
      </c>
      <c r="D403" s="278">
        <v>58.933333333333337</v>
      </c>
      <c r="E403" s="278">
        <v>57.666666666666671</v>
      </c>
      <c r="F403" s="278">
        <v>56.783333333333331</v>
      </c>
      <c r="G403" s="278">
        <v>55.516666666666666</v>
      </c>
      <c r="H403" s="278">
        <v>59.816666666666677</v>
      </c>
      <c r="I403" s="278">
        <v>61.083333333333343</v>
      </c>
      <c r="J403" s="278">
        <v>61.966666666666683</v>
      </c>
      <c r="K403" s="276">
        <v>60.2</v>
      </c>
      <c r="L403" s="276">
        <v>58.05</v>
      </c>
      <c r="M403" s="276">
        <v>505.54043999999999</v>
      </c>
    </row>
    <row r="404" spans="1:13">
      <c r="A404" s="267">
        <v>396</v>
      </c>
      <c r="B404" s="276" t="s">
        <v>513</v>
      </c>
      <c r="C404" s="277">
        <v>8002.35</v>
      </c>
      <c r="D404" s="278">
        <v>7941.5333333333328</v>
      </c>
      <c r="E404" s="278">
        <v>7847.0666666666657</v>
      </c>
      <c r="F404" s="278">
        <v>7691.7833333333328</v>
      </c>
      <c r="G404" s="278">
        <v>7597.3166666666657</v>
      </c>
      <c r="H404" s="278">
        <v>8096.8166666666657</v>
      </c>
      <c r="I404" s="278">
        <v>8191.2833333333328</v>
      </c>
      <c r="J404" s="278">
        <v>8346.5666666666657</v>
      </c>
      <c r="K404" s="276">
        <v>8036</v>
      </c>
      <c r="L404" s="276">
        <v>7786.25</v>
      </c>
      <c r="M404" s="276">
        <v>0.18451000000000001</v>
      </c>
    </row>
    <row r="405" spans="1:13">
      <c r="A405" s="267">
        <v>397</v>
      </c>
      <c r="B405" s="276" t="s">
        <v>3523</v>
      </c>
      <c r="C405" s="277">
        <v>814.9</v>
      </c>
      <c r="D405" s="278">
        <v>820.65</v>
      </c>
      <c r="E405" s="278">
        <v>806.3</v>
      </c>
      <c r="F405" s="278">
        <v>797.69999999999993</v>
      </c>
      <c r="G405" s="278">
        <v>783.34999999999991</v>
      </c>
      <c r="H405" s="278">
        <v>829.25</v>
      </c>
      <c r="I405" s="278">
        <v>843.60000000000014</v>
      </c>
      <c r="J405" s="278">
        <v>852.2</v>
      </c>
      <c r="K405" s="276">
        <v>835</v>
      </c>
      <c r="L405" s="276">
        <v>812.05</v>
      </c>
      <c r="M405" s="276">
        <v>9.5377700000000001</v>
      </c>
    </row>
    <row r="406" spans="1:13">
      <c r="A406" s="267">
        <v>398</v>
      </c>
      <c r="B406" s="276" t="s">
        <v>280</v>
      </c>
      <c r="C406" s="277">
        <v>850.2</v>
      </c>
      <c r="D406" s="278">
        <v>852.18333333333339</v>
      </c>
      <c r="E406" s="278">
        <v>846.06666666666683</v>
      </c>
      <c r="F406" s="278">
        <v>841.93333333333339</v>
      </c>
      <c r="G406" s="278">
        <v>835.81666666666683</v>
      </c>
      <c r="H406" s="278">
        <v>856.31666666666683</v>
      </c>
      <c r="I406" s="278">
        <v>862.43333333333339</v>
      </c>
      <c r="J406" s="278">
        <v>866.56666666666683</v>
      </c>
      <c r="K406" s="276">
        <v>858.3</v>
      </c>
      <c r="L406" s="276">
        <v>848.05</v>
      </c>
      <c r="M406" s="276">
        <v>11.869669999999999</v>
      </c>
    </row>
    <row r="407" spans="1:13">
      <c r="A407" s="267">
        <v>399</v>
      </c>
      <c r="B407" s="276" t="s">
        <v>172</v>
      </c>
      <c r="C407" s="277">
        <v>274.2</v>
      </c>
      <c r="D407" s="278">
        <v>274.23333333333329</v>
      </c>
      <c r="E407" s="278">
        <v>272.31666666666661</v>
      </c>
      <c r="F407" s="278">
        <v>270.43333333333334</v>
      </c>
      <c r="G407" s="278">
        <v>268.51666666666665</v>
      </c>
      <c r="H407" s="278">
        <v>276.11666666666656</v>
      </c>
      <c r="I407" s="278">
        <v>278.03333333333319</v>
      </c>
      <c r="J407" s="278">
        <v>279.91666666666652</v>
      </c>
      <c r="K407" s="276">
        <v>276.14999999999998</v>
      </c>
      <c r="L407" s="276">
        <v>272.35000000000002</v>
      </c>
      <c r="M407" s="276">
        <v>319.46501000000001</v>
      </c>
    </row>
    <row r="408" spans="1:13">
      <c r="A408" s="267">
        <v>400</v>
      </c>
      <c r="B408" s="276" t="s">
        <v>514</v>
      </c>
      <c r="C408" s="277">
        <v>4287.3</v>
      </c>
      <c r="D408" s="278">
        <v>4302.7666666666664</v>
      </c>
      <c r="E408" s="278">
        <v>4240.5333333333328</v>
      </c>
      <c r="F408" s="278">
        <v>4193.7666666666664</v>
      </c>
      <c r="G408" s="278">
        <v>4131.5333333333328</v>
      </c>
      <c r="H408" s="278">
        <v>4349.5333333333328</v>
      </c>
      <c r="I408" s="278">
        <v>4411.7666666666664</v>
      </c>
      <c r="J408" s="278">
        <v>4458.5333333333328</v>
      </c>
      <c r="K408" s="276">
        <v>4365</v>
      </c>
      <c r="L408" s="276">
        <v>4256</v>
      </c>
      <c r="M408" s="276">
        <v>5.0169999999999999E-2</v>
      </c>
    </row>
    <row r="409" spans="1:13">
      <c r="A409" s="267">
        <v>401</v>
      </c>
      <c r="B409" s="276" t="s">
        <v>2402</v>
      </c>
      <c r="C409" s="277">
        <v>89.65</v>
      </c>
      <c r="D409" s="278">
        <v>88.816666666666677</v>
      </c>
      <c r="E409" s="278">
        <v>87.233333333333348</v>
      </c>
      <c r="F409" s="278">
        <v>84.816666666666677</v>
      </c>
      <c r="G409" s="278">
        <v>83.233333333333348</v>
      </c>
      <c r="H409" s="278">
        <v>91.233333333333348</v>
      </c>
      <c r="I409" s="278">
        <v>92.816666666666691</v>
      </c>
      <c r="J409" s="278">
        <v>95.233333333333348</v>
      </c>
      <c r="K409" s="276">
        <v>90.4</v>
      </c>
      <c r="L409" s="276">
        <v>86.4</v>
      </c>
      <c r="M409" s="276">
        <v>15.317690000000001</v>
      </c>
    </row>
    <row r="410" spans="1:13">
      <c r="A410" s="267">
        <v>402</v>
      </c>
      <c r="B410" s="276" t="s">
        <v>2404</v>
      </c>
      <c r="C410" s="277">
        <v>84.15</v>
      </c>
      <c r="D410" s="278">
        <v>84.066666666666677</v>
      </c>
      <c r="E410" s="278">
        <v>81.183333333333351</v>
      </c>
      <c r="F410" s="278">
        <v>78.216666666666669</v>
      </c>
      <c r="G410" s="278">
        <v>75.333333333333343</v>
      </c>
      <c r="H410" s="278">
        <v>87.03333333333336</v>
      </c>
      <c r="I410" s="278">
        <v>89.916666666666686</v>
      </c>
      <c r="J410" s="278">
        <v>92.883333333333368</v>
      </c>
      <c r="K410" s="276">
        <v>86.95</v>
      </c>
      <c r="L410" s="276">
        <v>81.099999999999994</v>
      </c>
      <c r="M410" s="276">
        <v>72.696280000000002</v>
      </c>
    </row>
    <row r="411" spans="1:13">
      <c r="A411" s="267">
        <v>403</v>
      </c>
      <c r="B411" s="276" t="s">
        <v>2412</v>
      </c>
      <c r="C411" s="277">
        <v>167.55</v>
      </c>
      <c r="D411" s="278">
        <v>168.6</v>
      </c>
      <c r="E411" s="278">
        <v>164.75</v>
      </c>
      <c r="F411" s="278">
        <v>161.95000000000002</v>
      </c>
      <c r="G411" s="278">
        <v>158.10000000000002</v>
      </c>
      <c r="H411" s="278">
        <v>171.39999999999998</v>
      </c>
      <c r="I411" s="278">
        <v>175.24999999999994</v>
      </c>
      <c r="J411" s="278">
        <v>178.04999999999995</v>
      </c>
      <c r="K411" s="276">
        <v>172.45</v>
      </c>
      <c r="L411" s="276">
        <v>165.8</v>
      </c>
      <c r="M411" s="276">
        <v>6.5941200000000002</v>
      </c>
    </row>
    <row r="412" spans="1:13">
      <c r="A412" s="267">
        <v>404</v>
      </c>
      <c r="B412" s="276" t="s">
        <v>516</v>
      </c>
      <c r="C412" s="277">
        <v>1649.15</v>
      </c>
      <c r="D412" s="278">
        <v>1663.75</v>
      </c>
      <c r="E412" s="278">
        <v>1618.5</v>
      </c>
      <c r="F412" s="278">
        <v>1587.85</v>
      </c>
      <c r="G412" s="278">
        <v>1542.6</v>
      </c>
      <c r="H412" s="278">
        <v>1694.4</v>
      </c>
      <c r="I412" s="278">
        <v>1739.65</v>
      </c>
      <c r="J412" s="278">
        <v>1770.3000000000002</v>
      </c>
      <c r="K412" s="276">
        <v>1709</v>
      </c>
      <c r="L412" s="276">
        <v>1633.1</v>
      </c>
      <c r="M412" s="276">
        <v>7.4130000000000001E-2</v>
      </c>
    </row>
    <row r="413" spans="1:13">
      <c r="A413" s="267">
        <v>405</v>
      </c>
      <c r="B413" s="276" t="s">
        <v>518</v>
      </c>
      <c r="C413" s="277">
        <v>209.55</v>
      </c>
      <c r="D413" s="278">
        <v>212</v>
      </c>
      <c r="E413" s="278">
        <v>205.65</v>
      </c>
      <c r="F413" s="278">
        <v>201.75</v>
      </c>
      <c r="G413" s="278">
        <v>195.4</v>
      </c>
      <c r="H413" s="278">
        <v>215.9</v>
      </c>
      <c r="I413" s="278">
        <v>222.25000000000003</v>
      </c>
      <c r="J413" s="278">
        <v>226.15</v>
      </c>
      <c r="K413" s="276">
        <v>218.35</v>
      </c>
      <c r="L413" s="276">
        <v>208.1</v>
      </c>
      <c r="M413" s="276">
        <v>2.0427599999999999</v>
      </c>
    </row>
    <row r="414" spans="1:13">
      <c r="A414" s="267">
        <v>406</v>
      </c>
      <c r="B414" s="276" t="s">
        <v>173</v>
      </c>
      <c r="C414" s="277">
        <v>23722.2</v>
      </c>
      <c r="D414" s="278">
        <v>23786.966666666664</v>
      </c>
      <c r="E414" s="278">
        <v>23587.233333333326</v>
      </c>
      <c r="F414" s="278">
        <v>23452.266666666663</v>
      </c>
      <c r="G414" s="278">
        <v>23252.533333333326</v>
      </c>
      <c r="H414" s="278">
        <v>23921.933333333327</v>
      </c>
      <c r="I414" s="278">
        <v>24121.666666666664</v>
      </c>
      <c r="J414" s="278">
        <v>24256.633333333328</v>
      </c>
      <c r="K414" s="276">
        <v>23986.7</v>
      </c>
      <c r="L414" s="276">
        <v>23652</v>
      </c>
      <c r="M414" s="276">
        <v>0.35172999999999999</v>
      </c>
    </row>
    <row r="415" spans="1:13">
      <c r="A415" s="267">
        <v>407</v>
      </c>
      <c r="B415" s="276" t="s">
        <v>520</v>
      </c>
      <c r="C415" s="277">
        <v>1064.5999999999999</v>
      </c>
      <c r="D415" s="278">
        <v>1070.2</v>
      </c>
      <c r="E415" s="278">
        <v>1046.4000000000001</v>
      </c>
      <c r="F415" s="278">
        <v>1028.2</v>
      </c>
      <c r="G415" s="278">
        <v>1004.4000000000001</v>
      </c>
      <c r="H415" s="278">
        <v>1088.4000000000001</v>
      </c>
      <c r="I415" s="278">
        <v>1112.1999999999998</v>
      </c>
      <c r="J415" s="278">
        <v>1130.4000000000001</v>
      </c>
      <c r="K415" s="276">
        <v>1094</v>
      </c>
      <c r="L415" s="276">
        <v>1052</v>
      </c>
      <c r="M415" s="276">
        <v>0.25446999999999997</v>
      </c>
    </row>
    <row r="416" spans="1:13">
      <c r="A416" s="267">
        <v>408</v>
      </c>
      <c r="B416" s="276" t="s">
        <v>174</v>
      </c>
      <c r="C416" s="277">
        <v>1544.45</v>
      </c>
      <c r="D416" s="278">
        <v>1541.6666666666667</v>
      </c>
      <c r="E416" s="278">
        <v>1528.3333333333335</v>
      </c>
      <c r="F416" s="278">
        <v>1512.2166666666667</v>
      </c>
      <c r="G416" s="278">
        <v>1498.8833333333334</v>
      </c>
      <c r="H416" s="278">
        <v>1557.7833333333335</v>
      </c>
      <c r="I416" s="278">
        <v>1571.116666666667</v>
      </c>
      <c r="J416" s="278">
        <v>1587.2333333333336</v>
      </c>
      <c r="K416" s="276">
        <v>1555</v>
      </c>
      <c r="L416" s="276">
        <v>1525.55</v>
      </c>
      <c r="M416" s="276">
        <v>2.9905900000000001</v>
      </c>
    </row>
    <row r="417" spans="1:13">
      <c r="A417" s="267">
        <v>409</v>
      </c>
      <c r="B417" s="276" t="s">
        <v>515</v>
      </c>
      <c r="C417" s="277">
        <v>453.05</v>
      </c>
      <c r="D417" s="278">
        <v>451.33333333333331</v>
      </c>
      <c r="E417" s="278">
        <v>442.76666666666665</v>
      </c>
      <c r="F417" s="278">
        <v>432.48333333333335</v>
      </c>
      <c r="G417" s="278">
        <v>423.91666666666669</v>
      </c>
      <c r="H417" s="278">
        <v>461.61666666666662</v>
      </c>
      <c r="I417" s="278">
        <v>470.18333333333334</v>
      </c>
      <c r="J417" s="278">
        <v>480.46666666666658</v>
      </c>
      <c r="K417" s="276">
        <v>459.9</v>
      </c>
      <c r="L417" s="276">
        <v>441.05</v>
      </c>
      <c r="M417" s="276">
        <v>2.10392</v>
      </c>
    </row>
    <row r="418" spans="1:13">
      <c r="A418" s="267">
        <v>410</v>
      </c>
      <c r="B418" s="276" t="s">
        <v>510</v>
      </c>
      <c r="C418" s="277">
        <v>25.95</v>
      </c>
      <c r="D418" s="278">
        <v>26.033333333333331</v>
      </c>
      <c r="E418" s="278">
        <v>25.766666666666662</v>
      </c>
      <c r="F418" s="278">
        <v>25.583333333333332</v>
      </c>
      <c r="G418" s="278">
        <v>25.316666666666663</v>
      </c>
      <c r="H418" s="278">
        <v>26.216666666666661</v>
      </c>
      <c r="I418" s="278">
        <v>26.483333333333327</v>
      </c>
      <c r="J418" s="278">
        <v>26.666666666666661</v>
      </c>
      <c r="K418" s="276">
        <v>26.3</v>
      </c>
      <c r="L418" s="276">
        <v>25.85</v>
      </c>
      <c r="M418" s="276">
        <v>44.247489999999999</v>
      </c>
    </row>
    <row r="419" spans="1:13">
      <c r="A419" s="267">
        <v>411</v>
      </c>
      <c r="B419" s="276" t="s">
        <v>511</v>
      </c>
      <c r="C419" s="277">
        <v>1657.65</v>
      </c>
      <c r="D419" s="278">
        <v>1663.25</v>
      </c>
      <c r="E419" s="278">
        <v>1644.4</v>
      </c>
      <c r="F419" s="278">
        <v>1631.15</v>
      </c>
      <c r="G419" s="278">
        <v>1612.3000000000002</v>
      </c>
      <c r="H419" s="278">
        <v>1676.5</v>
      </c>
      <c r="I419" s="278">
        <v>1695.35</v>
      </c>
      <c r="J419" s="278">
        <v>1708.6</v>
      </c>
      <c r="K419" s="276">
        <v>1682.1</v>
      </c>
      <c r="L419" s="276">
        <v>1650</v>
      </c>
      <c r="M419" s="276">
        <v>0.13535</v>
      </c>
    </row>
    <row r="420" spans="1:13">
      <c r="A420" s="267">
        <v>412</v>
      </c>
      <c r="B420" s="276" t="s">
        <v>521</v>
      </c>
      <c r="C420" s="277">
        <v>319.85000000000002</v>
      </c>
      <c r="D420" s="278">
        <v>321.88333333333338</v>
      </c>
      <c r="E420" s="278">
        <v>315.96666666666675</v>
      </c>
      <c r="F420" s="278">
        <v>312.08333333333337</v>
      </c>
      <c r="G420" s="278">
        <v>306.16666666666674</v>
      </c>
      <c r="H420" s="278">
        <v>325.76666666666677</v>
      </c>
      <c r="I420" s="278">
        <v>331.68333333333339</v>
      </c>
      <c r="J420" s="278">
        <v>335.56666666666678</v>
      </c>
      <c r="K420" s="276">
        <v>327.8</v>
      </c>
      <c r="L420" s="276">
        <v>318</v>
      </c>
      <c r="M420" s="276">
        <v>3.67028</v>
      </c>
    </row>
    <row r="421" spans="1:13">
      <c r="A421" s="267">
        <v>413</v>
      </c>
      <c r="B421" s="276" t="s">
        <v>522</v>
      </c>
      <c r="C421" s="277">
        <v>1088.55</v>
      </c>
      <c r="D421" s="278">
        <v>1083.0166666666667</v>
      </c>
      <c r="E421" s="278">
        <v>1061.0333333333333</v>
      </c>
      <c r="F421" s="278">
        <v>1033.5166666666667</v>
      </c>
      <c r="G421" s="278">
        <v>1011.5333333333333</v>
      </c>
      <c r="H421" s="278">
        <v>1110.5333333333333</v>
      </c>
      <c r="I421" s="278">
        <v>1132.5166666666664</v>
      </c>
      <c r="J421" s="278">
        <v>1160.0333333333333</v>
      </c>
      <c r="K421" s="276">
        <v>1105</v>
      </c>
      <c r="L421" s="276">
        <v>1055.5</v>
      </c>
      <c r="M421" s="276">
        <v>0.95621999999999996</v>
      </c>
    </row>
    <row r="422" spans="1:13">
      <c r="A422" s="267">
        <v>414</v>
      </c>
      <c r="B422" s="276" t="s">
        <v>523</v>
      </c>
      <c r="C422" s="277">
        <v>351.35</v>
      </c>
      <c r="D422" s="278">
        <v>353.18333333333334</v>
      </c>
      <c r="E422" s="278">
        <v>347.66666666666669</v>
      </c>
      <c r="F422" s="278">
        <v>343.98333333333335</v>
      </c>
      <c r="G422" s="278">
        <v>338.4666666666667</v>
      </c>
      <c r="H422" s="278">
        <v>356.86666666666667</v>
      </c>
      <c r="I422" s="278">
        <v>362.38333333333333</v>
      </c>
      <c r="J422" s="278">
        <v>366.06666666666666</v>
      </c>
      <c r="K422" s="276">
        <v>358.7</v>
      </c>
      <c r="L422" s="276">
        <v>349.5</v>
      </c>
      <c r="M422" s="276">
        <v>6.2604300000000004</v>
      </c>
    </row>
    <row r="423" spans="1:13">
      <c r="A423" s="267">
        <v>415</v>
      </c>
      <c r="B423" s="276" t="s">
        <v>524</v>
      </c>
      <c r="C423" s="277">
        <v>9.6</v>
      </c>
      <c r="D423" s="278">
        <v>9.7166666666666668</v>
      </c>
      <c r="E423" s="278">
        <v>9.4333333333333336</v>
      </c>
      <c r="F423" s="278">
        <v>9.2666666666666675</v>
      </c>
      <c r="G423" s="278">
        <v>8.9833333333333343</v>
      </c>
      <c r="H423" s="278">
        <v>9.8833333333333329</v>
      </c>
      <c r="I423" s="278">
        <v>10.166666666666668</v>
      </c>
      <c r="J423" s="278">
        <v>10.333333333333332</v>
      </c>
      <c r="K423" s="276">
        <v>10</v>
      </c>
      <c r="L423" s="276">
        <v>9.5500000000000007</v>
      </c>
      <c r="M423" s="276">
        <v>147.70920000000001</v>
      </c>
    </row>
    <row r="424" spans="1:13">
      <c r="A424" s="267">
        <v>416</v>
      </c>
      <c r="B424" s="276" t="s">
        <v>2516</v>
      </c>
      <c r="C424" s="277">
        <v>738.4</v>
      </c>
      <c r="D424" s="278">
        <v>739.66666666666663</v>
      </c>
      <c r="E424" s="278">
        <v>731.7833333333333</v>
      </c>
      <c r="F424" s="278">
        <v>725.16666666666663</v>
      </c>
      <c r="G424" s="278">
        <v>717.2833333333333</v>
      </c>
      <c r="H424" s="278">
        <v>746.2833333333333</v>
      </c>
      <c r="I424" s="278">
        <v>754.16666666666674</v>
      </c>
      <c r="J424" s="278">
        <v>760.7833333333333</v>
      </c>
      <c r="K424" s="276">
        <v>747.55</v>
      </c>
      <c r="L424" s="276">
        <v>733.05</v>
      </c>
      <c r="M424" s="276">
        <v>0.27521000000000001</v>
      </c>
    </row>
    <row r="425" spans="1:13">
      <c r="A425" s="267">
        <v>417</v>
      </c>
      <c r="B425" s="276" t="s">
        <v>527</v>
      </c>
      <c r="C425" s="285">
        <v>185.95</v>
      </c>
      <c r="D425" s="286">
        <v>187.15</v>
      </c>
      <c r="E425" s="286">
        <v>183.8</v>
      </c>
      <c r="F425" s="286">
        <v>181.65</v>
      </c>
      <c r="G425" s="286">
        <v>178.3</v>
      </c>
      <c r="H425" s="286">
        <v>189.3</v>
      </c>
      <c r="I425" s="286">
        <v>192.64999999999998</v>
      </c>
      <c r="J425" s="286">
        <v>194.8</v>
      </c>
      <c r="K425" s="287">
        <v>190.5</v>
      </c>
      <c r="L425" s="287">
        <v>185</v>
      </c>
      <c r="M425" s="287">
        <v>4.0421300000000002</v>
      </c>
    </row>
    <row r="426" spans="1:13">
      <c r="A426" s="267">
        <v>418</v>
      </c>
      <c r="B426" s="276" t="s">
        <v>2525</v>
      </c>
      <c r="C426" s="276">
        <v>102.55</v>
      </c>
      <c r="D426" s="278">
        <v>104.14999999999999</v>
      </c>
      <c r="E426" s="278">
        <v>100.39999999999998</v>
      </c>
      <c r="F426" s="278">
        <v>98.249999999999986</v>
      </c>
      <c r="G426" s="278">
        <v>94.499999999999972</v>
      </c>
      <c r="H426" s="278">
        <v>106.29999999999998</v>
      </c>
      <c r="I426" s="278">
        <v>110.05000000000001</v>
      </c>
      <c r="J426" s="278">
        <v>112.19999999999999</v>
      </c>
      <c r="K426" s="276">
        <v>107.9</v>
      </c>
      <c r="L426" s="276">
        <v>102</v>
      </c>
      <c r="M426" s="276">
        <v>134.01494</v>
      </c>
    </row>
    <row r="427" spans="1:13">
      <c r="A427" s="267">
        <v>419</v>
      </c>
      <c r="B427" s="276" t="s">
        <v>175</v>
      </c>
      <c r="C427" s="276">
        <v>5311.8</v>
      </c>
      <c r="D427" s="278">
        <v>5300.1833333333334</v>
      </c>
      <c r="E427" s="278">
        <v>5251.916666666667</v>
      </c>
      <c r="F427" s="278">
        <v>5192.0333333333338</v>
      </c>
      <c r="G427" s="278">
        <v>5143.7666666666673</v>
      </c>
      <c r="H427" s="278">
        <v>5360.0666666666666</v>
      </c>
      <c r="I427" s="278">
        <v>5408.333333333333</v>
      </c>
      <c r="J427" s="278">
        <v>5468.2166666666662</v>
      </c>
      <c r="K427" s="276">
        <v>5348.45</v>
      </c>
      <c r="L427" s="276">
        <v>5240.3</v>
      </c>
      <c r="M427" s="276">
        <v>1.3467</v>
      </c>
    </row>
    <row r="428" spans="1:13">
      <c r="A428" s="267">
        <v>420</v>
      </c>
      <c r="B428" s="276" t="s">
        <v>176</v>
      </c>
      <c r="C428" s="276">
        <v>1070</v>
      </c>
      <c r="D428" s="278">
        <v>1063.4000000000001</v>
      </c>
      <c r="E428" s="278">
        <v>1053.0000000000002</v>
      </c>
      <c r="F428" s="278">
        <v>1036.0000000000002</v>
      </c>
      <c r="G428" s="278">
        <v>1025.6000000000004</v>
      </c>
      <c r="H428" s="278">
        <v>1080.4000000000001</v>
      </c>
      <c r="I428" s="278">
        <v>1090.7999999999997</v>
      </c>
      <c r="J428" s="278">
        <v>1107.8</v>
      </c>
      <c r="K428" s="276">
        <v>1073.8</v>
      </c>
      <c r="L428" s="276">
        <v>1046.4000000000001</v>
      </c>
      <c r="M428" s="276">
        <v>29.960290000000001</v>
      </c>
    </row>
    <row r="429" spans="1:13">
      <c r="A429" s="267">
        <v>421</v>
      </c>
      <c r="B429" s="276" t="s">
        <v>177</v>
      </c>
      <c r="C429" s="276">
        <v>794.75</v>
      </c>
      <c r="D429" s="278">
        <v>798.91666666666663</v>
      </c>
      <c r="E429" s="278">
        <v>785.83333333333326</v>
      </c>
      <c r="F429" s="278">
        <v>776.91666666666663</v>
      </c>
      <c r="G429" s="278">
        <v>763.83333333333326</v>
      </c>
      <c r="H429" s="278">
        <v>807.83333333333326</v>
      </c>
      <c r="I429" s="278">
        <v>820.91666666666652</v>
      </c>
      <c r="J429" s="278">
        <v>829.83333333333326</v>
      </c>
      <c r="K429" s="276">
        <v>812</v>
      </c>
      <c r="L429" s="276">
        <v>790</v>
      </c>
      <c r="M429" s="276">
        <v>5.3931300000000002</v>
      </c>
    </row>
    <row r="430" spans="1:13">
      <c r="A430" s="267">
        <v>422</v>
      </c>
      <c r="B430" s="276" t="s">
        <v>525</v>
      </c>
      <c r="C430" s="276">
        <v>93.75</v>
      </c>
      <c r="D430" s="278">
        <v>94.283333333333346</v>
      </c>
      <c r="E430" s="278">
        <v>92.966666666666697</v>
      </c>
      <c r="F430" s="278">
        <v>92.183333333333351</v>
      </c>
      <c r="G430" s="278">
        <v>90.866666666666703</v>
      </c>
      <c r="H430" s="278">
        <v>95.066666666666691</v>
      </c>
      <c r="I430" s="278">
        <v>96.383333333333326</v>
      </c>
      <c r="J430" s="278">
        <v>97.166666666666686</v>
      </c>
      <c r="K430" s="276">
        <v>95.6</v>
      </c>
      <c r="L430" s="276">
        <v>93.5</v>
      </c>
      <c r="M430" s="276">
        <v>1.5758099999999999</v>
      </c>
    </row>
    <row r="431" spans="1:13">
      <c r="A431" s="267">
        <v>423</v>
      </c>
      <c r="B431" s="276" t="s">
        <v>526</v>
      </c>
      <c r="C431" s="276">
        <v>494.35</v>
      </c>
      <c r="D431" s="278">
        <v>489.5</v>
      </c>
      <c r="E431" s="278">
        <v>483</v>
      </c>
      <c r="F431" s="278">
        <v>471.65</v>
      </c>
      <c r="G431" s="278">
        <v>465.15</v>
      </c>
      <c r="H431" s="278">
        <v>500.85</v>
      </c>
      <c r="I431" s="278">
        <v>507.35</v>
      </c>
      <c r="J431" s="278">
        <v>518.70000000000005</v>
      </c>
      <c r="K431" s="276">
        <v>496</v>
      </c>
      <c r="L431" s="276">
        <v>478.15</v>
      </c>
      <c r="M431" s="276">
        <v>1.8492599999999999</v>
      </c>
    </row>
    <row r="432" spans="1:13">
      <c r="A432" s="267">
        <v>425</v>
      </c>
      <c r="B432" s="276" t="s">
        <v>3387</v>
      </c>
      <c r="C432" s="276">
        <v>301.3</v>
      </c>
      <c r="D432" s="278">
        <v>302.98333333333335</v>
      </c>
      <c r="E432" s="278">
        <v>298.06666666666672</v>
      </c>
      <c r="F432" s="278">
        <v>294.83333333333337</v>
      </c>
      <c r="G432" s="278">
        <v>289.91666666666674</v>
      </c>
      <c r="H432" s="278">
        <v>306.2166666666667</v>
      </c>
      <c r="I432" s="278">
        <v>311.13333333333333</v>
      </c>
      <c r="J432" s="278">
        <v>314.36666666666667</v>
      </c>
      <c r="K432" s="276">
        <v>307.89999999999998</v>
      </c>
      <c r="L432" s="276">
        <v>299.75</v>
      </c>
      <c r="M432" s="276">
        <v>3.3069700000000002</v>
      </c>
    </row>
    <row r="433" spans="1:13">
      <c r="A433" s="267">
        <v>426</v>
      </c>
      <c r="B433" s="276" t="s">
        <v>529</v>
      </c>
      <c r="C433" s="276">
        <v>1805.6</v>
      </c>
      <c r="D433" s="278">
        <v>1810.7166666666665</v>
      </c>
      <c r="E433" s="278">
        <v>1776.4333333333329</v>
      </c>
      <c r="F433" s="278">
        <v>1747.2666666666664</v>
      </c>
      <c r="G433" s="278">
        <v>1712.9833333333329</v>
      </c>
      <c r="H433" s="278">
        <v>1839.883333333333</v>
      </c>
      <c r="I433" s="278">
        <v>1874.1666666666663</v>
      </c>
      <c r="J433" s="278">
        <v>1903.333333333333</v>
      </c>
      <c r="K433" s="276">
        <v>1845</v>
      </c>
      <c r="L433" s="276">
        <v>1781.55</v>
      </c>
      <c r="M433" s="276">
        <v>1.4233199999999999</v>
      </c>
    </row>
    <row r="434" spans="1:13">
      <c r="A434" s="267">
        <v>427</v>
      </c>
      <c r="B434" s="276" t="s">
        <v>530</v>
      </c>
      <c r="C434" s="276">
        <v>558.1</v>
      </c>
      <c r="D434" s="278">
        <v>553.13333333333333</v>
      </c>
      <c r="E434" s="278">
        <v>545.06666666666661</v>
      </c>
      <c r="F434" s="278">
        <v>532.0333333333333</v>
      </c>
      <c r="G434" s="278">
        <v>523.96666666666658</v>
      </c>
      <c r="H434" s="278">
        <v>566.16666666666663</v>
      </c>
      <c r="I434" s="278">
        <v>574.23333333333346</v>
      </c>
      <c r="J434" s="278">
        <v>587.26666666666665</v>
      </c>
      <c r="K434" s="276">
        <v>561.20000000000005</v>
      </c>
      <c r="L434" s="276">
        <v>540.1</v>
      </c>
      <c r="M434" s="276">
        <v>3.5214500000000002</v>
      </c>
    </row>
    <row r="435" spans="1:13">
      <c r="A435" s="267">
        <v>428</v>
      </c>
      <c r="B435" s="276" t="s">
        <v>178</v>
      </c>
      <c r="C435" s="276">
        <v>576.25</v>
      </c>
      <c r="D435" s="278">
        <v>574.41666666666663</v>
      </c>
      <c r="E435" s="278">
        <v>570.18333333333328</v>
      </c>
      <c r="F435" s="278">
        <v>564.11666666666667</v>
      </c>
      <c r="G435" s="278">
        <v>559.88333333333333</v>
      </c>
      <c r="H435" s="278">
        <v>580.48333333333323</v>
      </c>
      <c r="I435" s="278">
        <v>584.71666666666658</v>
      </c>
      <c r="J435" s="278">
        <v>590.78333333333319</v>
      </c>
      <c r="K435" s="276">
        <v>578.65</v>
      </c>
      <c r="L435" s="276">
        <v>568.35</v>
      </c>
      <c r="M435" s="276">
        <v>85.821929999999995</v>
      </c>
    </row>
    <row r="436" spans="1:13">
      <c r="A436" s="267">
        <v>429</v>
      </c>
      <c r="B436" s="276" t="s">
        <v>531</v>
      </c>
      <c r="C436" s="276">
        <v>326.8</v>
      </c>
      <c r="D436" s="278">
        <v>327.84999999999997</v>
      </c>
      <c r="E436" s="278">
        <v>323.14999999999992</v>
      </c>
      <c r="F436" s="278">
        <v>319.49999999999994</v>
      </c>
      <c r="G436" s="278">
        <v>314.7999999999999</v>
      </c>
      <c r="H436" s="278">
        <v>331.49999999999994</v>
      </c>
      <c r="I436" s="278">
        <v>336.2</v>
      </c>
      <c r="J436" s="278">
        <v>339.84999999999997</v>
      </c>
      <c r="K436" s="276">
        <v>332.55</v>
      </c>
      <c r="L436" s="276">
        <v>324.2</v>
      </c>
      <c r="M436" s="276">
        <v>1.6007800000000001</v>
      </c>
    </row>
    <row r="437" spans="1:13">
      <c r="A437" s="267">
        <v>430</v>
      </c>
      <c r="B437" s="276" t="s">
        <v>179</v>
      </c>
      <c r="C437" s="276">
        <v>493.35</v>
      </c>
      <c r="D437" s="278">
        <v>487.25</v>
      </c>
      <c r="E437" s="278">
        <v>478.1</v>
      </c>
      <c r="F437" s="278">
        <v>462.85</v>
      </c>
      <c r="G437" s="278">
        <v>453.70000000000005</v>
      </c>
      <c r="H437" s="278">
        <v>502.5</v>
      </c>
      <c r="I437" s="278">
        <v>511.65</v>
      </c>
      <c r="J437" s="278">
        <v>526.9</v>
      </c>
      <c r="K437" s="276">
        <v>496.4</v>
      </c>
      <c r="L437" s="276">
        <v>472</v>
      </c>
      <c r="M437" s="276">
        <v>78.372690000000006</v>
      </c>
    </row>
    <row r="438" spans="1:13">
      <c r="A438" s="267">
        <v>431</v>
      </c>
      <c r="B438" s="276" t="s">
        <v>532</v>
      </c>
      <c r="C438" s="276">
        <v>199.55</v>
      </c>
      <c r="D438" s="278">
        <v>200.75</v>
      </c>
      <c r="E438" s="278">
        <v>197.05</v>
      </c>
      <c r="F438" s="278">
        <v>194.55</v>
      </c>
      <c r="G438" s="278">
        <v>190.85000000000002</v>
      </c>
      <c r="H438" s="278">
        <v>203.25</v>
      </c>
      <c r="I438" s="278">
        <v>206.95</v>
      </c>
      <c r="J438" s="278">
        <v>209.45</v>
      </c>
      <c r="K438" s="276">
        <v>204.45</v>
      </c>
      <c r="L438" s="276">
        <v>198.25</v>
      </c>
      <c r="M438" s="276">
        <v>1.0120899999999999</v>
      </c>
    </row>
    <row r="439" spans="1:13">
      <c r="A439" s="267">
        <v>432</v>
      </c>
      <c r="B439" s="276" t="s">
        <v>533</v>
      </c>
      <c r="C439" s="276">
        <v>1742.25</v>
      </c>
      <c r="D439" s="278">
        <v>1730.7666666666667</v>
      </c>
      <c r="E439" s="278">
        <v>1711.5333333333333</v>
      </c>
      <c r="F439" s="278">
        <v>1680.8166666666666</v>
      </c>
      <c r="G439" s="278">
        <v>1661.5833333333333</v>
      </c>
      <c r="H439" s="278">
        <v>1761.4833333333333</v>
      </c>
      <c r="I439" s="278">
        <v>1780.7166666666665</v>
      </c>
      <c r="J439" s="278">
        <v>1811.4333333333334</v>
      </c>
      <c r="K439" s="276">
        <v>1750</v>
      </c>
      <c r="L439" s="276">
        <v>1700.05</v>
      </c>
      <c r="M439" s="276">
        <v>0.69494</v>
      </c>
    </row>
    <row r="440" spans="1:13">
      <c r="A440" s="267">
        <v>433</v>
      </c>
      <c r="B440" s="276" t="s">
        <v>534</v>
      </c>
      <c r="C440" s="276">
        <v>4</v>
      </c>
      <c r="D440" s="278">
        <v>4</v>
      </c>
      <c r="E440" s="278">
        <v>4</v>
      </c>
      <c r="F440" s="278">
        <v>4</v>
      </c>
      <c r="G440" s="278">
        <v>4</v>
      </c>
      <c r="H440" s="278">
        <v>4</v>
      </c>
      <c r="I440" s="278">
        <v>4</v>
      </c>
      <c r="J440" s="278">
        <v>4</v>
      </c>
      <c r="K440" s="276">
        <v>4</v>
      </c>
      <c r="L440" s="276">
        <v>4</v>
      </c>
      <c r="M440" s="276">
        <v>38.759189999999997</v>
      </c>
    </row>
    <row r="441" spans="1:13">
      <c r="A441" s="267">
        <v>434</v>
      </c>
      <c r="B441" s="276" t="s">
        <v>535</v>
      </c>
      <c r="C441" s="276">
        <v>131.30000000000001</v>
      </c>
      <c r="D441" s="278">
        <v>131.85</v>
      </c>
      <c r="E441" s="278">
        <v>129.94999999999999</v>
      </c>
      <c r="F441" s="278">
        <v>128.6</v>
      </c>
      <c r="G441" s="278">
        <v>126.69999999999999</v>
      </c>
      <c r="H441" s="278">
        <v>133.19999999999999</v>
      </c>
      <c r="I441" s="278">
        <v>135.10000000000002</v>
      </c>
      <c r="J441" s="278">
        <v>136.44999999999999</v>
      </c>
      <c r="K441" s="276">
        <v>133.75</v>
      </c>
      <c r="L441" s="276">
        <v>130.5</v>
      </c>
      <c r="M441" s="276">
        <v>1.30569</v>
      </c>
    </row>
    <row r="442" spans="1:13">
      <c r="A442" s="267">
        <v>435</v>
      </c>
      <c r="B442" s="276" t="s">
        <v>2593</v>
      </c>
      <c r="C442" s="276">
        <v>261.55</v>
      </c>
      <c r="D442" s="278">
        <v>262.7</v>
      </c>
      <c r="E442" s="278">
        <v>257.34999999999997</v>
      </c>
      <c r="F442" s="278">
        <v>253.14999999999998</v>
      </c>
      <c r="G442" s="278">
        <v>247.79999999999995</v>
      </c>
      <c r="H442" s="278">
        <v>266.89999999999998</v>
      </c>
      <c r="I442" s="278">
        <v>272.25</v>
      </c>
      <c r="J442" s="278">
        <v>276.45</v>
      </c>
      <c r="K442" s="276">
        <v>268.05</v>
      </c>
      <c r="L442" s="276">
        <v>258.5</v>
      </c>
      <c r="M442" s="276">
        <v>1.0557799999999999</v>
      </c>
    </row>
    <row r="443" spans="1:13">
      <c r="A443" s="267">
        <v>436</v>
      </c>
      <c r="B443" s="276" t="s">
        <v>536</v>
      </c>
      <c r="C443" s="276">
        <v>924.25</v>
      </c>
      <c r="D443" s="278">
        <v>921.38333333333333</v>
      </c>
      <c r="E443" s="278">
        <v>910.4666666666667</v>
      </c>
      <c r="F443" s="278">
        <v>896.68333333333339</v>
      </c>
      <c r="G443" s="278">
        <v>885.76666666666677</v>
      </c>
      <c r="H443" s="278">
        <v>935.16666666666663</v>
      </c>
      <c r="I443" s="278">
        <v>946.08333333333337</v>
      </c>
      <c r="J443" s="278">
        <v>959.86666666666656</v>
      </c>
      <c r="K443" s="276">
        <v>932.3</v>
      </c>
      <c r="L443" s="276">
        <v>907.6</v>
      </c>
      <c r="M443" s="276">
        <v>2.2638099999999999</v>
      </c>
    </row>
    <row r="444" spans="1:13">
      <c r="A444" s="267">
        <v>437</v>
      </c>
      <c r="B444" s="276" t="s">
        <v>282</v>
      </c>
      <c r="C444" s="276">
        <v>612.04999999999995</v>
      </c>
      <c r="D444" s="278">
        <v>610.61666666666667</v>
      </c>
      <c r="E444" s="278">
        <v>604.43333333333339</v>
      </c>
      <c r="F444" s="278">
        <v>596.81666666666672</v>
      </c>
      <c r="G444" s="278">
        <v>590.63333333333344</v>
      </c>
      <c r="H444" s="278">
        <v>618.23333333333335</v>
      </c>
      <c r="I444" s="278">
        <v>624.41666666666652</v>
      </c>
      <c r="J444" s="278">
        <v>632.0333333333333</v>
      </c>
      <c r="K444" s="276">
        <v>616.79999999999995</v>
      </c>
      <c r="L444" s="276">
        <v>603</v>
      </c>
      <c r="M444" s="276">
        <v>5.6353200000000001</v>
      </c>
    </row>
    <row r="445" spans="1:13">
      <c r="A445" s="267">
        <v>438</v>
      </c>
      <c r="B445" s="276" t="s">
        <v>542</v>
      </c>
      <c r="C445" s="276">
        <v>45.95</v>
      </c>
      <c r="D445" s="278">
        <v>46.316666666666663</v>
      </c>
      <c r="E445" s="278">
        <v>45.383333333333326</v>
      </c>
      <c r="F445" s="278">
        <v>44.816666666666663</v>
      </c>
      <c r="G445" s="278">
        <v>43.883333333333326</v>
      </c>
      <c r="H445" s="278">
        <v>46.883333333333326</v>
      </c>
      <c r="I445" s="278">
        <v>47.816666666666663</v>
      </c>
      <c r="J445" s="278">
        <v>48.383333333333326</v>
      </c>
      <c r="K445" s="276">
        <v>47.25</v>
      </c>
      <c r="L445" s="276">
        <v>45.75</v>
      </c>
      <c r="M445" s="276">
        <v>24.93008</v>
      </c>
    </row>
    <row r="446" spans="1:13">
      <c r="A446" s="267">
        <v>439</v>
      </c>
      <c r="B446" s="276" t="s">
        <v>2608</v>
      </c>
      <c r="C446" s="276">
        <v>11368.05</v>
      </c>
      <c r="D446" s="278">
        <v>11289.35</v>
      </c>
      <c r="E446" s="278">
        <v>11078.7</v>
      </c>
      <c r="F446" s="278">
        <v>10789.35</v>
      </c>
      <c r="G446" s="278">
        <v>10578.7</v>
      </c>
      <c r="H446" s="278">
        <v>11578.7</v>
      </c>
      <c r="I446" s="278">
        <v>11789.349999999999</v>
      </c>
      <c r="J446" s="278">
        <v>12078.7</v>
      </c>
      <c r="K446" s="276">
        <v>11500</v>
      </c>
      <c r="L446" s="276">
        <v>11000</v>
      </c>
      <c r="M446" s="276">
        <v>4.0629999999999999E-2</v>
      </c>
    </row>
    <row r="447" spans="1:13">
      <c r="A447" s="267">
        <v>440</v>
      </c>
      <c r="B447" s="276" t="s">
        <v>2613</v>
      </c>
      <c r="C447" s="276">
        <v>1030.75</v>
      </c>
      <c r="D447" s="278">
        <v>1036.2333333333333</v>
      </c>
      <c r="E447" s="278">
        <v>1022.4666666666667</v>
      </c>
      <c r="F447" s="278">
        <v>1014.1833333333334</v>
      </c>
      <c r="G447" s="278">
        <v>1000.4166666666667</v>
      </c>
      <c r="H447" s="278">
        <v>1044.5166666666667</v>
      </c>
      <c r="I447" s="278">
        <v>1058.2833333333335</v>
      </c>
      <c r="J447" s="278">
        <v>1066.5666666666666</v>
      </c>
      <c r="K447" s="276">
        <v>1050</v>
      </c>
      <c r="L447" s="276">
        <v>1027.95</v>
      </c>
      <c r="M447" s="276">
        <v>0.37756000000000001</v>
      </c>
    </row>
    <row r="448" spans="1:13">
      <c r="A448" s="267">
        <v>441</v>
      </c>
      <c r="B448" s="276" t="s">
        <v>3464</v>
      </c>
      <c r="C448" s="276">
        <v>577</v>
      </c>
      <c r="D448" s="278">
        <v>577.36666666666667</v>
      </c>
      <c r="E448" s="278">
        <v>571.73333333333335</v>
      </c>
      <c r="F448" s="278">
        <v>566.4666666666667</v>
      </c>
      <c r="G448" s="278">
        <v>560.83333333333337</v>
      </c>
      <c r="H448" s="278">
        <v>582.63333333333333</v>
      </c>
      <c r="I448" s="278">
        <v>588.26666666666677</v>
      </c>
      <c r="J448" s="278">
        <v>593.5333333333333</v>
      </c>
      <c r="K448" s="276">
        <v>583</v>
      </c>
      <c r="L448" s="276">
        <v>572.1</v>
      </c>
      <c r="M448" s="276">
        <v>24.828279999999999</v>
      </c>
    </row>
    <row r="449" spans="1:13">
      <c r="A449" s="267">
        <v>442</v>
      </c>
      <c r="B449" s="276" t="s">
        <v>182</v>
      </c>
      <c r="C449" s="276">
        <v>1600.15</v>
      </c>
      <c r="D449" s="278">
        <v>1608.3833333333332</v>
      </c>
      <c r="E449" s="278">
        <v>1581.7666666666664</v>
      </c>
      <c r="F449" s="278">
        <v>1563.3833333333332</v>
      </c>
      <c r="G449" s="278">
        <v>1536.7666666666664</v>
      </c>
      <c r="H449" s="278">
        <v>1626.7666666666664</v>
      </c>
      <c r="I449" s="278">
        <v>1653.3833333333332</v>
      </c>
      <c r="J449" s="278">
        <v>1671.7666666666664</v>
      </c>
      <c r="K449" s="276">
        <v>1635</v>
      </c>
      <c r="L449" s="276">
        <v>1590</v>
      </c>
      <c r="M449" s="276">
        <v>2.5618699999999999</v>
      </c>
    </row>
    <row r="450" spans="1:13">
      <c r="A450" s="267">
        <v>443</v>
      </c>
      <c r="B450" s="276" t="s">
        <v>543</v>
      </c>
      <c r="C450" s="276">
        <v>1024.0999999999999</v>
      </c>
      <c r="D450" s="278">
        <v>1026.5666666666666</v>
      </c>
      <c r="E450" s="278">
        <v>998.63333333333321</v>
      </c>
      <c r="F450" s="278">
        <v>973.16666666666663</v>
      </c>
      <c r="G450" s="278">
        <v>945.23333333333323</v>
      </c>
      <c r="H450" s="278">
        <v>1052.0333333333333</v>
      </c>
      <c r="I450" s="278">
        <v>1079.9666666666667</v>
      </c>
      <c r="J450" s="278">
        <v>1105.4333333333332</v>
      </c>
      <c r="K450" s="276">
        <v>1054.5</v>
      </c>
      <c r="L450" s="276">
        <v>1001.1</v>
      </c>
      <c r="M450" s="276">
        <v>1.6262099999999999</v>
      </c>
    </row>
    <row r="451" spans="1:13">
      <c r="A451" s="267">
        <v>444</v>
      </c>
      <c r="B451" s="276" t="s">
        <v>183</v>
      </c>
      <c r="C451" s="276">
        <v>177.65</v>
      </c>
      <c r="D451" s="278">
        <v>178.61666666666665</v>
      </c>
      <c r="E451" s="278">
        <v>175.73333333333329</v>
      </c>
      <c r="F451" s="278">
        <v>173.81666666666663</v>
      </c>
      <c r="G451" s="278">
        <v>170.93333333333328</v>
      </c>
      <c r="H451" s="278">
        <v>180.5333333333333</v>
      </c>
      <c r="I451" s="278">
        <v>183.41666666666669</v>
      </c>
      <c r="J451" s="278">
        <v>185.33333333333331</v>
      </c>
      <c r="K451" s="276">
        <v>181.5</v>
      </c>
      <c r="L451" s="276">
        <v>176.7</v>
      </c>
      <c r="M451" s="276">
        <v>331.86273</v>
      </c>
    </row>
    <row r="452" spans="1:13">
      <c r="A452" s="267">
        <v>445</v>
      </c>
      <c r="B452" s="276" t="s">
        <v>184</v>
      </c>
      <c r="C452" s="276">
        <v>75.849999999999994</v>
      </c>
      <c r="D452" s="278">
        <v>75.86666666666666</v>
      </c>
      <c r="E452" s="278">
        <v>74.98333333333332</v>
      </c>
      <c r="F452" s="278">
        <v>74.11666666666666</v>
      </c>
      <c r="G452" s="278">
        <v>73.23333333333332</v>
      </c>
      <c r="H452" s="278">
        <v>76.73333333333332</v>
      </c>
      <c r="I452" s="278">
        <v>77.616666666666674</v>
      </c>
      <c r="J452" s="278">
        <v>78.48333333333332</v>
      </c>
      <c r="K452" s="276">
        <v>76.75</v>
      </c>
      <c r="L452" s="276">
        <v>75</v>
      </c>
      <c r="M452" s="276">
        <v>34.226469999999999</v>
      </c>
    </row>
    <row r="453" spans="1:13">
      <c r="A453" s="267">
        <v>446</v>
      </c>
      <c r="B453" s="276" t="s">
        <v>185</v>
      </c>
      <c r="C453" s="276">
        <v>73.45</v>
      </c>
      <c r="D453" s="278">
        <v>73.45</v>
      </c>
      <c r="E453" s="278">
        <v>72.800000000000011</v>
      </c>
      <c r="F453" s="278">
        <v>72.150000000000006</v>
      </c>
      <c r="G453" s="278">
        <v>71.500000000000014</v>
      </c>
      <c r="H453" s="278">
        <v>74.100000000000009</v>
      </c>
      <c r="I453" s="278">
        <v>74.750000000000014</v>
      </c>
      <c r="J453" s="278">
        <v>75.400000000000006</v>
      </c>
      <c r="K453" s="276">
        <v>74.099999999999994</v>
      </c>
      <c r="L453" s="276">
        <v>72.8</v>
      </c>
      <c r="M453" s="276">
        <v>207.67955000000001</v>
      </c>
    </row>
    <row r="454" spans="1:13">
      <c r="A454" s="267">
        <v>447</v>
      </c>
      <c r="B454" s="276" t="s">
        <v>186</v>
      </c>
      <c r="C454" s="276">
        <v>626.75</v>
      </c>
      <c r="D454" s="278">
        <v>630.31666666666672</v>
      </c>
      <c r="E454" s="278">
        <v>621.73333333333346</v>
      </c>
      <c r="F454" s="278">
        <v>616.7166666666667</v>
      </c>
      <c r="G454" s="278">
        <v>608.13333333333344</v>
      </c>
      <c r="H454" s="278">
        <v>635.33333333333348</v>
      </c>
      <c r="I454" s="278">
        <v>643.91666666666674</v>
      </c>
      <c r="J454" s="278">
        <v>648.93333333333351</v>
      </c>
      <c r="K454" s="276">
        <v>638.9</v>
      </c>
      <c r="L454" s="276">
        <v>625.29999999999995</v>
      </c>
      <c r="M454" s="276">
        <v>177.22714999999999</v>
      </c>
    </row>
    <row r="455" spans="1:13">
      <c r="A455" s="267">
        <v>448</v>
      </c>
      <c r="B455" s="276" t="s">
        <v>2624</v>
      </c>
      <c r="C455" s="276">
        <v>38.549999999999997</v>
      </c>
      <c r="D455" s="278">
        <v>38.733333333333327</v>
      </c>
      <c r="E455" s="278">
        <v>38.066666666666656</v>
      </c>
      <c r="F455" s="278">
        <v>37.583333333333329</v>
      </c>
      <c r="G455" s="278">
        <v>36.916666666666657</v>
      </c>
      <c r="H455" s="278">
        <v>39.216666666666654</v>
      </c>
      <c r="I455" s="278">
        <v>39.883333333333326</v>
      </c>
      <c r="J455" s="278">
        <v>40.366666666666653</v>
      </c>
      <c r="K455" s="276">
        <v>39.4</v>
      </c>
      <c r="L455" s="276">
        <v>38.25</v>
      </c>
      <c r="M455" s="276">
        <v>41.724820000000001</v>
      </c>
    </row>
    <row r="456" spans="1:13">
      <c r="A456" s="267">
        <v>449</v>
      </c>
      <c r="B456" s="276" t="s">
        <v>537</v>
      </c>
      <c r="C456" s="276">
        <v>888.2</v>
      </c>
      <c r="D456" s="278">
        <v>888.75</v>
      </c>
      <c r="E456" s="278">
        <v>869.45</v>
      </c>
      <c r="F456" s="278">
        <v>850.7</v>
      </c>
      <c r="G456" s="278">
        <v>831.40000000000009</v>
      </c>
      <c r="H456" s="278">
        <v>907.5</v>
      </c>
      <c r="I456" s="278">
        <v>926.8</v>
      </c>
      <c r="J456" s="278">
        <v>945.55</v>
      </c>
      <c r="K456" s="276">
        <v>908.05</v>
      </c>
      <c r="L456" s="276">
        <v>870</v>
      </c>
      <c r="M456" s="276">
        <v>0.17699000000000001</v>
      </c>
    </row>
    <row r="457" spans="1:13">
      <c r="A457" s="267">
        <v>450</v>
      </c>
      <c r="B457" s="276" t="s">
        <v>538</v>
      </c>
      <c r="C457" s="276">
        <v>418.95</v>
      </c>
      <c r="D457" s="278">
        <v>418.63333333333338</v>
      </c>
      <c r="E457" s="278">
        <v>412.31666666666678</v>
      </c>
      <c r="F457" s="278">
        <v>405.68333333333339</v>
      </c>
      <c r="G457" s="278">
        <v>399.36666666666679</v>
      </c>
      <c r="H457" s="278">
        <v>425.26666666666677</v>
      </c>
      <c r="I457" s="278">
        <v>431.58333333333337</v>
      </c>
      <c r="J457" s="278">
        <v>438.21666666666675</v>
      </c>
      <c r="K457" s="276">
        <v>424.95</v>
      </c>
      <c r="L457" s="276">
        <v>412</v>
      </c>
      <c r="M457" s="276">
        <v>0.10269</v>
      </c>
    </row>
    <row r="458" spans="1:13">
      <c r="A458" s="267">
        <v>451</v>
      </c>
      <c r="B458" s="276" t="s">
        <v>187</v>
      </c>
      <c r="C458" s="276">
        <v>2797.7</v>
      </c>
      <c r="D458" s="278">
        <v>2785.9833333333336</v>
      </c>
      <c r="E458" s="278">
        <v>2767.9666666666672</v>
      </c>
      <c r="F458" s="278">
        <v>2738.2333333333336</v>
      </c>
      <c r="G458" s="278">
        <v>2720.2166666666672</v>
      </c>
      <c r="H458" s="278">
        <v>2815.7166666666672</v>
      </c>
      <c r="I458" s="278">
        <v>2833.7333333333336</v>
      </c>
      <c r="J458" s="278">
        <v>2863.4666666666672</v>
      </c>
      <c r="K458" s="276">
        <v>2804</v>
      </c>
      <c r="L458" s="276">
        <v>2756.25</v>
      </c>
      <c r="M458" s="276">
        <v>24.836580000000001</v>
      </c>
    </row>
    <row r="459" spans="1:13">
      <c r="A459" s="267">
        <v>452</v>
      </c>
      <c r="B459" s="276" t="s">
        <v>544</v>
      </c>
      <c r="C459" s="276">
        <v>2662.65</v>
      </c>
      <c r="D459" s="278">
        <v>2679.1</v>
      </c>
      <c r="E459" s="278">
        <v>2633.5499999999997</v>
      </c>
      <c r="F459" s="278">
        <v>2604.4499999999998</v>
      </c>
      <c r="G459" s="278">
        <v>2558.8999999999996</v>
      </c>
      <c r="H459" s="278">
        <v>2708.2</v>
      </c>
      <c r="I459" s="278">
        <v>2753.75</v>
      </c>
      <c r="J459" s="278">
        <v>2782.85</v>
      </c>
      <c r="K459" s="276">
        <v>2724.65</v>
      </c>
      <c r="L459" s="276">
        <v>2650</v>
      </c>
      <c r="M459" s="276">
        <v>0.11168</v>
      </c>
    </row>
    <row r="460" spans="1:13">
      <c r="A460" s="267">
        <v>453</v>
      </c>
      <c r="B460" s="276" t="s">
        <v>188</v>
      </c>
      <c r="C460" s="276">
        <v>909.4</v>
      </c>
      <c r="D460" s="278">
        <v>913.23333333333323</v>
      </c>
      <c r="E460" s="278">
        <v>902.21666666666647</v>
      </c>
      <c r="F460" s="278">
        <v>895.03333333333319</v>
      </c>
      <c r="G460" s="278">
        <v>884.01666666666642</v>
      </c>
      <c r="H460" s="278">
        <v>920.41666666666652</v>
      </c>
      <c r="I460" s="278">
        <v>931.43333333333317</v>
      </c>
      <c r="J460" s="278">
        <v>938.61666666666656</v>
      </c>
      <c r="K460" s="276">
        <v>924.25</v>
      </c>
      <c r="L460" s="276">
        <v>906.05</v>
      </c>
      <c r="M460" s="276">
        <v>32.390509999999999</v>
      </c>
    </row>
    <row r="461" spans="1:13">
      <c r="A461" s="267">
        <v>454</v>
      </c>
      <c r="B461" s="276" t="s">
        <v>546</v>
      </c>
      <c r="C461" s="276">
        <v>908.95</v>
      </c>
      <c r="D461" s="278">
        <v>911.16666666666663</v>
      </c>
      <c r="E461" s="278">
        <v>902.38333333333321</v>
      </c>
      <c r="F461" s="278">
        <v>895.81666666666661</v>
      </c>
      <c r="G461" s="278">
        <v>887.03333333333319</v>
      </c>
      <c r="H461" s="278">
        <v>917.73333333333323</v>
      </c>
      <c r="I461" s="278">
        <v>926.51666666666677</v>
      </c>
      <c r="J461" s="278">
        <v>933.08333333333326</v>
      </c>
      <c r="K461" s="276">
        <v>919.95</v>
      </c>
      <c r="L461" s="276">
        <v>904.6</v>
      </c>
      <c r="M461" s="276">
        <v>0.12594</v>
      </c>
    </row>
    <row r="462" spans="1:13">
      <c r="A462" s="267">
        <v>455</v>
      </c>
      <c r="B462" s="276" t="s">
        <v>547</v>
      </c>
      <c r="C462" s="276">
        <v>1014.15</v>
      </c>
      <c r="D462" s="278">
        <v>1019.9</v>
      </c>
      <c r="E462" s="278">
        <v>1000.8</v>
      </c>
      <c r="F462" s="278">
        <v>987.44999999999993</v>
      </c>
      <c r="G462" s="278">
        <v>968.34999999999991</v>
      </c>
      <c r="H462" s="278">
        <v>1033.25</v>
      </c>
      <c r="I462" s="278">
        <v>1052.3500000000001</v>
      </c>
      <c r="J462" s="278">
        <v>1065.7</v>
      </c>
      <c r="K462" s="276">
        <v>1039</v>
      </c>
      <c r="L462" s="276">
        <v>1006.55</v>
      </c>
      <c r="M462" s="276">
        <v>0.52739999999999998</v>
      </c>
    </row>
    <row r="463" spans="1:13">
      <c r="A463" s="267">
        <v>456</v>
      </c>
      <c r="B463" s="276" t="s">
        <v>552</v>
      </c>
      <c r="C463" s="276">
        <v>846.15</v>
      </c>
      <c r="D463" s="278">
        <v>850.2166666666667</v>
      </c>
      <c r="E463" s="278">
        <v>832.03333333333342</v>
      </c>
      <c r="F463" s="278">
        <v>817.91666666666674</v>
      </c>
      <c r="G463" s="278">
        <v>799.73333333333346</v>
      </c>
      <c r="H463" s="278">
        <v>864.33333333333337</v>
      </c>
      <c r="I463" s="278">
        <v>882.51666666666677</v>
      </c>
      <c r="J463" s="278">
        <v>896.63333333333333</v>
      </c>
      <c r="K463" s="276">
        <v>868.4</v>
      </c>
      <c r="L463" s="276">
        <v>836.1</v>
      </c>
      <c r="M463" s="276">
        <v>2.0621100000000001</v>
      </c>
    </row>
    <row r="464" spans="1:13">
      <c r="A464" s="267">
        <v>457</v>
      </c>
      <c r="B464" s="276" t="s">
        <v>548</v>
      </c>
      <c r="C464" s="276">
        <v>46.2</v>
      </c>
      <c r="D464" s="278">
        <v>46.933333333333337</v>
      </c>
      <c r="E464" s="278">
        <v>44.866666666666674</v>
      </c>
      <c r="F464" s="278">
        <v>43.533333333333339</v>
      </c>
      <c r="G464" s="278">
        <v>41.466666666666676</v>
      </c>
      <c r="H464" s="278">
        <v>48.266666666666673</v>
      </c>
      <c r="I464" s="278">
        <v>50.333333333333336</v>
      </c>
      <c r="J464" s="278">
        <v>51.666666666666671</v>
      </c>
      <c r="K464" s="276">
        <v>49</v>
      </c>
      <c r="L464" s="276">
        <v>45.6</v>
      </c>
      <c r="M464" s="276">
        <v>10.38449</v>
      </c>
    </row>
    <row r="465" spans="1:13">
      <c r="A465" s="267">
        <v>458</v>
      </c>
      <c r="B465" s="276" t="s">
        <v>549</v>
      </c>
      <c r="C465" s="276">
        <v>1119.55</v>
      </c>
      <c r="D465" s="278">
        <v>1118.1833333333334</v>
      </c>
      <c r="E465" s="278">
        <v>1101.3666666666668</v>
      </c>
      <c r="F465" s="278">
        <v>1083.1833333333334</v>
      </c>
      <c r="G465" s="278">
        <v>1066.3666666666668</v>
      </c>
      <c r="H465" s="278">
        <v>1136.3666666666668</v>
      </c>
      <c r="I465" s="278">
        <v>1153.1833333333334</v>
      </c>
      <c r="J465" s="278">
        <v>1171.3666666666668</v>
      </c>
      <c r="K465" s="276">
        <v>1135</v>
      </c>
      <c r="L465" s="276">
        <v>1100</v>
      </c>
      <c r="M465" s="276">
        <v>0.27506000000000003</v>
      </c>
    </row>
    <row r="466" spans="1:13">
      <c r="A466" s="267">
        <v>459</v>
      </c>
      <c r="B466" s="276" t="s">
        <v>189</v>
      </c>
      <c r="C466" s="276">
        <v>1463.45</v>
      </c>
      <c r="D466" s="278">
        <v>1459.3166666666666</v>
      </c>
      <c r="E466" s="278">
        <v>1449.1333333333332</v>
      </c>
      <c r="F466" s="278">
        <v>1434.8166666666666</v>
      </c>
      <c r="G466" s="278">
        <v>1424.6333333333332</v>
      </c>
      <c r="H466" s="278">
        <v>1473.6333333333332</v>
      </c>
      <c r="I466" s="278">
        <v>1483.8166666666666</v>
      </c>
      <c r="J466" s="278">
        <v>1498.1333333333332</v>
      </c>
      <c r="K466" s="276">
        <v>1469.5</v>
      </c>
      <c r="L466" s="276">
        <v>1445</v>
      </c>
      <c r="M466" s="276">
        <v>24.538250000000001</v>
      </c>
    </row>
    <row r="467" spans="1:13">
      <c r="A467" s="267">
        <v>460</v>
      </c>
      <c r="B467" s="244" t="s">
        <v>190</v>
      </c>
      <c r="C467" s="276">
        <v>2703.8</v>
      </c>
      <c r="D467" s="278">
        <v>2685.3666666666668</v>
      </c>
      <c r="E467" s="278">
        <v>2659.7833333333338</v>
      </c>
      <c r="F467" s="278">
        <v>2615.7666666666669</v>
      </c>
      <c r="G467" s="278">
        <v>2590.1833333333338</v>
      </c>
      <c r="H467" s="278">
        <v>2729.3833333333337</v>
      </c>
      <c r="I467" s="278">
        <v>2754.9666666666667</v>
      </c>
      <c r="J467" s="278">
        <v>2798.9833333333336</v>
      </c>
      <c r="K467" s="276">
        <v>2710.95</v>
      </c>
      <c r="L467" s="276">
        <v>2641.35</v>
      </c>
      <c r="M467" s="276">
        <v>4.6535599999999997</v>
      </c>
    </row>
    <row r="468" spans="1:13">
      <c r="A468" s="267">
        <v>461</v>
      </c>
      <c r="B468" s="244" t="s">
        <v>191</v>
      </c>
      <c r="C468" s="276">
        <v>335.7</v>
      </c>
      <c r="D468" s="278">
        <v>332.09999999999997</v>
      </c>
      <c r="E468" s="278">
        <v>327.34999999999991</v>
      </c>
      <c r="F468" s="278">
        <v>318.99999999999994</v>
      </c>
      <c r="G468" s="278">
        <v>314.24999999999989</v>
      </c>
      <c r="H468" s="278">
        <v>340.44999999999993</v>
      </c>
      <c r="I468" s="278">
        <v>345.20000000000005</v>
      </c>
      <c r="J468" s="278">
        <v>353.54999999999995</v>
      </c>
      <c r="K468" s="276">
        <v>336.85</v>
      </c>
      <c r="L468" s="276">
        <v>323.75</v>
      </c>
      <c r="M468" s="276">
        <v>25.243970000000001</v>
      </c>
    </row>
    <row r="469" spans="1:13">
      <c r="A469" s="267">
        <v>462</v>
      </c>
      <c r="B469" s="244" t="s">
        <v>550</v>
      </c>
      <c r="C469" s="276">
        <v>699.8</v>
      </c>
      <c r="D469" s="278">
        <v>699.06666666666661</v>
      </c>
      <c r="E469" s="278">
        <v>693.73333333333323</v>
      </c>
      <c r="F469" s="278">
        <v>687.66666666666663</v>
      </c>
      <c r="G469" s="278">
        <v>682.33333333333326</v>
      </c>
      <c r="H469" s="278">
        <v>705.13333333333321</v>
      </c>
      <c r="I469" s="278">
        <v>710.4666666666667</v>
      </c>
      <c r="J469" s="278">
        <v>716.53333333333319</v>
      </c>
      <c r="K469" s="276">
        <v>704.4</v>
      </c>
      <c r="L469" s="276">
        <v>693</v>
      </c>
      <c r="M469" s="276">
        <v>6.8392099999999996</v>
      </c>
    </row>
    <row r="470" spans="1:13">
      <c r="A470" s="267">
        <v>463</v>
      </c>
      <c r="B470" s="244" t="s">
        <v>551</v>
      </c>
      <c r="C470" s="276">
        <v>9.9499999999999993</v>
      </c>
      <c r="D470" s="278">
        <v>10</v>
      </c>
      <c r="E470" s="278">
        <v>9.8000000000000007</v>
      </c>
      <c r="F470" s="278">
        <v>9.65</v>
      </c>
      <c r="G470" s="278">
        <v>9.4500000000000011</v>
      </c>
      <c r="H470" s="278">
        <v>10.15</v>
      </c>
      <c r="I470" s="278">
        <v>10.35</v>
      </c>
      <c r="J470" s="278">
        <v>10.5</v>
      </c>
      <c r="K470" s="276">
        <v>10.199999999999999</v>
      </c>
      <c r="L470" s="276">
        <v>9.85</v>
      </c>
      <c r="M470" s="276">
        <v>88.031859999999995</v>
      </c>
    </row>
    <row r="471" spans="1:13">
      <c r="A471" s="267">
        <v>464</v>
      </c>
      <c r="B471" s="244" t="s">
        <v>539</v>
      </c>
      <c r="C471" s="276">
        <v>5719.2</v>
      </c>
      <c r="D471" s="278">
        <v>5746.666666666667</v>
      </c>
      <c r="E471" s="278">
        <v>5674.5333333333338</v>
      </c>
      <c r="F471" s="278">
        <v>5629.8666666666668</v>
      </c>
      <c r="G471" s="278">
        <v>5557.7333333333336</v>
      </c>
      <c r="H471" s="278">
        <v>5791.3333333333339</v>
      </c>
      <c r="I471" s="278">
        <v>5863.4666666666672</v>
      </c>
      <c r="J471" s="278">
        <v>5908.1333333333341</v>
      </c>
      <c r="K471" s="276">
        <v>5818.8</v>
      </c>
      <c r="L471" s="276">
        <v>5702</v>
      </c>
      <c r="M471" s="276">
        <v>5.7140000000000003E-2</v>
      </c>
    </row>
    <row r="472" spans="1:13">
      <c r="A472" s="267">
        <v>465</v>
      </c>
      <c r="B472" s="244" t="s">
        <v>541</v>
      </c>
      <c r="C472" s="276">
        <v>31.6</v>
      </c>
      <c r="D472" s="278">
        <v>31.600000000000005</v>
      </c>
      <c r="E472" s="278">
        <v>31.100000000000009</v>
      </c>
      <c r="F472" s="278">
        <v>30.600000000000005</v>
      </c>
      <c r="G472" s="278">
        <v>30.100000000000009</v>
      </c>
      <c r="H472" s="278">
        <v>32.100000000000009</v>
      </c>
      <c r="I472" s="278">
        <v>32.6</v>
      </c>
      <c r="J472" s="278">
        <v>33.100000000000009</v>
      </c>
      <c r="K472" s="276">
        <v>32.1</v>
      </c>
      <c r="L472" s="276">
        <v>31.1</v>
      </c>
      <c r="M472" s="276">
        <v>37.958730000000003</v>
      </c>
    </row>
    <row r="473" spans="1:13">
      <c r="A473" s="267">
        <v>466</v>
      </c>
      <c r="B473" s="244" t="s">
        <v>192</v>
      </c>
      <c r="C473" s="276">
        <v>487.65</v>
      </c>
      <c r="D473" s="278">
        <v>485.01666666666665</v>
      </c>
      <c r="E473" s="278">
        <v>480.13333333333333</v>
      </c>
      <c r="F473" s="276">
        <v>472.61666666666667</v>
      </c>
      <c r="G473" s="278">
        <v>467.73333333333335</v>
      </c>
      <c r="H473" s="278">
        <v>492.5333333333333</v>
      </c>
      <c r="I473" s="276">
        <v>497.41666666666663</v>
      </c>
      <c r="J473" s="278">
        <v>504.93333333333328</v>
      </c>
      <c r="K473" s="278">
        <v>489.9</v>
      </c>
      <c r="L473" s="276">
        <v>477.5</v>
      </c>
      <c r="M473" s="278">
        <v>25.398700000000002</v>
      </c>
    </row>
    <row r="474" spans="1:13">
      <c r="A474" s="267">
        <v>467</v>
      </c>
      <c r="B474" s="244" t="s">
        <v>540</v>
      </c>
      <c r="C474" s="276">
        <v>214.6</v>
      </c>
      <c r="D474" s="278">
        <v>217.08333333333334</v>
      </c>
      <c r="E474" s="278">
        <v>211.4666666666667</v>
      </c>
      <c r="F474" s="276">
        <v>208.33333333333334</v>
      </c>
      <c r="G474" s="278">
        <v>202.7166666666667</v>
      </c>
      <c r="H474" s="278">
        <v>220.2166666666667</v>
      </c>
      <c r="I474" s="276">
        <v>225.83333333333331</v>
      </c>
      <c r="J474" s="278">
        <v>228.9666666666667</v>
      </c>
      <c r="K474" s="278">
        <v>222.7</v>
      </c>
      <c r="L474" s="276">
        <v>213.95</v>
      </c>
      <c r="M474" s="278">
        <v>0.87844</v>
      </c>
    </row>
    <row r="475" spans="1:13">
      <c r="A475" s="267">
        <v>468</v>
      </c>
      <c r="B475" s="244" t="s">
        <v>193</v>
      </c>
      <c r="C475" s="244">
        <v>1158.0999999999999</v>
      </c>
      <c r="D475" s="288">
        <v>1158.3666666666666</v>
      </c>
      <c r="E475" s="288">
        <v>1144.9333333333332</v>
      </c>
      <c r="F475" s="288">
        <v>1131.7666666666667</v>
      </c>
      <c r="G475" s="288">
        <v>1118.3333333333333</v>
      </c>
      <c r="H475" s="288">
        <v>1171.5333333333331</v>
      </c>
      <c r="I475" s="288">
        <v>1184.9666666666665</v>
      </c>
      <c r="J475" s="288">
        <v>1198.133333333333</v>
      </c>
      <c r="K475" s="288">
        <v>1171.8</v>
      </c>
      <c r="L475" s="288">
        <v>1145.2</v>
      </c>
      <c r="M475" s="288">
        <v>3.9448699999999999</v>
      </c>
    </row>
    <row r="476" spans="1:13">
      <c r="A476" s="267">
        <v>469</v>
      </c>
      <c r="B476" s="244" t="s">
        <v>553</v>
      </c>
      <c r="C476" s="244">
        <v>13.4</v>
      </c>
      <c r="D476" s="288">
        <v>13.450000000000001</v>
      </c>
      <c r="E476" s="288">
        <v>13.250000000000002</v>
      </c>
      <c r="F476" s="288">
        <v>13.100000000000001</v>
      </c>
      <c r="G476" s="288">
        <v>12.900000000000002</v>
      </c>
      <c r="H476" s="288">
        <v>13.600000000000001</v>
      </c>
      <c r="I476" s="288">
        <v>13.8</v>
      </c>
      <c r="J476" s="288">
        <v>13.950000000000001</v>
      </c>
      <c r="K476" s="288">
        <v>13.65</v>
      </c>
      <c r="L476" s="288">
        <v>13.3</v>
      </c>
      <c r="M476" s="288">
        <v>20.186430000000001</v>
      </c>
    </row>
    <row r="477" spans="1:13">
      <c r="A477" s="267">
        <v>470</v>
      </c>
      <c r="B477" s="244" t="s">
        <v>554</v>
      </c>
      <c r="C477" s="288">
        <v>378.95</v>
      </c>
      <c r="D477" s="288">
        <v>381.36666666666662</v>
      </c>
      <c r="E477" s="288">
        <v>375.38333333333321</v>
      </c>
      <c r="F477" s="288">
        <v>371.81666666666661</v>
      </c>
      <c r="G477" s="288">
        <v>365.8333333333332</v>
      </c>
      <c r="H477" s="288">
        <v>384.93333333333322</v>
      </c>
      <c r="I477" s="288">
        <v>390.91666666666669</v>
      </c>
      <c r="J477" s="288">
        <v>394.48333333333323</v>
      </c>
      <c r="K477" s="288">
        <v>387.35</v>
      </c>
      <c r="L477" s="288">
        <v>377.8</v>
      </c>
      <c r="M477" s="288">
        <v>0.90042</v>
      </c>
    </row>
    <row r="478" spans="1:13">
      <c r="A478" s="267">
        <v>471</v>
      </c>
      <c r="B478" s="244" t="s">
        <v>194</v>
      </c>
      <c r="C478" s="288">
        <v>283.7</v>
      </c>
      <c r="D478" s="288">
        <v>284.61666666666667</v>
      </c>
      <c r="E478" s="288">
        <v>281.23333333333335</v>
      </c>
      <c r="F478" s="288">
        <v>278.76666666666665</v>
      </c>
      <c r="G478" s="288">
        <v>275.38333333333333</v>
      </c>
      <c r="H478" s="288">
        <v>287.08333333333337</v>
      </c>
      <c r="I478" s="288">
        <v>290.4666666666667</v>
      </c>
      <c r="J478" s="288">
        <v>292.93333333333339</v>
      </c>
      <c r="K478" s="288">
        <v>288</v>
      </c>
      <c r="L478" s="288">
        <v>282.14999999999998</v>
      </c>
      <c r="M478" s="288">
        <v>4.9690599999999998</v>
      </c>
    </row>
    <row r="479" spans="1:13">
      <c r="A479" s="267">
        <v>472</v>
      </c>
      <c r="B479" s="244" t="s">
        <v>3098</v>
      </c>
      <c r="C479" s="288">
        <v>39.049999999999997</v>
      </c>
      <c r="D479" s="288">
        <v>39.15</v>
      </c>
      <c r="E479" s="288">
        <v>38.75</v>
      </c>
      <c r="F479" s="288">
        <v>38.450000000000003</v>
      </c>
      <c r="G479" s="288">
        <v>38.050000000000004</v>
      </c>
      <c r="H479" s="288">
        <v>39.449999999999996</v>
      </c>
      <c r="I479" s="288">
        <v>39.849999999999987</v>
      </c>
      <c r="J479" s="288">
        <v>40.149999999999991</v>
      </c>
      <c r="K479" s="288">
        <v>39.549999999999997</v>
      </c>
      <c r="L479" s="288">
        <v>38.85</v>
      </c>
      <c r="M479" s="288">
        <v>9.6404099999999993</v>
      </c>
    </row>
    <row r="480" spans="1:13">
      <c r="A480" s="267">
        <v>473</v>
      </c>
      <c r="B480" s="244" t="s">
        <v>195</v>
      </c>
      <c r="C480" s="288">
        <v>5073.75</v>
      </c>
      <c r="D480" s="288">
        <v>5049.8166666666666</v>
      </c>
      <c r="E480" s="288">
        <v>5019.6333333333332</v>
      </c>
      <c r="F480" s="288">
        <v>4965.5166666666664</v>
      </c>
      <c r="G480" s="288">
        <v>4935.333333333333</v>
      </c>
      <c r="H480" s="288">
        <v>5103.9333333333334</v>
      </c>
      <c r="I480" s="288">
        <v>5134.1166666666659</v>
      </c>
      <c r="J480" s="288">
        <v>5188.2333333333336</v>
      </c>
      <c r="K480" s="288">
        <v>5080</v>
      </c>
      <c r="L480" s="288">
        <v>4995.7</v>
      </c>
      <c r="M480" s="288">
        <v>9.1985100000000006</v>
      </c>
    </row>
    <row r="481" spans="1:13">
      <c r="A481" s="267">
        <v>474</v>
      </c>
      <c r="B481" s="244" t="s">
        <v>196</v>
      </c>
      <c r="C481" s="288">
        <v>33.85</v>
      </c>
      <c r="D481" s="288">
        <v>33.983333333333327</v>
      </c>
      <c r="E481" s="288">
        <v>33.466666666666654</v>
      </c>
      <c r="F481" s="288">
        <v>33.083333333333329</v>
      </c>
      <c r="G481" s="288">
        <v>32.566666666666656</v>
      </c>
      <c r="H481" s="288">
        <v>34.366666666666653</v>
      </c>
      <c r="I481" s="288">
        <v>34.883333333333319</v>
      </c>
      <c r="J481" s="288">
        <v>35.266666666666652</v>
      </c>
      <c r="K481" s="288">
        <v>34.5</v>
      </c>
      <c r="L481" s="288">
        <v>33.6</v>
      </c>
      <c r="M481" s="288">
        <v>104.76416999999999</v>
      </c>
    </row>
    <row r="482" spans="1:13">
      <c r="A482" s="267">
        <v>475</v>
      </c>
      <c r="B482" s="244" t="s">
        <v>197</v>
      </c>
      <c r="C482" s="288">
        <v>442.15</v>
      </c>
      <c r="D482" s="288">
        <v>439.2833333333333</v>
      </c>
      <c r="E482" s="288">
        <v>434.66666666666663</v>
      </c>
      <c r="F482" s="288">
        <v>427.18333333333334</v>
      </c>
      <c r="G482" s="288">
        <v>422.56666666666666</v>
      </c>
      <c r="H482" s="288">
        <v>446.76666666666659</v>
      </c>
      <c r="I482" s="288">
        <v>451.38333333333327</v>
      </c>
      <c r="J482" s="288">
        <v>458.86666666666656</v>
      </c>
      <c r="K482" s="288">
        <v>443.9</v>
      </c>
      <c r="L482" s="288">
        <v>431.8</v>
      </c>
      <c r="M482" s="288">
        <v>145.95495</v>
      </c>
    </row>
    <row r="483" spans="1:13">
      <c r="A483" s="267">
        <v>476</v>
      </c>
      <c r="B483" s="244" t="s">
        <v>560</v>
      </c>
      <c r="C483" s="288">
        <v>2080.5</v>
      </c>
      <c r="D483" s="288">
        <v>2098.2666666666669</v>
      </c>
      <c r="E483" s="288">
        <v>2058.2333333333336</v>
      </c>
      <c r="F483" s="288">
        <v>2035.9666666666667</v>
      </c>
      <c r="G483" s="288">
        <v>1995.9333333333334</v>
      </c>
      <c r="H483" s="288">
        <v>2120.5333333333338</v>
      </c>
      <c r="I483" s="288">
        <v>2160.5666666666675</v>
      </c>
      <c r="J483" s="288">
        <v>2182.8333333333339</v>
      </c>
      <c r="K483" s="288">
        <v>2138.3000000000002</v>
      </c>
      <c r="L483" s="288">
        <v>2076</v>
      </c>
      <c r="M483" s="288">
        <v>0.10468</v>
      </c>
    </row>
    <row r="484" spans="1:13">
      <c r="A484" s="267">
        <v>477</v>
      </c>
      <c r="B484" s="244" t="s">
        <v>561</v>
      </c>
      <c r="C484" s="288">
        <v>50.6</v>
      </c>
      <c r="D484" s="288">
        <v>50.683333333333337</v>
      </c>
      <c r="E484" s="288">
        <v>49.166666666666671</v>
      </c>
      <c r="F484" s="288">
        <v>47.733333333333334</v>
      </c>
      <c r="G484" s="288">
        <v>46.216666666666669</v>
      </c>
      <c r="H484" s="288">
        <v>52.116666666666674</v>
      </c>
      <c r="I484" s="288">
        <v>53.63333333333334</v>
      </c>
      <c r="J484" s="288">
        <v>55.066666666666677</v>
      </c>
      <c r="K484" s="288">
        <v>52.2</v>
      </c>
      <c r="L484" s="288">
        <v>49.25</v>
      </c>
      <c r="M484" s="288">
        <v>111.93454</v>
      </c>
    </row>
    <row r="485" spans="1:13">
      <c r="A485" s="267">
        <v>478</v>
      </c>
      <c r="B485" s="244" t="s">
        <v>285</v>
      </c>
      <c r="C485" s="288">
        <v>406.9</v>
      </c>
      <c r="D485" s="288">
        <v>409.3</v>
      </c>
      <c r="E485" s="288">
        <v>403.6</v>
      </c>
      <c r="F485" s="288">
        <v>400.3</v>
      </c>
      <c r="G485" s="288">
        <v>394.6</v>
      </c>
      <c r="H485" s="288">
        <v>412.6</v>
      </c>
      <c r="I485" s="288">
        <v>418.29999999999995</v>
      </c>
      <c r="J485" s="288">
        <v>421.6</v>
      </c>
      <c r="K485" s="288">
        <v>415</v>
      </c>
      <c r="L485" s="288">
        <v>406</v>
      </c>
      <c r="M485" s="288">
        <v>0.64285000000000003</v>
      </c>
    </row>
    <row r="486" spans="1:13">
      <c r="A486" s="267">
        <v>479</v>
      </c>
      <c r="B486" s="244" t="s">
        <v>563</v>
      </c>
      <c r="C486" s="288">
        <v>901.9</v>
      </c>
      <c r="D486" s="288">
        <v>903.13333333333321</v>
      </c>
      <c r="E486" s="288">
        <v>887.46666666666647</v>
      </c>
      <c r="F486" s="288">
        <v>873.0333333333333</v>
      </c>
      <c r="G486" s="288">
        <v>857.36666666666656</v>
      </c>
      <c r="H486" s="288">
        <v>917.56666666666638</v>
      </c>
      <c r="I486" s="288">
        <v>933.23333333333312</v>
      </c>
      <c r="J486" s="288">
        <v>947.66666666666629</v>
      </c>
      <c r="K486" s="288">
        <v>918.8</v>
      </c>
      <c r="L486" s="288">
        <v>888.7</v>
      </c>
      <c r="M486" s="288">
        <v>5.4260900000000003</v>
      </c>
    </row>
    <row r="487" spans="1:13">
      <c r="A487" s="267">
        <v>480</v>
      </c>
      <c r="B487" s="244" t="s">
        <v>564</v>
      </c>
      <c r="C487" s="288">
        <v>1710.45</v>
      </c>
      <c r="D487" s="288">
        <v>1721.1666666666667</v>
      </c>
      <c r="E487" s="288">
        <v>1692.3333333333335</v>
      </c>
      <c r="F487" s="288">
        <v>1674.2166666666667</v>
      </c>
      <c r="G487" s="288">
        <v>1645.3833333333334</v>
      </c>
      <c r="H487" s="288">
        <v>1739.2833333333335</v>
      </c>
      <c r="I487" s="288">
        <v>1768.116666666667</v>
      </c>
      <c r="J487" s="288">
        <v>1786.2333333333336</v>
      </c>
      <c r="K487" s="288">
        <v>1750</v>
      </c>
      <c r="L487" s="288">
        <v>1703.05</v>
      </c>
      <c r="M487" s="288">
        <v>1.30389</v>
      </c>
    </row>
    <row r="488" spans="1:13">
      <c r="A488" s="267">
        <v>481</v>
      </c>
      <c r="B488" s="244" t="s">
        <v>2780</v>
      </c>
      <c r="C488" s="288">
        <v>1018.15</v>
      </c>
      <c r="D488" s="288">
        <v>1024.1499999999999</v>
      </c>
      <c r="E488" s="288">
        <v>1008.9999999999998</v>
      </c>
      <c r="F488" s="288">
        <v>999.84999999999991</v>
      </c>
      <c r="G488" s="288">
        <v>984.69999999999982</v>
      </c>
      <c r="H488" s="288">
        <v>1033.2999999999997</v>
      </c>
      <c r="I488" s="288">
        <v>1048.4499999999998</v>
      </c>
      <c r="J488" s="288">
        <v>1057.5999999999997</v>
      </c>
      <c r="K488" s="288">
        <v>1039.3</v>
      </c>
      <c r="L488" s="288">
        <v>1015</v>
      </c>
      <c r="M488" s="288">
        <v>8.1210000000000004E-2</v>
      </c>
    </row>
    <row r="489" spans="1:13">
      <c r="A489" s="267">
        <v>482</v>
      </c>
      <c r="B489" s="244" t="s">
        <v>284</v>
      </c>
      <c r="C489" s="288">
        <v>190.1</v>
      </c>
      <c r="D489" s="288">
        <v>188.96666666666667</v>
      </c>
      <c r="E489" s="288">
        <v>187.13333333333333</v>
      </c>
      <c r="F489" s="288">
        <v>184.16666666666666</v>
      </c>
      <c r="G489" s="288">
        <v>182.33333333333331</v>
      </c>
      <c r="H489" s="288">
        <v>191.93333333333334</v>
      </c>
      <c r="I489" s="288">
        <v>193.76666666666665</v>
      </c>
      <c r="J489" s="288">
        <v>196.73333333333335</v>
      </c>
      <c r="K489" s="288">
        <v>190.8</v>
      </c>
      <c r="L489" s="288">
        <v>186</v>
      </c>
      <c r="M489" s="288">
        <v>6.0774400000000002</v>
      </c>
    </row>
    <row r="490" spans="1:13">
      <c r="A490" s="267">
        <v>483</v>
      </c>
      <c r="B490" s="244" t="s">
        <v>565</v>
      </c>
      <c r="C490" s="288">
        <v>1115.05</v>
      </c>
      <c r="D490" s="288">
        <v>1121.7166666666667</v>
      </c>
      <c r="E490" s="288">
        <v>1104.4333333333334</v>
      </c>
      <c r="F490" s="288">
        <v>1093.8166666666666</v>
      </c>
      <c r="G490" s="288">
        <v>1076.5333333333333</v>
      </c>
      <c r="H490" s="288">
        <v>1132.3333333333335</v>
      </c>
      <c r="I490" s="288">
        <v>1149.6166666666668</v>
      </c>
      <c r="J490" s="288">
        <v>1160.2333333333336</v>
      </c>
      <c r="K490" s="288">
        <v>1139</v>
      </c>
      <c r="L490" s="288">
        <v>1111.0999999999999</v>
      </c>
      <c r="M490" s="288">
        <v>0.81057000000000001</v>
      </c>
    </row>
    <row r="491" spans="1:13">
      <c r="A491" s="267">
        <v>484</v>
      </c>
      <c r="B491" s="244" t="s">
        <v>556</v>
      </c>
      <c r="C491" s="288">
        <v>365.5</v>
      </c>
      <c r="D491" s="288">
        <v>366.81666666666666</v>
      </c>
      <c r="E491" s="288">
        <v>362.68333333333334</v>
      </c>
      <c r="F491" s="288">
        <v>359.86666666666667</v>
      </c>
      <c r="G491" s="288">
        <v>355.73333333333335</v>
      </c>
      <c r="H491" s="288">
        <v>369.63333333333333</v>
      </c>
      <c r="I491" s="288">
        <v>373.76666666666665</v>
      </c>
      <c r="J491" s="288">
        <v>376.58333333333331</v>
      </c>
      <c r="K491" s="288">
        <v>370.95</v>
      </c>
      <c r="L491" s="288">
        <v>364</v>
      </c>
      <c r="M491" s="288">
        <v>1.7807299999999999</v>
      </c>
    </row>
    <row r="492" spans="1:13">
      <c r="A492" s="267">
        <v>485</v>
      </c>
      <c r="B492" s="244" t="s">
        <v>555</v>
      </c>
      <c r="C492" s="288">
        <v>2415.35</v>
      </c>
      <c r="D492" s="288">
        <v>2397.5166666666664</v>
      </c>
      <c r="E492" s="288">
        <v>2330.083333333333</v>
      </c>
      <c r="F492" s="288">
        <v>2244.8166666666666</v>
      </c>
      <c r="G492" s="288">
        <v>2177.3833333333332</v>
      </c>
      <c r="H492" s="288">
        <v>2482.7833333333328</v>
      </c>
      <c r="I492" s="288">
        <v>2550.2166666666662</v>
      </c>
      <c r="J492" s="288">
        <v>2635.4833333333327</v>
      </c>
      <c r="K492" s="288">
        <v>2464.9499999999998</v>
      </c>
      <c r="L492" s="288">
        <v>2312.25</v>
      </c>
      <c r="M492" s="288">
        <v>0.49309999999999998</v>
      </c>
    </row>
    <row r="493" spans="1:13">
      <c r="A493" s="267">
        <v>486</v>
      </c>
      <c r="B493" s="244" t="s">
        <v>199</v>
      </c>
      <c r="C493" s="288">
        <v>808.05</v>
      </c>
      <c r="D493" s="288">
        <v>809.04999999999984</v>
      </c>
      <c r="E493" s="288">
        <v>803.1999999999997</v>
      </c>
      <c r="F493" s="288">
        <v>798.34999999999991</v>
      </c>
      <c r="G493" s="288">
        <v>792.49999999999977</v>
      </c>
      <c r="H493" s="288">
        <v>813.89999999999964</v>
      </c>
      <c r="I493" s="288">
        <v>819.74999999999977</v>
      </c>
      <c r="J493" s="288">
        <v>824.59999999999957</v>
      </c>
      <c r="K493" s="288">
        <v>814.9</v>
      </c>
      <c r="L493" s="288">
        <v>804.2</v>
      </c>
      <c r="M493" s="288">
        <v>6.1963600000000003</v>
      </c>
    </row>
    <row r="494" spans="1:13">
      <c r="A494" s="267">
        <v>487</v>
      </c>
      <c r="B494" s="244" t="s">
        <v>557</v>
      </c>
      <c r="C494" s="288">
        <v>207.9</v>
      </c>
      <c r="D494" s="288">
        <v>206.96666666666667</v>
      </c>
      <c r="E494" s="288">
        <v>204.43333333333334</v>
      </c>
      <c r="F494" s="288">
        <v>200.96666666666667</v>
      </c>
      <c r="G494" s="288">
        <v>198.43333333333334</v>
      </c>
      <c r="H494" s="288">
        <v>210.43333333333334</v>
      </c>
      <c r="I494" s="288">
        <v>212.9666666666667</v>
      </c>
      <c r="J494" s="288">
        <v>216.43333333333334</v>
      </c>
      <c r="K494" s="288">
        <v>209.5</v>
      </c>
      <c r="L494" s="288">
        <v>203.5</v>
      </c>
      <c r="M494" s="288">
        <v>3.7926099999999998</v>
      </c>
    </row>
    <row r="495" spans="1:13">
      <c r="A495" s="267">
        <v>488</v>
      </c>
      <c r="B495" s="244" t="s">
        <v>558</v>
      </c>
      <c r="C495" s="288">
        <v>3903.4</v>
      </c>
      <c r="D495" s="288">
        <v>3935.4666666666667</v>
      </c>
      <c r="E495" s="288">
        <v>3855.9333333333334</v>
      </c>
      <c r="F495" s="288">
        <v>3808.4666666666667</v>
      </c>
      <c r="G495" s="288">
        <v>3728.9333333333334</v>
      </c>
      <c r="H495" s="288">
        <v>3982.9333333333334</v>
      </c>
      <c r="I495" s="288">
        <v>4062.4666666666672</v>
      </c>
      <c r="J495" s="288">
        <v>4109.9333333333334</v>
      </c>
      <c r="K495" s="288">
        <v>4015</v>
      </c>
      <c r="L495" s="288">
        <v>3888</v>
      </c>
      <c r="M495" s="288">
        <v>6.5170000000000006E-2</v>
      </c>
    </row>
    <row r="496" spans="1:13">
      <c r="A496" s="267">
        <v>489</v>
      </c>
      <c r="B496" s="244" t="s">
        <v>562</v>
      </c>
      <c r="C496" s="288">
        <v>988.65</v>
      </c>
      <c r="D496" s="288">
        <v>1002.8666666666667</v>
      </c>
      <c r="E496" s="288">
        <v>965.7833333333333</v>
      </c>
      <c r="F496" s="288">
        <v>942.91666666666663</v>
      </c>
      <c r="G496" s="288">
        <v>905.83333333333326</v>
      </c>
      <c r="H496" s="288">
        <v>1025.7333333333333</v>
      </c>
      <c r="I496" s="288">
        <v>1062.8166666666666</v>
      </c>
      <c r="J496" s="288">
        <v>1085.6833333333334</v>
      </c>
      <c r="K496" s="288">
        <v>1039.95</v>
      </c>
      <c r="L496" s="288">
        <v>980</v>
      </c>
      <c r="M496" s="288">
        <v>0.60836000000000001</v>
      </c>
    </row>
    <row r="497" spans="1:13">
      <c r="A497" s="267">
        <v>490</v>
      </c>
      <c r="B497" s="244" t="s">
        <v>566</v>
      </c>
      <c r="C497" s="288">
        <v>5695.3</v>
      </c>
      <c r="D497" s="288">
        <v>5710.2833333333328</v>
      </c>
      <c r="E497" s="288">
        <v>5655.0666666666657</v>
      </c>
      <c r="F497" s="288">
        <v>5614.833333333333</v>
      </c>
      <c r="G497" s="288">
        <v>5559.6166666666659</v>
      </c>
      <c r="H497" s="288">
        <v>5750.5166666666655</v>
      </c>
      <c r="I497" s="288">
        <v>5805.7333333333327</v>
      </c>
      <c r="J497" s="288">
        <v>5845.9666666666653</v>
      </c>
      <c r="K497" s="288">
        <v>5765.5</v>
      </c>
      <c r="L497" s="288">
        <v>5670.05</v>
      </c>
      <c r="M497" s="288">
        <v>1.8780000000000002E-2</v>
      </c>
    </row>
    <row r="498" spans="1:13">
      <c r="A498" s="267">
        <v>491</v>
      </c>
      <c r="B498" s="244" t="s">
        <v>567</v>
      </c>
      <c r="C498" s="288">
        <v>129.80000000000001</v>
      </c>
      <c r="D498" s="288">
        <v>131.76666666666668</v>
      </c>
      <c r="E498" s="288">
        <v>127.53333333333336</v>
      </c>
      <c r="F498" s="288">
        <v>125.26666666666668</v>
      </c>
      <c r="G498" s="288">
        <v>121.03333333333336</v>
      </c>
      <c r="H498" s="288">
        <v>134.03333333333336</v>
      </c>
      <c r="I498" s="288">
        <v>138.26666666666665</v>
      </c>
      <c r="J498" s="288">
        <v>140.53333333333336</v>
      </c>
      <c r="K498" s="288">
        <v>136</v>
      </c>
      <c r="L498" s="288">
        <v>129.5</v>
      </c>
      <c r="M498" s="288">
        <v>14.6957</v>
      </c>
    </row>
    <row r="499" spans="1:13">
      <c r="A499" s="267">
        <v>492</v>
      </c>
      <c r="B499" s="244" t="s">
        <v>568</v>
      </c>
      <c r="C499" s="288">
        <v>74.05</v>
      </c>
      <c r="D499" s="288">
        <v>73.7</v>
      </c>
      <c r="E499" s="288">
        <v>73.350000000000009</v>
      </c>
      <c r="F499" s="288">
        <v>72.650000000000006</v>
      </c>
      <c r="G499" s="288">
        <v>72.300000000000011</v>
      </c>
      <c r="H499" s="288">
        <v>74.400000000000006</v>
      </c>
      <c r="I499" s="288">
        <v>74.75</v>
      </c>
      <c r="J499" s="288">
        <v>75.45</v>
      </c>
      <c r="K499" s="288">
        <v>74.05</v>
      </c>
      <c r="L499" s="288">
        <v>73</v>
      </c>
      <c r="M499" s="288">
        <v>5.4027500000000002</v>
      </c>
    </row>
    <row r="500" spans="1:13">
      <c r="A500" s="267">
        <v>493</v>
      </c>
      <c r="B500" s="244" t="s">
        <v>2851</v>
      </c>
      <c r="C500" s="288">
        <v>425.6</v>
      </c>
      <c r="D500" s="288">
        <v>432.86666666666662</v>
      </c>
      <c r="E500" s="288">
        <v>415.73333333333323</v>
      </c>
      <c r="F500" s="288">
        <v>405.86666666666662</v>
      </c>
      <c r="G500" s="288">
        <v>388.73333333333323</v>
      </c>
      <c r="H500" s="288">
        <v>442.73333333333323</v>
      </c>
      <c r="I500" s="288">
        <v>459.86666666666656</v>
      </c>
      <c r="J500" s="288">
        <v>469.73333333333323</v>
      </c>
      <c r="K500" s="288">
        <v>450</v>
      </c>
      <c r="L500" s="288">
        <v>423</v>
      </c>
      <c r="M500" s="288">
        <v>3.9478900000000001</v>
      </c>
    </row>
    <row r="501" spans="1:13">
      <c r="A501" s="267">
        <v>494</v>
      </c>
      <c r="B501" s="244" t="s">
        <v>569</v>
      </c>
      <c r="C501" s="288">
        <v>2095.1</v>
      </c>
      <c r="D501" s="288">
        <v>2103.35</v>
      </c>
      <c r="E501" s="288">
        <v>2082.6999999999998</v>
      </c>
      <c r="F501" s="288">
        <v>2070.2999999999997</v>
      </c>
      <c r="G501" s="288">
        <v>2049.6499999999996</v>
      </c>
      <c r="H501" s="288">
        <v>2115.75</v>
      </c>
      <c r="I501" s="288">
        <v>2136.4000000000005</v>
      </c>
      <c r="J501" s="288">
        <v>2148.8000000000002</v>
      </c>
      <c r="K501" s="288">
        <v>2124</v>
      </c>
      <c r="L501" s="288">
        <v>2090.9499999999998</v>
      </c>
      <c r="M501" s="288">
        <v>0.81747000000000003</v>
      </c>
    </row>
    <row r="502" spans="1:13">
      <c r="A502" s="267">
        <v>495</v>
      </c>
      <c r="B502" s="244" t="s">
        <v>200</v>
      </c>
      <c r="C502" s="288">
        <v>349.35</v>
      </c>
      <c r="D502" s="288">
        <v>350.33333333333331</v>
      </c>
      <c r="E502" s="288">
        <v>346.11666666666662</v>
      </c>
      <c r="F502" s="288">
        <v>342.88333333333333</v>
      </c>
      <c r="G502" s="288">
        <v>338.66666666666663</v>
      </c>
      <c r="H502" s="288">
        <v>353.56666666666661</v>
      </c>
      <c r="I502" s="288">
        <v>357.7833333333333</v>
      </c>
      <c r="J502" s="288">
        <v>361.01666666666659</v>
      </c>
      <c r="K502" s="288">
        <v>354.55</v>
      </c>
      <c r="L502" s="288">
        <v>347.1</v>
      </c>
      <c r="M502" s="288">
        <v>115.01839</v>
      </c>
    </row>
    <row r="503" spans="1:13">
      <c r="A503" s="267">
        <v>496</v>
      </c>
      <c r="B503" s="244" t="s">
        <v>570</v>
      </c>
      <c r="C503" s="288">
        <v>507.1</v>
      </c>
      <c r="D503" s="288">
        <v>511.31666666666661</v>
      </c>
      <c r="E503" s="288">
        <v>499.13333333333321</v>
      </c>
      <c r="F503" s="288">
        <v>491.16666666666663</v>
      </c>
      <c r="G503" s="288">
        <v>478.98333333333323</v>
      </c>
      <c r="H503" s="288">
        <v>519.28333333333319</v>
      </c>
      <c r="I503" s="288">
        <v>531.46666666666658</v>
      </c>
      <c r="J503" s="288">
        <v>539.43333333333317</v>
      </c>
      <c r="K503" s="288">
        <v>523.5</v>
      </c>
      <c r="L503" s="288">
        <v>503.35</v>
      </c>
      <c r="M503" s="288">
        <v>5.7115299999999998</v>
      </c>
    </row>
    <row r="504" spans="1:13">
      <c r="A504" s="267">
        <v>497</v>
      </c>
      <c r="B504" s="244" t="s">
        <v>202</v>
      </c>
      <c r="C504" s="288">
        <v>215.4</v>
      </c>
      <c r="D504" s="288">
        <v>215.56666666666669</v>
      </c>
      <c r="E504" s="288">
        <v>213.33333333333337</v>
      </c>
      <c r="F504" s="288">
        <v>211.26666666666668</v>
      </c>
      <c r="G504" s="288">
        <v>209.03333333333336</v>
      </c>
      <c r="H504" s="288">
        <v>217.63333333333338</v>
      </c>
      <c r="I504" s="288">
        <v>219.86666666666667</v>
      </c>
      <c r="J504" s="288">
        <v>221.93333333333339</v>
      </c>
      <c r="K504" s="288">
        <v>217.8</v>
      </c>
      <c r="L504" s="288">
        <v>213.5</v>
      </c>
      <c r="M504" s="288">
        <v>112.16924</v>
      </c>
    </row>
    <row r="505" spans="1:13">
      <c r="A505" s="267">
        <v>498</v>
      </c>
      <c r="B505" s="244" t="s">
        <v>571</v>
      </c>
      <c r="C505" s="288">
        <v>244.85</v>
      </c>
      <c r="D505" s="288">
        <v>248.71666666666667</v>
      </c>
      <c r="E505" s="288">
        <v>239.63333333333333</v>
      </c>
      <c r="F505" s="288">
        <v>234.41666666666666</v>
      </c>
      <c r="G505" s="288">
        <v>225.33333333333331</v>
      </c>
      <c r="H505" s="288">
        <v>253.93333333333334</v>
      </c>
      <c r="I505" s="288">
        <v>263.01666666666665</v>
      </c>
      <c r="J505" s="288">
        <v>268.23333333333335</v>
      </c>
      <c r="K505" s="288">
        <v>257.8</v>
      </c>
      <c r="L505" s="288">
        <v>243.5</v>
      </c>
      <c r="M505" s="288">
        <v>2.1640700000000002</v>
      </c>
    </row>
    <row r="506" spans="1:13">
      <c r="A506" s="267">
        <v>499</v>
      </c>
      <c r="B506" s="244" t="s">
        <v>572</v>
      </c>
      <c r="C506" s="288">
        <v>1879.25</v>
      </c>
      <c r="D506" s="288">
        <v>1880.0833333333333</v>
      </c>
      <c r="E506" s="288">
        <v>1864.1666666666665</v>
      </c>
      <c r="F506" s="288">
        <v>1849.0833333333333</v>
      </c>
      <c r="G506" s="288">
        <v>1833.1666666666665</v>
      </c>
      <c r="H506" s="288">
        <v>1895.1666666666665</v>
      </c>
      <c r="I506" s="288">
        <v>1911.083333333333</v>
      </c>
      <c r="J506" s="288">
        <v>1926.1666666666665</v>
      </c>
      <c r="K506" s="288">
        <v>1896</v>
      </c>
      <c r="L506" s="288">
        <v>1865</v>
      </c>
      <c r="M506" s="288">
        <v>0.14462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29" sqref="F12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7"/>
      <c r="B5" s="597"/>
      <c r="C5" s="598"/>
      <c r="D5" s="598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9" t="s">
        <v>574</v>
      </c>
      <c r="C7" s="599"/>
      <c r="D7" s="261">
        <f>Main!B10</f>
        <v>44180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44179</v>
      </c>
      <c r="B10" s="266">
        <v>532404</v>
      </c>
      <c r="C10" s="267" t="s">
        <v>3794</v>
      </c>
      <c r="D10" s="267" t="s">
        <v>3684</v>
      </c>
      <c r="E10" s="267" t="s">
        <v>583</v>
      </c>
      <c r="F10" s="380">
        <v>2</v>
      </c>
      <c r="G10" s="266">
        <v>38.6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44179</v>
      </c>
      <c r="B11" s="266">
        <v>532404</v>
      </c>
      <c r="C11" s="267" t="s">
        <v>3794</v>
      </c>
      <c r="D11" s="267" t="s">
        <v>3684</v>
      </c>
      <c r="E11" s="267" t="s">
        <v>584</v>
      </c>
      <c r="F11" s="380">
        <v>70010</v>
      </c>
      <c r="G11" s="266">
        <v>38.6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44179</v>
      </c>
      <c r="B12" s="266">
        <v>538566</v>
      </c>
      <c r="C12" s="267" t="s">
        <v>3795</v>
      </c>
      <c r="D12" s="267" t="s">
        <v>3796</v>
      </c>
      <c r="E12" s="267" t="s">
        <v>583</v>
      </c>
      <c r="F12" s="380">
        <v>2409</v>
      </c>
      <c r="G12" s="266">
        <v>731.7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44179</v>
      </c>
      <c r="B13" s="266">
        <v>538566</v>
      </c>
      <c r="C13" s="267" t="s">
        <v>3795</v>
      </c>
      <c r="D13" s="267" t="s">
        <v>3796</v>
      </c>
      <c r="E13" s="267" t="s">
        <v>584</v>
      </c>
      <c r="F13" s="380">
        <v>177409</v>
      </c>
      <c r="G13" s="266">
        <v>729.47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44179</v>
      </c>
      <c r="B14" s="266">
        <v>541401</v>
      </c>
      <c r="C14" s="267" t="s">
        <v>3797</v>
      </c>
      <c r="D14" s="267" t="s">
        <v>3798</v>
      </c>
      <c r="E14" s="267" t="s">
        <v>584</v>
      </c>
      <c r="F14" s="380">
        <v>48000</v>
      </c>
      <c r="G14" s="266">
        <v>1.87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44179</v>
      </c>
      <c r="B15" s="266">
        <v>541401</v>
      </c>
      <c r="C15" s="267" t="s">
        <v>3797</v>
      </c>
      <c r="D15" s="267" t="s">
        <v>3799</v>
      </c>
      <c r="E15" s="267" t="s">
        <v>584</v>
      </c>
      <c r="F15" s="380">
        <v>72000</v>
      </c>
      <c r="G15" s="266">
        <v>1.77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44179</v>
      </c>
      <c r="B16" s="266">
        <v>540545</v>
      </c>
      <c r="C16" s="267" t="s">
        <v>3800</v>
      </c>
      <c r="D16" s="267" t="s">
        <v>3748</v>
      </c>
      <c r="E16" s="267" t="s">
        <v>583</v>
      </c>
      <c r="F16" s="380">
        <v>50461</v>
      </c>
      <c r="G16" s="266">
        <v>48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44179</v>
      </c>
      <c r="B17" s="266">
        <v>540545</v>
      </c>
      <c r="C17" s="267" t="s">
        <v>3800</v>
      </c>
      <c r="D17" s="267" t="s">
        <v>3801</v>
      </c>
      <c r="E17" s="267" t="s">
        <v>584</v>
      </c>
      <c r="F17" s="380">
        <v>50454</v>
      </c>
      <c r="G17" s="266">
        <v>48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44179</v>
      </c>
      <c r="B18" s="266">
        <v>540614</v>
      </c>
      <c r="C18" s="267" t="s">
        <v>3802</v>
      </c>
      <c r="D18" s="267" t="s">
        <v>3803</v>
      </c>
      <c r="E18" s="267" t="s">
        <v>583</v>
      </c>
      <c r="F18" s="380">
        <v>100500</v>
      </c>
      <c r="G18" s="266">
        <v>99.5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44179</v>
      </c>
      <c r="B19" s="266">
        <v>540936</v>
      </c>
      <c r="C19" s="267" t="s">
        <v>3763</v>
      </c>
      <c r="D19" s="267" t="s">
        <v>3762</v>
      </c>
      <c r="E19" s="267" t="s">
        <v>583</v>
      </c>
      <c r="F19" s="380">
        <v>87503</v>
      </c>
      <c r="G19" s="266">
        <v>29.71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44179</v>
      </c>
      <c r="B20" s="266">
        <v>540936</v>
      </c>
      <c r="C20" s="267" t="s">
        <v>3763</v>
      </c>
      <c r="D20" s="267" t="s">
        <v>3764</v>
      </c>
      <c r="E20" s="267" t="s">
        <v>584</v>
      </c>
      <c r="F20" s="380">
        <v>86000</v>
      </c>
      <c r="G20" s="266">
        <v>29.6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44179</v>
      </c>
      <c r="B21" s="266">
        <v>541627</v>
      </c>
      <c r="C21" s="267" t="s">
        <v>3804</v>
      </c>
      <c r="D21" s="267" t="s">
        <v>3805</v>
      </c>
      <c r="E21" s="267" t="s">
        <v>583</v>
      </c>
      <c r="F21" s="380">
        <v>30000</v>
      </c>
      <c r="G21" s="266">
        <v>14.2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44179</v>
      </c>
      <c r="B22" s="266">
        <v>539097</v>
      </c>
      <c r="C22" s="267" t="s">
        <v>3806</v>
      </c>
      <c r="D22" s="267" t="s">
        <v>3807</v>
      </c>
      <c r="E22" s="267" t="s">
        <v>584</v>
      </c>
      <c r="F22" s="380">
        <v>100000</v>
      </c>
      <c r="G22" s="266">
        <v>36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44179</v>
      </c>
      <c r="B23" s="266">
        <v>531337</v>
      </c>
      <c r="C23" s="267" t="s">
        <v>1745</v>
      </c>
      <c r="D23" s="267" t="s">
        <v>3808</v>
      </c>
      <c r="E23" s="267" t="s">
        <v>583</v>
      </c>
      <c r="F23" s="380">
        <v>717742</v>
      </c>
      <c r="G23" s="266">
        <v>17.66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44179</v>
      </c>
      <c r="B24" s="266">
        <v>531337</v>
      </c>
      <c r="C24" s="267" t="s">
        <v>1745</v>
      </c>
      <c r="D24" s="267" t="s">
        <v>3808</v>
      </c>
      <c r="E24" s="267" t="s">
        <v>584</v>
      </c>
      <c r="F24" s="380">
        <v>717742</v>
      </c>
      <c r="G24" s="266">
        <v>17.88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44179</v>
      </c>
      <c r="B25" s="266">
        <v>535566</v>
      </c>
      <c r="C25" s="267" t="s">
        <v>3765</v>
      </c>
      <c r="D25" s="267" t="s">
        <v>3809</v>
      </c>
      <c r="E25" s="267" t="s">
        <v>583</v>
      </c>
      <c r="F25" s="380">
        <v>120000</v>
      </c>
      <c r="G25" s="266">
        <v>43.45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44179</v>
      </c>
      <c r="B26" s="266">
        <v>535566</v>
      </c>
      <c r="C26" s="267" t="s">
        <v>3765</v>
      </c>
      <c r="D26" s="267" t="s">
        <v>3810</v>
      </c>
      <c r="E26" s="267" t="s">
        <v>583</v>
      </c>
      <c r="F26" s="380">
        <v>150000</v>
      </c>
      <c r="G26" s="266">
        <v>43.45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44179</v>
      </c>
      <c r="B27" s="266">
        <v>535566</v>
      </c>
      <c r="C27" s="267" t="s">
        <v>3765</v>
      </c>
      <c r="D27" s="267" t="s">
        <v>3766</v>
      </c>
      <c r="E27" s="267" t="s">
        <v>584</v>
      </c>
      <c r="F27" s="380">
        <v>310000</v>
      </c>
      <c r="G27" s="266">
        <v>43.45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44179</v>
      </c>
      <c r="B28" s="266">
        <v>523782</v>
      </c>
      <c r="C28" s="267" t="s">
        <v>3767</v>
      </c>
      <c r="D28" s="267" t="s">
        <v>3768</v>
      </c>
      <c r="E28" s="267" t="s">
        <v>583</v>
      </c>
      <c r="F28" s="380">
        <v>340</v>
      </c>
      <c r="G28" s="266">
        <v>28.26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44179</v>
      </c>
      <c r="B29" s="266">
        <v>523782</v>
      </c>
      <c r="C29" s="267" t="s">
        <v>3767</v>
      </c>
      <c r="D29" s="267" t="s">
        <v>3768</v>
      </c>
      <c r="E29" s="267" t="s">
        <v>584</v>
      </c>
      <c r="F29" s="380">
        <v>78890</v>
      </c>
      <c r="G29" s="266">
        <v>27.27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44179</v>
      </c>
      <c r="B30" s="266">
        <v>543247</v>
      </c>
      <c r="C30" s="267" t="s">
        <v>3811</v>
      </c>
      <c r="D30" s="267" t="s">
        <v>3812</v>
      </c>
      <c r="E30" s="267" t="s">
        <v>583</v>
      </c>
      <c r="F30" s="380">
        <v>20000</v>
      </c>
      <c r="G30" s="266">
        <v>30.25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44179</v>
      </c>
      <c r="B31" s="266">
        <v>543247</v>
      </c>
      <c r="C31" s="267" t="s">
        <v>3811</v>
      </c>
      <c r="D31" s="267" t="s">
        <v>3813</v>
      </c>
      <c r="E31" s="267" t="s">
        <v>583</v>
      </c>
      <c r="F31" s="380">
        <v>16000</v>
      </c>
      <c r="G31" s="266">
        <v>30.05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44179</v>
      </c>
      <c r="B32" s="266">
        <v>543247</v>
      </c>
      <c r="C32" s="267" t="s">
        <v>3811</v>
      </c>
      <c r="D32" s="267" t="s">
        <v>3813</v>
      </c>
      <c r="E32" s="267" t="s">
        <v>584</v>
      </c>
      <c r="F32" s="380">
        <v>20000</v>
      </c>
      <c r="G32" s="266">
        <v>30.25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44179</v>
      </c>
      <c r="B33" s="266">
        <v>540198</v>
      </c>
      <c r="C33" s="267" t="s">
        <v>3769</v>
      </c>
      <c r="D33" s="267" t="s">
        <v>3814</v>
      </c>
      <c r="E33" s="267" t="s">
        <v>584</v>
      </c>
      <c r="F33" s="380">
        <v>59000</v>
      </c>
      <c r="G33" s="266">
        <v>32.35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44179</v>
      </c>
      <c r="B34" s="266">
        <v>540198</v>
      </c>
      <c r="C34" s="267" t="s">
        <v>3769</v>
      </c>
      <c r="D34" s="267" t="s">
        <v>3815</v>
      </c>
      <c r="E34" s="267" t="s">
        <v>583</v>
      </c>
      <c r="F34" s="380">
        <v>54500</v>
      </c>
      <c r="G34" s="266">
        <v>32.99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44179</v>
      </c>
      <c r="B35" s="266">
        <v>540198</v>
      </c>
      <c r="C35" s="267" t="s">
        <v>3769</v>
      </c>
      <c r="D35" s="267" t="s">
        <v>3816</v>
      </c>
      <c r="E35" s="267" t="s">
        <v>583</v>
      </c>
      <c r="F35" s="380">
        <v>42043</v>
      </c>
      <c r="G35" s="266">
        <v>32.340000000000003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44179</v>
      </c>
      <c r="B36" s="266">
        <v>540198</v>
      </c>
      <c r="C36" s="267" t="s">
        <v>3769</v>
      </c>
      <c r="D36" s="267" t="s">
        <v>3816</v>
      </c>
      <c r="E36" s="267" t="s">
        <v>584</v>
      </c>
      <c r="F36" s="380">
        <v>2</v>
      </c>
      <c r="G36" s="266">
        <v>34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44179</v>
      </c>
      <c r="B37" s="266">
        <v>532911</v>
      </c>
      <c r="C37" s="267" t="s">
        <v>3817</v>
      </c>
      <c r="D37" s="267" t="s">
        <v>3818</v>
      </c>
      <c r="E37" s="267" t="s">
        <v>584</v>
      </c>
      <c r="F37" s="380">
        <v>98675</v>
      </c>
      <c r="G37" s="266">
        <v>10.07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44179</v>
      </c>
      <c r="B38" s="266">
        <v>513532</v>
      </c>
      <c r="C38" s="267" t="s">
        <v>3819</v>
      </c>
      <c r="D38" s="267" t="s">
        <v>3820</v>
      </c>
      <c r="E38" s="267" t="s">
        <v>583</v>
      </c>
      <c r="F38" s="380">
        <v>95272</v>
      </c>
      <c r="G38" s="266">
        <v>42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44179</v>
      </c>
      <c r="B39" s="266">
        <v>513532</v>
      </c>
      <c r="C39" s="267" t="s">
        <v>3819</v>
      </c>
      <c r="D39" s="267" t="s">
        <v>3821</v>
      </c>
      <c r="E39" s="267" t="s">
        <v>584</v>
      </c>
      <c r="F39" s="380">
        <v>96200</v>
      </c>
      <c r="G39" s="266">
        <v>42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44179</v>
      </c>
      <c r="B40" s="266">
        <v>511116</v>
      </c>
      <c r="C40" s="267" t="s">
        <v>3822</v>
      </c>
      <c r="D40" s="267" t="s">
        <v>3823</v>
      </c>
      <c r="E40" s="267" t="s">
        <v>584</v>
      </c>
      <c r="F40" s="380">
        <v>4000000</v>
      </c>
      <c r="G40" s="266">
        <v>0.21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44179</v>
      </c>
      <c r="B41" s="266">
        <v>540497</v>
      </c>
      <c r="C41" s="267" t="s">
        <v>3355</v>
      </c>
      <c r="D41" s="267" t="s">
        <v>3781</v>
      </c>
      <c r="E41" s="267" t="s">
        <v>584</v>
      </c>
      <c r="F41" s="380">
        <v>200000</v>
      </c>
      <c r="G41" s="266">
        <v>71.3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44179</v>
      </c>
      <c r="B42" s="266">
        <v>539026</v>
      </c>
      <c r="C42" s="267" t="s">
        <v>3824</v>
      </c>
      <c r="D42" s="267" t="s">
        <v>3771</v>
      </c>
      <c r="E42" s="267" t="s">
        <v>583</v>
      </c>
      <c r="F42" s="380">
        <v>44000</v>
      </c>
      <c r="G42" s="266">
        <v>32.5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44179</v>
      </c>
      <c r="B43" s="266">
        <v>539026</v>
      </c>
      <c r="C43" s="267" t="s">
        <v>3824</v>
      </c>
      <c r="D43" s="267" t="s">
        <v>3825</v>
      </c>
      <c r="E43" s="267" t="s">
        <v>584</v>
      </c>
      <c r="F43" s="380">
        <v>44000</v>
      </c>
      <c r="G43" s="266">
        <v>32.5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44179</v>
      </c>
      <c r="B44" s="266">
        <v>536264</v>
      </c>
      <c r="C44" s="267" t="s">
        <v>3826</v>
      </c>
      <c r="D44" s="267" t="s">
        <v>3827</v>
      </c>
      <c r="E44" s="267" t="s">
        <v>583</v>
      </c>
      <c r="F44" s="380">
        <v>63873</v>
      </c>
      <c r="G44" s="266">
        <v>42.57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44179</v>
      </c>
      <c r="B45" s="266">
        <v>536264</v>
      </c>
      <c r="C45" s="267" t="s">
        <v>3826</v>
      </c>
      <c r="D45" s="267" t="s">
        <v>3827</v>
      </c>
      <c r="E45" s="267" t="s">
        <v>584</v>
      </c>
      <c r="F45" s="380">
        <v>56895</v>
      </c>
      <c r="G45" s="266">
        <v>42.3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44179</v>
      </c>
      <c r="B46" s="266">
        <v>533644</v>
      </c>
      <c r="C46" s="267" t="s">
        <v>2734</v>
      </c>
      <c r="D46" s="267" t="s">
        <v>3828</v>
      </c>
      <c r="E46" s="267" t="s">
        <v>583</v>
      </c>
      <c r="F46" s="380">
        <v>346912</v>
      </c>
      <c r="G46" s="266">
        <v>2.91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44179</v>
      </c>
      <c r="B47" s="266">
        <v>533644</v>
      </c>
      <c r="C47" s="267" t="s">
        <v>2734</v>
      </c>
      <c r="D47" s="267" t="s">
        <v>3828</v>
      </c>
      <c r="E47" s="267" t="s">
        <v>584</v>
      </c>
      <c r="F47" s="380">
        <v>1179880</v>
      </c>
      <c r="G47" s="266">
        <v>2.86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44179</v>
      </c>
      <c r="B48" s="266">
        <v>533644</v>
      </c>
      <c r="C48" s="267" t="s">
        <v>2734</v>
      </c>
      <c r="D48" s="267" t="s">
        <v>3777</v>
      </c>
      <c r="E48" s="267" t="s">
        <v>583</v>
      </c>
      <c r="F48" s="380">
        <v>559184</v>
      </c>
      <c r="G48" s="266">
        <v>2.86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44179</v>
      </c>
      <c r="B49" s="266">
        <v>533644</v>
      </c>
      <c r="C49" s="267" t="s">
        <v>2734</v>
      </c>
      <c r="D49" s="267" t="s">
        <v>3777</v>
      </c>
      <c r="E49" s="267" t="s">
        <v>584</v>
      </c>
      <c r="F49" s="380">
        <v>1112549</v>
      </c>
      <c r="G49" s="266">
        <v>2.86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44179</v>
      </c>
      <c r="B50" s="266">
        <v>538732</v>
      </c>
      <c r="C50" s="267" t="s">
        <v>3659</v>
      </c>
      <c r="D50" s="267" t="s">
        <v>3660</v>
      </c>
      <c r="E50" s="267" t="s">
        <v>583</v>
      </c>
      <c r="F50" s="380">
        <v>300000</v>
      </c>
      <c r="G50" s="266">
        <v>16.95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44179</v>
      </c>
      <c r="B51" s="266">
        <v>538732</v>
      </c>
      <c r="C51" s="267" t="s">
        <v>3659</v>
      </c>
      <c r="D51" s="267" t="s">
        <v>3661</v>
      </c>
      <c r="E51" s="267" t="s">
        <v>584</v>
      </c>
      <c r="F51" s="380">
        <v>300000</v>
      </c>
      <c r="G51" s="266">
        <v>16.95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44179</v>
      </c>
      <c r="B52" s="266">
        <v>539222</v>
      </c>
      <c r="C52" s="267" t="s">
        <v>3727</v>
      </c>
      <c r="D52" s="267" t="s">
        <v>3770</v>
      </c>
      <c r="E52" s="267" t="s">
        <v>583</v>
      </c>
      <c r="F52" s="380">
        <v>35000</v>
      </c>
      <c r="G52" s="266">
        <v>37.89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44179</v>
      </c>
      <c r="B53" s="266">
        <v>539222</v>
      </c>
      <c r="C53" s="267" t="s">
        <v>3727</v>
      </c>
      <c r="D53" s="267" t="s">
        <v>3728</v>
      </c>
      <c r="E53" s="267" t="s">
        <v>584</v>
      </c>
      <c r="F53" s="380">
        <v>47500</v>
      </c>
      <c r="G53" s="266">
        <v>38.659999999999997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44179</v>
      </c>
      <c r="B54" s="266" t="s">
        <v>935</v>
      </c>
      <c r="C54" s="267" t="s">
        <v>3773</v>
      </c>
      <c r="D54" s="267" t="s">
        <v>3829</v>
      </c>
      <c r="E54" s="267" t="s">
        <v>583</v>
      </c>
      <c r="F54" s="380">
        <v>187000</v>
      </c>
      <c r="G54" s="266">
        <v>111.63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44179</v>
      </c>
      <c r="B55" s="266" t="s">
        <v>3830</v>
      </c>
      <c r="C55" s="267" t="s">
        <v>3831</v>
      </c>
      <c r="D55" s="267" t="s">
        <v>3832</v>
      </c>
      <c r="E55" s="267" t="s">
        <v>583</v>
      </c>
      <c r="F55" s="380">
        <v>79671</v>
      </c>
      <c r="G55" s="266">
        <v>48.79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44179</v>
      </c>
      <c r="B56" s="266" t="s">
        <v>3833</v>
      </c>
      <c r="C56" s="267" t="s">
        <v>3834</v>
      </c>
      <c r="D56" s="267" t="s">
        <v>3835</v>
      </c>
      <c r="E56" s="267" t="s">
        <v>583</v>
      </c>
      <c r="F56" s="380">
        <v>2468976</v>
      </c>
      <c r="G56" s="266">
        <v>122.43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44179</v>
      </c>
      <c r="B57" s="266" t="s">
        <v>3833</v>
      </c>
      <c r="C57" s="267" t="s">
        <v>3834</v>
      </c>
      <c r="D57" s="267" t="s">
        <v>3836</v>
      </c>
      <c r="E57" s="267" t="s">
        <v>583</v>
      </c>
      <c r="F57" s="380">
        <v>4740774</v>
      </c>
      <c r="G57" s="266">
        <v>120.1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44179</v>
      </c>
      <c r="B58" s="266" t="s">
        <v>3833</v>
      </c>
      <c r="C58" s="267" t="s">
        <v>3834</v>
      </c>
      <c r="D58" s="267" t="s">
        <v>3772</v>
      </c>
      <c r="E58" s="267" t="s">
        <v>583</v>
      </c>
      <c r="F58" s="380">
        <v>5456758</v>
      </c>
      <c r="G58" s="266">
        <v>121.4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44179</v>
      </c>
      <c r="B59" s="266" t="s">
        <v>3833</v>
      </c>
      <c r="C59" s="267" t="s">
        <v>3834</v>
      </c>
      <c r="D59" s="267" t="s">
        <v>3837</v>
      </c>
      <c r="E59" s="267" t="s">
        <v>583</v>
      </c>
      <c r="F59" s="380">
        <v>4767271</v>
      </c>
      <c r="G59" s="266">
        <v>130.75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44179</v>
      </c>
      <c r="B60" s="266" t="s">
        <v>3833</v>
      </c>
      <c r="C60" s="267" t="s">
        <v>3834</v>
      </c>
      <c r="D60" s="267" t="s">
        <v>3838</v>
      </c>
      <c r="E60" s="267" t="s">
        <v>583</v>
      </c>
      <c r="F60" s="380">
        <v>5817317</v>
      </c>
      <c r="G60" s="266">
        <v>127.74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44179</v>
      </c>
      <c r="B61" s="266" t="s">
        <v>3833</v>
      </c>
      <c r="C61" s="267" t="s">
        <v>3834</v>
      </c>
      <c r="D61" s="267" t="s">
        <v>3839</v>
      </c>
      <c r="E61" s="267" t="s">
        <v>583</v>
      </c>
      <c r="F61" s="380">
        <v>2500000</v>
      </c>
      <c r="G61" s="266">
        <v>130.28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44179</v>
      </c>
      <c r="B62" s="266" t="s">
        <v>3833</v>
      </c>
      <c r="C62" s="267" t="s">
        <v>3834</v>
      </c>
      <c r="D62" s="267" t="s">
        <v>3840</v>
      </c>
      <c r="E62" s="267" t="s">
        <v>583</v>
      </c>
      <c r="F62" s="380">
        <v>2500584</v>
      </c>
      <c r="G62" s="266">
        <v>123.77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44179</v>
      </c>
      <c r="B63" s="266" t="s">
        <v>3833</v>
      </c>
      <c r="C63" s="267" t="s">
        <v>3834</v>
      </c>
      <c r="D63" s="267" t="s">
        <v>3841</v>
      </c>
      <c r="E63" s="267" t="s">
        <v>583</v>
      </c>
      <c r="F63" s="380">
        <v>4188732</v>
      </c>
      <c r="G63" s="266">
        <v>114.93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44179</v>
      </c>
      <c r="B64" s="266" t="s">
        <v>3833</v>
      </c>
      <c r="C64" s="267" t="s">
        <v>3834</v>
      </c>
      <c r="D64" s="267" t="s">
        <v>3842</v>
      </c>
      <c r="E64" s="267" t="s">
        <v>583</v>
      </c>
      <c r="F64" s="380">
        <v>3109249</v>
      </c>
      <c r="G64" s="266">
        <v>123.74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44179</v>
      </c>
      <c r="B65" s="266" t="s">
        <v>3833</v>
      </c>
      <c r="C65" s="267" t="s">
        <v>3834</v>
      </c>
      <c r="D65" s="267" t="s">
        <v>3843</v>
      </c>
      <c r="E65" s="267" t="s">
        <v>583</v>
      </c>
      <c r="F65" s="380">
        <v>2295001</v>
      </c>
      <c r="G65" s="266">
        <v>123.16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44179</v>
      </c>
      <c r="B66" s="266" t="s">
        <v>3833</v>
      </c>
      <c r="C66" s="267" t="s">
        <v>3834</v>
      </c>
      <c r="D66" s="267" t="s">
        <v>3844</v>
      </c>
      <c r="E66" s="267" t="s">
        <v>583</v>
      </c>
      <c r="F66" s="380">
        <v>2431959</v>
      </c>
      <c r="G66" s="266">
        <v>112.79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44179</v>
      </c>
      <c r="B67" s="266" t="s">
        <v>1431</v>
      </c>
      <c r="C67" s="267" t="s">
        <v>3749</v>
      </c>
      <c r="D67" s="267" t="s">
        <v>3750</v>
      </c>
      <c r="E67" s="267" t="s">
        <v>583</v>
      </c>
      <c r="F67" s="380">
        <v>384566</v>
      </c>
      <c r="G67" s="266">
        <v>57.77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44179</v>
      </c>
      <c r="B68" s="266" t="s">
        <v>1441</v>
      </c>
      <c r="C68" s="267" t="s">
        <v>3845</v>
      </c>
      <c r="D68" s="267" t="s">
        <v>3717</v>
      </c>
      <c r="E68" s="267" t="s">
        <v>583</v>
      </c>
      <c r="F68" s="380">
        <v>984428</v>
      </c>
      <c r="G68" s="266">
        <v>39.01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44179</v>
      </c>
      <c r="B69" s="266" t="s">
        <v>1781</v>
      </c>
      <c r="C69" s="267" t="s">
        <v>3775</v>
      </c>
      <c r="D69" s="267" t="s">
        <v>3846</v>
      </c>
      <c r="E69" s="267" t="s">
        <v>583</v>
      </c>
      <c r="F69" s="380">
        <v>117636</v>
      </c>
      <c r="G69" s="266">
        <v>140.34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44179</v>
      </c>
      <c r="B70" s="266" t="s">
        <v>1839</v>
      </c>
      <c r="C70" s="267" t="s">
        <v>3751</v>
      </c>
      <c r="D70" s="267" t="s">
        <v>3847</v>
      </c>
      <c r="E70" s="267" t="s">
        <v>583</v>
      </c>
      <c r="F70" s="380">
        <v>104694</v>
      </c>
      <c r="G70" s="266">
        <v>54.65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44179</v>
      </c>
      <c r="B71" s="266" t="s">
        <v>1870</v>
      </c>
      <c r="C71" s="267" t="s">
        <v>3848</v>
      </c>
      <c r="D71" s="267" t="s">
        <v>3849</v>
      </c>
      <c r="E71" s="267" t="s">
        <v>583</v>
      </c>
      <c r="F71" s="380">
        <v>5554535</v>
      </c>
      <c r="G71" s="266">
        <v>1.06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44179</v>
      </c>
      <c r="B72" s="266" t="s">
        <v>3311</v>
      </c>
      <c r="C72" s="267" t="s">
        <v>3850</v>
      </c>
      <c r="D72" s="267" t="s">
        <v>3851</v>
      </c>
      <c r="E72" s="267" t="s">
        <v>583</v>
      </c>
      <c r="F72" s="380">
        <v>70000</v>
      </c>
      <c r="G72" s="266">
        <v>38.270000000000003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44179</v>
      </c>
      <c r="B73" s="266" t="s">
        <v>3315</v>
      </c>
      <c r="C73" s="267" t="s">
        <v>3852</v>
      </c>
      <c r="D73" s="267" t="s">
        <v>3853</v>
      </c>
      <c r="E73" s="267" t="s">
        <v>583</v>
      </c>
      <c r="F73" s="380">
        <v>74111</v>
      </c>
      <c r="G73" s="266">
        <v>9.6999999999999993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44179</v>
      </c>
      <c r="B74" s="266" t="s">
        <v>2131</v>
      </c>
      <c r="C74" s="267" t="s">
        <v>3854</v>
      </c>
      <c r="D74" s="267" t="s">
        <v>3855</v>
      </c>
      <c r="E74" s="267" t="s">
        <v>583</v>
      </c>
      <c r="F74" s="380">
        <v>90000</v>
      </c>
      <c r="G74" s="266">
        <v>81.87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44179</v>
      </c>
      <c r="B75" s="266" t="s">
        <v>2131</v>
      </c>
      <c r="C75" s="267" t="s">
        <v>3854</v>
      </c>
      <c r="D75" s="267" t="s">
        <v>3856</v>
      </c>
      <c r="E75" s="267" t="s">
        <v>583</v>
      </c>
      <c r="F75" s="380">
        <v>95994</v>
      </c>
      <c r="G75" s="266">
        <v>73.650000000000006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44179</v>
      </c>
      <c r="B76" s="266" t="s">
        <v>3140</v>
      </c>
      <c r="C76" s="267" t="s">
        <v>3857</v>
      </c>
      <c r="D76" s="267" t="s">
        <v>3752</v>
      </c>
      <c r="E76" s="267" t="s">
        <v>583</v>
      </c>
      <c r="F76" s="380">
        <v>137500</v>
      </c>
      <c r="G76" s="266">
        <v>37.979999999999997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44179</v>
      </c>
      <c r="B77" s="266" t="s">
        <v>3140</v>
      </c>
      <c r="C77" s="267" t="s">
        <v>3857</v>
      </c>
      <c r="D77" s="267" t="s">
        <v>3717</v>
      </c>
      <c r="E77" s="267" t="s">
        <v>583</v>
      </c>
      <c r="F77" s="380">
        <v>161309</v>
      </c>
      <c r="G77" s="266">
        <v>38.25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44179</v>
      </c>
      <c r="B78" s="266" t="s">
        <v>2243</v>
      </c>
      <c r="C78" s="267" t="s">
        <v>3858</v>
      </c>
      <c r="D78" s="267" t="s">
        <v>3859</v>
      </c>
      <c r="E78" s="267" t="s">
        <v>583</v>
      </c>
      <c r="F78" s="380">
        <v>541713</v>
      </c>
      <c r="G78" s="266">
        <v>23.6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44179</v>
      </c>
      <c r="B79" s="266" t="s">
        <v>2243</v>
      </c>
      <c r="C79" s="267" t="s">
        <v>3858</v>
      </c>
      <c r="D79" s="267" t="s">
        <v>3859</v>
      </c>
      <c r="E79" s="267" t="s">
        <v>583</v>
      </c>
      <c r="F79" s="380">
        <v>4445800</v>
      </c>
      <c r="G79" s="266">
        <v>23.3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44179</v>
      </c>
      <c r="B80" s="266" t="s">
        <v>3860</v>
      </c>
      <c r="C80" s="267" t="s">
        <v>3861</v>
      </c>
      <c r="D80" s="267" t="s">
        <v>3862</v>
      </c>
      <c r="E80" s="267" t="s">
        <v>583</v>
      </c>
      <c r="F80" s="380">
        <v>169509</v>
      </c>
      <c r="G80" s="266">
        <v>139.68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44179</v>
      </c>
      <c r="B81" s="266" t="s">
        <v>2693</v>
      </c>
      <c r="C81" s="267" t="s">
        <v>3863</v>
      </c>
      <c r="D81" s="267" t="s">
        <v>3717</v>
      </c>
      <c r="E81" s="267" t="s">
        <v>583</v>
      </c>
      <c r="F81" s="380">
        <v>55011</v>
      </c>
      <c r="G81" s="266">
        <v>168.67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44179</v>
      </c>
      <c r="B82" s="266" t="s">
        <v>2734</v>
      </c>
      <c r="C82" s="267" t="s">
        <v>3701</v>
      </c>
      <c r="D82" s="267" t="s">
        <v>3729</v>
      </c>
      <c r="E82" s="267" t="s">
        <v>583</v>
      </c>
      <c r="F82" s="380">
        <v>2000000</v>
      </c>
      <c r="G82" s="266">
        <v>2.74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44179</v>
      </c>
      <c r="B83" s="266" t="s">
        <v>2734</v>
      </c>
      <c r="C83" s="267" t="s">
        <v>3701</v>
      </c>
      <c r="D83" s="267" t="s">
        <v>3777</v>
      </c>
      <c r="E83" s="267" t="s">
        <v>583</v>
      </c>
      <c r="F83" s="380">
        <v>2075397</v>
      </c>
      <c r="G83" s="266">
        <v>2.81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44179</v>
      </c>
      <c r="B84" s="266" t="s">
        <v>2734</v>
      </c>
      <c r="C84" s="267" t="s">
        <v>3701</v>
      </c>
      <c r="D84" s="267" t="s">
        <v>3864</v>
      </c>
      <c r="E84" s="267" t="s">
        <v>583</v>
      </c>
      <c r="F84" s="380">
        <v>1300000</v>
      </c>
      <c r="G84" s="266">
        <v>2.7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44179</v>
      </c>
      <c r="B85" s="266" t="s">
        <v>2734</v>
      </c>
      <c r="C85" s="267" t="s">
        <v>3701</v>
      </c>
      <c r="D85" s="267" t="s">
        <v>3776</v>
      </c>
      <c r="E85" s="267" t="s">
        <v>583</v>
      </c>
      <c r="F85" s="380">
        <v>2910579</v>
      </c>
      <c r="G85" s="266">
        <v>2.87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44179</v>
      </c>
      <c r="B86" s="266" t="s">
        <v>2839</v>
      </c>
      <c r="C86" s="267" t="s">
        <v>3778</v>
      </c>
      <c r="D86" s="267" t="s">
        <v>3700</v>
      </c>
      <c r="E86" s="267" t="s">
        <v>583</v>
      </c>
      <c r="F86" s="380">
        <v>261638</v>
      </c>
      <c r="G86" s="266">
        <v>141.44999999999999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44179</v>
      </c>
      <c r="B87" s="266" t="s">
        <v>2839</v>
      </c>
      <c r="C87" s="267" t="s">
        <v>3778</v>
      </c>
      <c r="D87" s="267" t="s">
        <v>3865</v>
      </c>
      <c r="E87" s="267" t="s">
        <v>583</v>
      </c>
      <c r="F87" s="380">
        <v>331205</v>
      </c>
      <c r="G87" s="266">
        <v>141.75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44179</v>
      </c>
      <c r="B88" s="266" t="s">
        <v>2839</v>
      </c>
      <c r="C88" s="267" t="s">
        <v>3778</v>
      </c>
      <c r="D88" s="267" t="s">
        <v>3866</v>
      </c>
      <c r="E88" s="267" t="s">
        <v>583</v>
      </c>
      <c r="F88" s="380">
        <v>219126</v>
      </c>
      <c r="G88" s="266">
        <v>142.13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44179</v>
      </c>
      <c r="B89" s="266" t="s">
        <v>2839</v>
      </c>
      <c r="C89" s="267" t="s">
        <v>3778</v>
      </c>
      <c r="D89" s="267" t="s">
        <v>3867</v>
      </c>
      <c r="E89" s="267" t="s">
        <v>583</v>
      </c>
      <c r="F89" s="380">
        <v>216371</v>
      </c>
      <c r="G89" s="266">
        <v>140.38999999999999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44179</v>
      </c>
      <c r="B90" s="266" t="s">
        <v>2839</v>
      </c>
      <c r="C90" s="267" t="s">
        <v>3778</v>
      </c>
      <c r="D90" s="267" t="s">
        <v>3772</v>
      </c>
      <c r="E90" s="267" t="s">
        <v>583</v>
      </c>
      <c r="F90" s="380">
        <v>816836</v>
      </c>
      <c r="G90" s="266">
        <v>140.85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44179</v>
      </c>
      <c r="B91" s="266" t="s">
        <v>3830</v>
      </c>
      <c r="C91" s="267" t="s">
        <v>3831</v>
      </c>
      <c r="D91" s="267" t="s">
        <v>3832</v>
      </c>
      <c r="E91" s="267" t="s">
        <v>584</v>
      </c>
      <c r="F91" s="380">
        <v>422</v>
      </c>
      <c r="G91" s="266">
        <v>47.61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44179</v>
      </c>
      <c r="B92" s="266" t="s">
        <v>3833</v>
      </c>
      <c r="C92" s="267" t="s">
        <v>3834</v>
      </c>
      <c r="D92" s="267" t="s">
        <v>3836</v>
      </c>
      <c r="E92" s="267" t="s">
        <v>584</v>
      </c>
      <c r="F92" s="380">
        <v>4740879</v>
      </c>
      <c r="G92" s="266">
        <v>120.15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44179</v>
      </c>
      <c r="B93" s="266" t="s">
        <v>3833</v>
      </c>
      <c r="C93" s="267" t="s">
        <v>3834</v>
      </c>
      <c r="D93" s="267" t="s">
        <v>3840</v>
      </c>
      <c r="E93" s="267" t="s">
        <v>584</v>
      </c>
      <c r="F93" s="380">
        <v>2512331</v>
      </c>
      <c r="G93" s="266">
        <v>123.88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44179</v>
      </c>
      <c r="B94" s="266" t="s">
        <v>3833</v>
      </c>
      <c r="C94" s="267" t="s">
        <v>3834</v>
      </c>
      <c r="D94" s="267" t="s">
        <v>3772</v>
      </c>
      <c r="E94" s="267" t="s">
        <v>584</v>
      </c>
      <c r="F94" s="380">
        <v>5457782</v>
      </c>
      <c r="G94" s="266">
        <v>121.46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44179</v>
      </c>
      <c r="B95" s="266" t="s">
        <v>3833</v>
      </c>
      <c r="C95" s="267" t="s">
        <v>3834</v>
      </c>
      <c r="D95" s="267" t="s">
        <v>3842</v>
      </c>
      <c r="E95" s="267" t="s">
        <v>584</v>
      </c>
      <c r="F95" s="380">
        <v>3107691</v>
      </c>
      <c r="G95" s="266">
        <v>123.75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44179</v>
      </c>
      <c r="B96" s="266" t="s">
        <v>3833</v>
      </c>
      <c r="C96" s="267" t="s">
        <v>3834</v>
      </c>
      <c r="D96" s="267" t="s">
        <v>3841</v>
      </c>
      <c r="E96" s="267" t="s">
        <v>584</v>
      </c>
      <c r="F96" s="380">
        <v>4095069</v>
      </c>
      <c r="G96" s="266">
        <v>114.95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44179</v>
      </c>
      <c r="B97" s="266" t="s">
        <v>3833</v>
      </c>
      <c r="C97" s="267" t="s">
        <v>3834</v>
      </c>
      <c r="D97" s="267" t="s">
        <v>3835</v>
      </c>
      <c r="E97" s="267" t="s">
        <v>584</v>
      </c>
      <c r="F97" s="380">
        <v>2470074</v>
      </c>
      <c r="G97" s="266">
        <v>122.48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44179</v>
      </c>
      <c r="B98" s="266" t="s">
        <v>3833</v>
      </c>
      <c r="C98" s="267" t="s">
        <v>3834</v>
      </c>
      <c r="D98" s="267" t="s">
        <v>3843</v>
      </c>
      <c r="E98" s="267" t="s">
        <v>584</v>
      </c>
      <c r="F98" s="380">
        <v>1485001</v>
      </c>
      <c r="G98" s="266">
        <v>124.43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44179</v>
      </c>
      <c r="B99" s="266" t="s">
        <v>3833</v>
      </c>
      <c r="C99" s="267" t="s">
        <v>3834</v>
      </c>
      <c r="D99" s="267" t="s">
        <v>3838</v>
      </c>
      <c r="E99" s="267" t="s">
        <v>584</v>
      </c>
      <c r="F99" s="380">
        <v>4317317</v>
      </c>
      <c r="G99" s="266">
        <v>124.64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44179</v>
      </c>
      <c r="B100" s="266" t="s">
        <v>3833</v>
      </c>
      <c r="C100" s="267" t="s">
        <v>3834</v>
      </c>
      <c r="D100" s="267" t="s">
        <v>3837</v>
      </c>
      <c r="E100" s="267" t="s">
        <v>584</v>
      </c>
      <c r="F100" s="380">
        <v>4467271</v>
      </c>
      <c r="G100" s="266">
        <v>130.05000000000001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44179</v>
      </c>
      <c r="B101" s="266" t="s">
        <v>1431</v>
      </c>
      <c r="C101" s="267" t="s">
        <v>3749</v>
      </c>
      <c r="D101" s="267" t="s">
        <v>3750</v>
      </c>
      <c r="E101" s="267" t="s">
        <v>584</v>
      </c>
      <c r="F101" s="380">
        <v>183201</v>
      </c>
      <c r="G101" s="266">
        <v>58.22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44179</v>
      </c>
      <c r="B102" s="266" t="s">
        <v>3265</v>
      </c>
      <c r="C102" s="267" t="s">
        <v>3868</v>
      </c>
      <c r="D102" s="267" t="s">
        <v>3782</v>
      </c>
      <c r="E102" s="267" t="s">
        <v>584</v>
      </c>
      <c r="F102" s="380">
        <v>4350000</v>
      </c>
      <c r="G102" s="266">
        <v>2.52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44179</v>
      </c>
      <c r="B103" s="266" t="s">
        <v>1441</v>
      </c>
      <c r="C103" s="267" t="s">
        <v>3845</v>
      </c>
      <c r="D103" s="267" t="s">
        <v>3717</v>
      </c>
      <c r="E103" s="267" t="s">
        <v>584</v>
      </c>
      <c r="F103" s="380">
        <v>984428</v>
      </c>
      <c r="G103" s="266">
        <v>38.799999999999997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44179</v>
      </c>
      <c r="B104" s="266" t="s">
        <v>1781</v>
      </c>
      <c r="C104" s="267" t="s">
        <v>3775</v>
      </c>
      <c r="D104" s="267" t="s">
        <v>3774</v>
      </c>
      <c r="E104" s="267" t="s">
        <v>584</v>
      </c>
      <c r="F104" s="380">
        <v>95000</v>
      </c>
      <c r="G104" s="266">
        <v>136.35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44179</v>
      </c>
      <c r="B105" s="266" t="s">
        <v>1781</v>
      </c>
      <c r="C105" s="267" t="s">
        <v>3775</v>
      </c>
      <c r="D105" s="267" t="s">
        <v>3846</v>
      </c>
      <c r="E105" s="267" t="s">
        <v>584</v>
      </c>
      <c r="F105" s="380">
        <v>126124</v>
      </c>
      <c r="G105" s="266">
        <v>135.68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44179</v>
      </c>
      <c r="B106" s="266" t="s">
        <v>1870</v>
      </c>
      <c r="C106" s="267" t="s">
        <v>3848</v>
      </c>
      <c r="D106" s="267" t="s">
        <v>3849</v>
      </c>
      <c r="E106" s="267" t="s">
        <v>584</v>
      </c>
      <c r="F106" s="380">
        <v>2744236</v>
      </c>
      <c r="G106" s="266">
        <v>1.1000000000000001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44179</v>
      </c>
      <c r="B107" s="266" t="s">
        <v>2131</v>
      </c>
      <c r="C107" s="267" t="s">
        <v>3854</v>
      </c>
      <c r="D107" s="267" t="s">
        <v>3856</v>
      </c>
      <c r="E107" s="267" t="s">
        <v>584</v>
      </c>
      <c r="F107" s="380">
        <v>95994</v>
      </c>
      <c r="G107" s="266">
        <v>79.75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44179</v>
      </c>
      <c r="B108" s="266" t="s">
        <v>2131</v>
      </c>
      <c r="C108" s="267" t="s">
        <v>3854</v>
      </c>
      <c r="D108" s="267" t="s">
        <v>3869</v>
      </c>
      <c r="E108" s="267" t="s">
        <v>584</v>
      </c>
      <c r="F108" s="380">
        <v>87873</v>
      </c>
      <c r="G108" s="266">
        <v>76.75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44179</v>
      </c>
      <c r="B109" s="266" t="s">
        <v>3140</v>
      </c>
      <c r="C109" s="267" t="s">
        <v>3857</v>
      </c>
      <c r="D109" s="267" t="s">
        <v>3717</v>
      </c>
      <c r="E109" s="267" t="s">
        <v>584</v>
      </c>
      <c r="F109" s="380">
        <v>161309</v>
      </c>
      <c r="G109" s="266">
        <v>38.04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44179</v>
      </c>
      <c r="B110" s="266" t="s">
        <v>3140</v>
      </c>
      <c r="C110" s="267" t="s">
        <v>3857</v>
      </c>
      <c r="D110" s="267" t="s">
        <v>3752</v>
      </c>
      <c r="E110" s="267" t="s">
        <v>584</v>
      </c>
      <c r="F110" s="380">
        <v>7500</v>
      </c>
      <c r="G110" s="266">
        <v>38.950000000000003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44179</v>
      </c>
      <c r="B111" s="266" t="s">
        <v>2243</v>
      </c>
      <c r="C111" s="267" t="s">
        <v>3858</v>
      </c>
      <c r="D111" s="267" t="s">
        <v>3870</v>
      </c>
      <c r="E111" s="267" t="s">
        <v>584</v>
      </c>
      <c r="F111" s="380">
        <v>541713</v>
      </c>
      <c r="G111" s="266">
        <v>23.6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44179</v>
      </c>
      <c r="B112" s="266" t="s">
        <v>2243</v>
      </c>
      <c r="C112" s="267" t="s">
        <v>3858</v>
      </c>
      <c r="D112" s="267" t="s">
        <v>3871</v>
      </c>
      <c r="E112" s="267" t="s">
        <v>584</v>
      </c>
      <c r="F112" s="380">
        <v>4445800</v>
      </c>
      <c r="G112" s="266">
        <v>23.3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44179</v>
      </c>
      <c r="B113" s="266" t="s">
        <v>3076</v>
      </c>
      <c r="C113" s="267" t="s">
        <v>3872</v>
      </c>
      <c r="D113" s="267" t="s">
        <v>3873</v>
      </c>
      <c r="E113" s="267" t="s">
        <v>584</v>
      </c>
      <c r="F113" s="380">
        <v>60500000</v>
      </c>
      <c r="G113" s="266">
        <v>2.2400000000000002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44179</v>
      </c>
      <c r="B114" s="266" t="s">
        <v>3355</v>
      </c>
      <c r="C114" s="267" t="s">
        <v>3780</v>
      </c>
      <c r="D114" s="267" t="s">
        <v>3781</v>
      </c>
      <c r="E114" s="267" t="s">
        <v>584</v>
      </c>
      <c r="F114" s="380">
        <v>200000</v>
      </c>
      <c r="G114" s="266">
        <v>71.430000000000007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44179</v>
      </c>
      <c r="B115" s="266" t="s">
        <v>2496</v>
      </c>
      <c r="C115" s="267" t="s">
        <v>3730</v>
      </c>
      <c r="D115" s="267" t="s">
        <v>3731</v>
      </c>
      <c r="E115" s="267" t="s">
        <v>584</v>
      </c>
      <c r="F115" s="380">
        <v>1245956</v>
      </c>
      <c r="G115" s="266">
        <v>62.21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44179</v>
      </c>
      <c r="B116" s="266" t="s">
        <v>2693</v>
      </c>
      <c r="C116" s="267" t="s">
        <v>3863</v>
      </c>
      <c r="D116" s="267" t="s">
        <v>3717</v>
      </c>
      <c r="E116" s="267" t="s">
        <v>584</v>
      </c>
      <c r="F116" s="380">
        <v>55011</v>
      </c>
      <c r="G116" s="266">
        <v>169.58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44179</v>
      </c>
      <c r="B117" s="266" t="s">
        <v>2734</v>
      </c>
      <c r="C117" s="267" t="s">
        <v>3701</v>
      </c>
      <c r="D117" s="267" t="s">
        <v>3776</v>
      </c>
      <c r="E117" s="267" t="s">
        <v>584</v>
      </c>
      <c r="F117" s="380">
        <v>2192169</v>
      </c>
      <c r="G117" s="266">
        <v>2.91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44179</v>
      </c>
      <c r="B118" s="266" t="s">
        <v>2734</v>
      </c>
      <c r="C118" s="267" t="s">
        <v>3701</v>
      </c>
      <c r="D118" s="267" t="s">
        <v>3874</v>
      </c>
      <c r="E118" s="267" t="s">
        <v>584</v>
      </c>
      <c r="F118" s="380">
        <v>5900000</v>
      </c>
      <c r="G118" s="266">
        <v>2.7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44179</v>
      </c>
      <c r="B119" s="266" t="s">
        <v>2734</v>
      </c>
      <c r="C119" s="267" t="s">
        <v>3701</v>
      </c>
      <c r="D119" s="267" t="s">
        <v>3753</v>
      </c>
      <c r="E119" s="267" t="s">
        <v>584</v>
      </c>
      <c r="F119" s="380">
        <v>15517500</v>
      </c>
      <c r="G119" s="266">
        <v>2.89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44179</v>
      </c>
      <c r="B120" s="266" t="s">
        <v>2734</v>
      </c>
      <c r="C120" s="267" t="s">
        <v>3701</v>
      </c>
      <c r="D120" s="267" t="s">
        <v>3875</v>
      </c>
      <c r="E120" s="267" t="s">
        <v>584</v>
      </c>
      <c r="F120" s="380">
        <v>4981235</v>
      </c>
      <c r="G120" s="266">
        <v>2.73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44179</v>
      </c>
      <c r="B121" s="266" t="s">
        <v>2734</v>
      </c>
      <c r="C121" s="267" t="s">
        <v>3701</v>
      </c>
      <c r="D121" s="267" t="s">
        <v>3864</v>
      </c>
      <c r="E121" s="267" t="s">
        <v>584</v>
      </c>
      <c r="F121" s="380">
        <v>300000</v>
      </c>
      <c r="G121" s="266">
        <v>2.88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44179</v>
      </c>
      <c r="B122" s="266" t="s">
        <v>2734</v>
      </c>
      <c r="C122" s="267" t="s">
        <v>3701</v>
      </c>
      <c r="D122" s="267" t="s">
        <v>3777</v>
      </c>
      <c r="E122" s="267" t="s">
        <v>584</v>
      </c>
      <c r="F122" s="380">
        <v>1527442</v>
      </c>
      <c r="G122" s="266">
        <v>2.81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44179</v>
      </c>
      <c r="B123" s="266" t="s">
        <v>2839</v>
      </c>
      <c r="C123" s="267" t="s">
        <v>3778</v>
      </c>
      <c r="D123" s="267" t="s">
        <v>3867</v>
      </c>
      <c r="E123" s="267" t="s">
        <v>584</v>
      </c>
      <c r="F123" s="380">
        <v>215671</v>
      </c>
      <c r="G123" s="266">
        <v>140.44999999999999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44179</v>
      </c>
      <c r="B124" s="266" t="s">
        <v>2839</v>
      </c>
      <c r="C124" s="267" t="s">
        <v>3778</v>
      </c>
      <c r="D124" s="267" t="s">
        <v>3866</v>
      </c>
      <c r="E124" s="267" t="s">
        <v>584</v>
      </c>
      <c r="F124" s="380">
        <v>218386</v>
      </c>
      <c r="G124" s="266">
        <v>142.53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44179</v>
      </c>
      <c r="B125" s="266" t="s">
        <v>2839</v>
      </c>
      <c r="C125" s="267" t="s">
        <v>3778</v>
      </c>
      <c r="D125" s="267" t="s">
        <v>3779</v>
      </c>
      <c r="E125" s="267" t="s">
        <v>584</v>
      </c>
      <c r="F125" s="380">
        <v>310000</v>
      </c>
      <c r="G125" s="266">
        <v>137.37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A126" s="243">
        <v>44179</v>
      </c>
      <c r="B126" s="266" t="s">
        <v>2839</v>
      </c>
      <c r="C126" s="267" t="s">
        <v>3778</v>
      </c>
      <c r="D126" s="267" t="s">
        <v>3700</v>
      </c>
      <c r="E126" s="267" t="s">
        <v>584</v>
      </c>
      <c r="F126" s="380">
        <v>261689</v>
      </c>
      <c r="G126" s="266">
        <v>141.77000000000001</v>
      </c>
      <c r="H126" s="344" t="s">
        <v>2952</v>
      </c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A127" s="243">
        <v>44179</v>
      </c>
      <c r="B127" s="266" t="s">
        <v>2839</v>
      </c>
      <c r="C127" s="267" t="s">
        <v>3778</v>
      </c>
      <c r="D127" s="267" t="s">
        <v>3772</v>
      </c>
      <c r="E127" s="267" t="s">
        <v>584</v>
      </c>
      <c r="F127" s="380">
        <v>816836</v>
      </c>
      <c r="G127" s="266">
        <v>140.97999999999999</v>
      </c>
      <c r="H127" s="344" t="s">
        <v>2952</v>
      </c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A128" s="243">
        <v>44179</v>
      </c>
      <c r="B128" s="266" t="s">
        <v>2839</v>
      </c>
      <c r="C128" s="267" t="s">
        <v>3778</v>
      </c>
      <c r="D128" s="267" t="s">
        <v>3865</v>
      </c>
      <c r="E128" s="267" t="s">
        <v>584</v>
      </c>
      <c r="F128" s="380">
        <v>331205</v>
      </c>
      <c r="G128" s="266">
        <v>142.04</v>
      </c>
      <c r="H128" s="344" t="s">
        <v>2952</v>
      </c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1:35">
      <c r="A129" s="243">
        <v>44179</v>
      </c>
      <c r="B129" s="266" t="s">
        <v>768</v>
      </c>
      <c r="C129" s="267" t="s">
        <v>3876</v>
      </c>
      <c r="D129" s="267" t="s">
        <v>3877</v>
      </c>
      <c r="E129" s="267" t="s">
        <v>584</v>
      </c>
      <c r="F129" s="380">
        <v>7500000</v>
      </c>
      <c r="G129" s="266">
        <v>6.55</v>
      </c>
      <c r="H129" s="344" t="s">
        <v>2952</v>
      </c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1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1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1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1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1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1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1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1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1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1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1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1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1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1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1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8"/>
  <sheetViews>
    <sheetView zoomScale="70" zoomScaleNormal="70" workbookViewId="0">
      <selection activeCell="A10" sqref="A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9">
        <v>1</v>
      </c>
      <c r="B10" s="510">
        <v>44110</v>
      </c>
      <c r="C10" s="511"/>
      <c r="D10" s="512" t="s">
        <v>142</v>
      </c>
      <c r="E10" s="513" t="s">
        <v>600</v>
      </c>
      <c r="F10" s="495">
        <v>6890</v>
      </c>
      <c r="G10" s="513">
        <v>6600</v>
      </c>
      <c r="H10" s="513">
        <v>7320</v>
      </c>
      <c r="I10" s="514">
        <v>7450</v>
      </c>
      <c r="J10" s="476" t="s">
        <v>3663</v>
      </c>
      <c r="K10" s="476">
        <f t="shared" ref="K10" si="0">H10-F10</f>
        <v>430</v>
      </c>
      <c r="L10" s="477">
        <f t="shared" ref="L10" si="1">(F10*-0.8)/100</f>
        <v>-55.12</v>
      </c>
      <c r="M10" s="478">
        <f t="shared" ref="M10" si="2">(K10+L10)/F10</f>
        <v>5.4409288824383166E-2</v>
      </c>
      <c r="N10" s="497" t="s">
        <v>599</v>
      </c>
      <c r="O10" s="479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9">
        <v>2</v>
      </c>
      <c r="B11" s="510">
        <v>44153</v>
      </c>
      <c r="C11" s="511"/>
      <c r="D11" s="512" t="s">
        <v>116</v>
      </c>
      <c r="E11" s="513" t="s">
        <v>600</v>
      </c>
      <c r="F11" s="495">
        <v>2137.5</v>
      </c>
      <c r="G11" s="513">
        <v>2000</v>
      </c>
      <c r="H11" s="513">
        <v>2267.5</v>
      </c>
      <c r="I11" s="514" t="s">
        <v>3642</v>
      </c>
      <c r="J11" s="555" t="s">
        <v>3719</v>
      </c>
      <c r="K11" s="555">
        <f t="shared" ref="K11" si="3">H11-F11</f>
        <v>130</v>
      </c>
      <c r="L11" s="477">
        <f t="shared" ref="L11" si="4">(F11*-0.8)/100</f>
        <v>-17.100000000000001</v>
      </c>
      <c r="M11" s="478">
        <f t="shared" ref="M11" si="5">(K11+L11)/F11</f>
        <v>5.2818713450292397E-2</v>
      </c>
      <c r="N11" s="497" t="s">
        <v>599</v>
      </c>
      <c r="O11" s="479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44154</v>
      </c>
      <c r="C13" s="511"/>
      <c r="D13" s="512" t="s">
        <v>252</v>
      </c>
      <c r="E13" s="513" t="s">
        <v>600</v>
      </c>
      <c r="F13" s="495">
        <v>2450</v>
      </c>
      <c r="G13" s="513">
        <v>2300</v>
      </c>
      <c r="H13" s="495">
        <v>2605</v>
      </c>
      <c r="I13" s="514">
        <v>2750</v>
      </c>
      <c r="J13" s="532" t="s">
        <v>3685</v>
      </c>
      <c r="K13" s="529">
        <f t="shared" ref="K13:K14" si="6">H13-F13</f>
        <v>155</v>
      </c>
      <c r="L13" s="477">
        <f t="shared" ref="L13:L14" si="7">(F13*-0.8)/100</f>
        <v>-19.600000000000001</v>
      </c>
      <c r="M13" s="478">
        <f t="shared" ref="M13:M14" si="8">(K13+L13)/F13</f>
        <v>5.5265306122448982E-2</v>
      </c>
      <c r="N13" s="497" t="s">
        <v>599</v>
      </c>
      <c r="O13" s="479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9">
        <v>5</v>
      </c>
      <c r="B14" s="510">
        <v>44167</v>
      </c>
      <c r="C14" s="511"/>
      <c r="D14" s="512" t="s">
        <v>98</v>
      </c>
      <c r="E14" s="513" t="s">
        <v>600</v>
      </c>
      <c r="F14" s="495">
        <v>181</v>
      </c>
      <c r="G14" s="513">
        <v>167</v>
      </c>
      <c r="H14" s="495">
        <v>194</v>
      </c>
      <c r="I14" s="514" t="s">
        <v>3654</v>
      </c>
      <c r="J14" s="538" t="s">
        <v>3702</v>
      </c>
      <c r="K14" s="538">
        <f t="shared" si="6"/>
        <v>13</v>
      </c>
      <c r="L14" s="477">
        <f t="shared" si="7"/>
        <v>-1.4480000000000002</v>
      </c>
      <c r="M14" s="478">
        <f t="shared" si="8"/>
        <v>6.3823204419889507E-2</v>
      </c>
      <c r="N14" s="497" t="s">
        <v>599</v>
      </c>
      <c r="O14" s="479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9">
        <v>6</v>
      </c>
      <c r="B15" s="560">
        <v>44175</v>
      </c>
      <c r="C15" s="561"/>
      <c r="D15" s="562" t="s">
        <v>2931</v>
      </c>
      <c r="E15" s="563" t="s">
        <v>600</v>
      </c>
      <c r="F15" s="585">
        <v>1427.5</v>
      </c>
      <c r="G15" s="564">
        <v>1330</v>
      </c>
      <c r="H15" s="585">
        <v>1500</v>
      </c>
      <c r="I15" s="565" t="s">
        <v>3732</v>
      </c>
      <c r="J15" s="566" t="s">
        <v>3733</v>
      </c>
      <c r="K15" s="566">
        <f t="shared" ref="K15:K16" si="9">H15-F15</f>
        <v>72.5</v>
      </c>
      <c r="L15" s="567">
        <f>(F15*-0.07)/100</f>
        <v>-0.99925000000000008</v>
      </c>
      <c r="M15" s="568">
        <f t="shared" ref="M15:M16" si="10">(K15+L15)/F15</f>
        <v>5.008809106830122E-2</v>
      </c>
      <c r="N15" s="569" t="s">
        <v>599</v>
      </c>
      <c r="O15" s="570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9">
        <v>7</v>
      </c>
      <c r="B16" s="560">
        <v>44175</v>
      </c>
      <c r="C16" s="561"/>
      <c r="D16" s="562" t="s">
        <v>128</v>
      </c>
      <c r="E16" s="563" t="s">
        <v>600</v>
      </c>
      <c r="F16" s="585">
        <v>210</v>
      </c>
      <c r="G16" s="564">
        <v>197</v>
      </c>
      <c r="H16" s="585">
        <v>218.5</v>
      </c>
      <c r="I16" s="565" t="s">
        <v>3741</v>
      </c>
      <c r="J16" s="566" t="s">
        <v>3783</v>
      </c>
      <c r="K16" s="566">
        <f t="shared" si="9"/>
        <v>8.5</v>
      </c>
      <c r="L16" s="567">
        <f t="shared" ref="L16" si="11">(F16*-0.8)/100</f>
        <v>-1.68</v>
      </c>
      <c r="M16" s="568">
        <f t="shared" si="10"/>
        <v>3.2476190476190478E-2</v>
      </c>
      <c r="N16" s="569" t="s">
        <v>599</v>
      </c>
      <c r="O16" s="584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382">
        <v>8</v>
      </c>
      <c r="B17" s="397">
        <v>44176</v>
      </c>
      <c r="C17" s="398"/>
      <c r="D17" s="411" t="s">
        <v>569</v>
      </c>
      <c r="E17" s="402" t="s">
        <v>600</v>
      </c>
      <c r="F17" s="402" t="s">
        <v>3757</v>
      </c>
      <c r="G17" s="409">
        <v>1940</v>
      </c>
      <c r="H17" s="402"/>
      <c r="I17" s="399" t="s">
        <v>3758</v>
      </c>
      <c r="J17" s="404" t="s">
        <v>601</v>
      </c>
      <c r="K17" s="404"/>
      <c r="L17" s="416"/>
      <c r="M17" s="375"/>
      <c r="N17" s="385"/>
      <c r="O17" s="381"/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382"/>
      <c r="B18" s="397"/>
      <c r="C18" s="398"/>
      <c r="D18" s="411"/>
      <c r="E18" s="402"/>
      <c r="F18" s="402"/>
      <c r="G18" s="409"/>
      <c r="H18" s="402"/>
      <c r="I18" s="399"/>
      <c r="J18" s="404"/>
      <c r="K18" s="404"/>
      <c r="L18" s="416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1"/>
      <c r="B19" s="462"/>
      <c r="C19" s="463"/>
      <c r="D19" s="464"/>
      <c r="E19" s="465"/>
      <c r="F19" s="465"/>
      <c r="G19" s="428"/>
      <c r="H19" s="465"/>
      <c r="I19" s="466"/>
      <c r="J19" s="429"/>
      <c r="K19" s="429"/>
      <c r="L19" s="467"/>
      <c r="M19" s="79"/>
      <c r="N19" s="468"/>
      <c r="O19" s="469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7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8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8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9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20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80">
        <v>1</v>
      </c>
      <c r="B27" s="481">
        <v>44153</v>
      </c>
      <c r="C27" s="482"/>
      <c r="D27" s="483" t="s">
        <v>3641</v>
      </c>
      <c r="E27" s="484" t="s">
        <v>600</v>
      </c>
      <c r="F27" s="484">
        <v>376</v>
      </c>
      <c r="G27" s="485">
        <v>367</v>
      </c>
      <c r="H27" s="485">
        <v>376.5</v>
      </c>
      <c r="I27" s="484">
        <v>396</v>
      </c>
      <c r="J27" s="486" t="s">
        <v>3653</v>
      </c>
      <c r="K27" s="486">
        <f t="shared" ref="K27" si="12">H27-F27</f>
        <v>0.5</v>
      </c>
      <c r="L27" s="487">
        <f t="shared" ref="L27:L29" si="13">(F27*-0.7)/100</f>
        <v>-2.6319999999999997</v>
      </c>
      <c r="M27" s="488">
        <f t="shared" ref="M27:M29" si="14">(K27+L27)/F27</f>
        <v>-5.6702127659574459E-3</v>
      </c>
      <c r="N27" s="489" t="s">
        <v>708</v>
      </c>
      <c r="O27" s="490">
        <v>44167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1">
        <v>2</v>
      </c>
      <c r="B28" s="492">
        <v>44161</v>
      </c>
      <c r="C28" s="493"/>
      <c r="D28" s="494" t="s">
        <v>133</v>
      </c>
      <c r="E28" s="495" t="s">
        <v>3627</v>
      </c>
      <c r="F28" s="495">
        <v>1877</v>
      </c>
      <c r="G28" s="496">
        <v>1925</v>
      </c>
      <c r="H28" s="496">
        <v>1837</v>
      </c>
      <c r="I28" s="495">
        <v>1800</v>
      </c>
      <c r="J28" s="476" t="s">
        <v>636</v>
      </c>
      <c r="K28" s="476">
        <f>F28-H28</f>
        <v>40</v>
      </c>
      <c r="L28" s="477">
        <f t="shared" si="13"/>
        <v>-13.138999999999999</v>
      </c>
      <c r="M28" s="478">
        <f t="shared" si="14"/>
        <v>1.4310602024507194E-2</v>
      </c>
      <c r="N28" s="497" t="s">
        <v>599</v>
      </c>
      <c r="O28" s="47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1">
        <v>3</v>
      </c>
      <c r="B29" s="492">
        <v>44166</v>
      </c>
      <c r="C29" s="493"/>
      <c r="D29" s="494" t="s">
        <v>253</v>
      </c>
      <c r="E29" s="495" t="s">
        <v>600</v>
      </c>
      <c r="F29" s="495">
        <v>641.5</v>
      </c>
      <c r="G29" s="496">
        <v>619</v>
      </c>
      <c r="H29" s="496">
        <v>659</v>
      </c>
      <c r="I29" s="495">
        <v>680</v>
      </c>
      <c r="J29" s="556" t="s">
        <v>3707</v>
      </c>
      <c r="K29" s="556">
        <f t="shared" ref="K29" si="15">H29-F29</f>
        <v>17.5</v>
      </c>
      <c r="L29" s="477">
        <f t="shared" si="13"/>
        <v>-4.4904999999999999</v>
      </c>
      <c r="M29" s="478">
        <f t="shared" si="14"/>
        <v>2.0279812938425564E-2</v>
      </c>
      <c r="N29" s="497" t="s">
        <v>599</v>
      </c>
      <c r="O29" s="479">
        <v>44175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1">
        <v>4</v>
      </c>
      <c r="B30" s="492">
        <v>44166</v>
      </c>
      <c r="C30" s="493"/>
      <c r="D30" s="494" t="s">
        <v>957</v>
      </c>
      <c r="E30" s="495" t="s">
        <v>600</v>
      </c>
      <c r="F30" s="495">
        <v>115.5</v>
      </c>
      <c r="G30" s="496">
        <v>112</v>
      </c>
      <c r="H30" s="496">
        <v>118.5</v>
      </c>
      <c r="I30" s="495">
        <v>122</v>
      </c>
      <c r="J30" s="516" t="s">
        <v>3674</v>
      </c>
      <c r="K30" s="476">
        <f t="shared" ref="K30:K31" si="16">H30-F30</f>
        <v>3</v>
      </c>
      <c r="L30" s="477">
        <f t="shared" ref="L30:L31" si="17">(F30*-0.7)/100</f>
        <v>-0.8085</v>
      </c>
      <c r="M30" s="478">
        <f t="shared" ref="M30:M31" si="18">(K30+L30)/F30</f>
        <v>1.8974025974025973E-2</v>
      </c>
      <c r="N30" s="497" t="s">
        <v>599</v>
      </c>
      <c r="O30" s="479">
        <v>44168</v>
      </c>
      <c r="P30" s="7"/>
      <c r="Q30" s="7"/>
      <c r="R30" s="343" t="s">
        <v>3186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1">
        <v>5</v>
      </c>
      <c r="B31" s="492">
        <v>44167</v>
      </c>
      <c r="C31" s="493"/>
      <c r="D31" s="494" t="s">
        <v>55</v>
      </c>
      <c r="E31" s="495" t="s">
        <v>600</v>
      </c>
      <c r="F31" s="495">
        <v>608.5</v>
      </c>
      <c r="G31" s="496">
        <v>590</v>
      </c>
      <c r="H31" s="496">
        <v>624</v>
      </c>
      <c r="I31" s="495">
        <v>640</v>
      </c>
      <c r="J31" s="538" t="s">
        <v>3687</v>
      </c>
      <c r="K31" s="538">
        <f t="shared" si="16"/>
        <v>15.5</v>
      </c>
      <c r="L31" s="477">
        <f t="shared" si="17"/>
        <v>-4.2595000000000001</v>
      </c>
      <c r="M31" s="478">
        <f t="shared" si="18"/>
        <v>1.8472473294987676E-2</v>
      </c>
      <c r="N31" s="497" t="s">
        <v>599</v>
      </c>
      <c r="O31" s="479">
        <v>44173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1">
        <v>6</v>
      </c>
      <c r="B32" s="492">
        <v>44167</v>
      </c>
      <c r="C32" s="493"/>
      <c r="D32" s="494" t="s">
        <v>197</v>
      </c>
      <c r="E32" s="495" t="s">
        <v>600</v>
      </c>
      <c r="F32" s="495">
        <v>440</v>
      </c>
      <c r="G32" s="496">
        <v>428</v>
      </c>
      <c r="H32" s="496">
        <v>450.5</v>
      </c>
      <c r="I32" s="495" t="s">
        <v>3655</v>
      </c>
      <c r="J32" s="476" t="s">
        <v>3662</v>
      </c>
      <c r="K32" s="476">
        <f t="shared" ref="K32" si="19">H32-F32</f>
        <v>10.5</v>
      </c>
      <c r="L32" s="477">
        <f t="shared" ref="L32" si="20">(F32*-0.7)/100</f>
        <v>-3.08</v>
      </c>
      <c r="M32" s="478">
        <f t="shared" ref="M32" si="21">(K32+L32)/F32</f>
        <v>1.6863636363636362E-2</v>
      </c>
      <c r="N32" s="497" t="s">
        <v>599</v>
      </c>
      <c r="O32" s="479">
        <v>44168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1">
        <v>7</v>
      </c>
      <c r="B33" s="492">
        <v>44167</v>
      </c>
      <c r="C33" s="493"/>
      <c r="D33" s="494" t="s">
        <v>75</v>
      </c>
      <c r="E33" s="495" t="s">
        <v>600</v>
      </c>
      <c r="F33" s="495">
        <v>3585</v>
      </c>
      <c r="G33" s="496">
        <v>3480</v>
      </c>
      <c r="H33" s="496">
        <v>3670</v>
      </c>
      <c r="I33" s="495">
        <v>3800</v>
      </c>
      <c r="J33" s="534" t="s">
        <v>3686</v>
      </c>
      <c r="K33" s="534">
        <f t="shared" ref="K33" si="22">H33-F33</f>
        <v>85</v>
      </c>
      <c r="L33" s="477">
        <f t="shared" ref="L33" si="23">(F33*-0.7)/100</f>
        <v>-25.094999999999999</v>
      </c>
      <c r="M33" s="478">
        <f t="shared" ref="M33" si="24">(K33+L33)/F33</f>
        <v>1.6709902370990237E-2</v>
      </c>
      <c r="N33" s="497" t="s">
        <v>599</v>
      </c>
      <c r="O33" s="479">
        <v>44172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1">
        <v>8</v>
      </c>
      <c r="B34" s="492">
        <v>44168</v>
      </c>
      <c r="C34" s="493"/>
      <c r="D34" s="494" t="s">
        <v>315</v>
      </c>
      <c r="E34" s="495" t="s">
        <v>600</v>
      </c>
      <c r="F34" s="495">
        <v>200</v>
      </c>
      <c r="G34" s="496">
        <v>193</v>
      </c>
      <c r="H34" s="496">
        <v>206.5</v>
      </c>
      <c r="I34" s="495">
        <v>210</v>
      </c>
      <c r="J34" s="572" t="s">
        <v>3754</v>
      </c>
      <c r="K34" s="572">
        <f t="shared" ref="K34" si="25">H34-F34</f>
        <v>6.5</v>
      </c>
      <c r="L34" s="477">
        <f t="shared" ref="L34" si="26">(F34*-0.7)/100</f>
        <v>-1.4</v>
      </c>
      <c r="M34" s="478">
        <f t="shared" ref="M34" si="27">(K34+L34)/F34</f>
        <v>2.5499999999999998E-2</v>
      </c>
      <c r="N34" s="497" t="s">
        <v>599</v>
      </c>
      <c r="O34" s="479">
        <v>44176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1">
        <v>9</v>
      </c>
      <c r="B35" s="492">
        <v>44168</v>
      </c>
      <c r="C35" s="493"/>
      <c r="D35" s="494" t="s">
        <v>409</v>
      </c>
      <c r="E35" s="495" t="s">
        <v>600</v>
      </c>
      <c r="F35" s="495">
        <v>87.25</v>
      </c>
      <c r="G35" s="496">
        <v>84.5</v>
      </c>
      <c r="H35" s="496">
        <v>89.25</v>
      </c>
      <c r="I35" s="495" t="s">
        <v>3669</v>
      </c>
      <c r="J35" s="476" t="s">
        <v>3670</v>
      </c>
      <c r="K35" s="476">
        <f t="shared" ref="K35:K37" si="28">H35-F35</f>
        <v>2</v>
      </c>
      <c r="L35" s="477">
        <f>(F35*-0.07)/100</f>
        <v>-6.1075000000000011E-2</v>
      </c>
      <c r="M35" s="478">
        <f t="shared" ref="M35:M37" si="29">(K35+L35)/F35</f>
        <v>2.2222636103151863E-2</v>
      </c>
      <c r="N35" s="497" t="s">
        <v>599</v>
      </c>
      <c r="O35" s="515">
        <v>44168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1">
        <v>10</v>
      </c>
      <c r="B36" s="492">
        <v>44168</v>
      </c>
      <c r="C36" s="493"/>
      <c r="D36" s="494" t="s">
        <v>2931</v>
      </c>
      <c r="E36" s="495" t="s">
        <v>600</v>
      </c>
      <c r="F36" s="495">
        <v>1370</v>
      </c>
      <c r="G36" s="496">
        <v>1335</v>
      </c>
      <c r="H36" s="496">
        <v>1407.5</v>
      </c>
      <c r="I36" s="495" t="s">
        <v>3671</v>
      </c>
      <c r="J36" s="529" t="s">
        <v>3676</v>
      </c>
      <c r="K36" s="529">
        <f t="shared" si="28"/>
        <v>37.5</v>
      </c>
      <c r="L36" s="477">
        <f t="shared" ref="L36:L37" si="30">(F36*-0.7)/100</f>
        <v>-9.5899999999999981</v>
      </c>
      <c r="M36" s="478">
        <f t="shared" si="29"/>
        <v>2.037226277372263E-2</v>
      </c>
      <c r="N36" s="497" t="s">
        <v>599</v>
      </c>
      <c r="O36" s="479">
        <v>44169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0">
        <v>11</v>
      </c>
      <c r="B37" s="481">
        <v>44168</v>
      </c>
      <c r="C37" s="482"/>
      <c r="D37" s="483" t="s">
        <v>523</v>
      </c>
      <c r="E37" s="484" t="s">
        <v>600</v>
      </c>
      <c r="F37" s="484">
        <v>345.5</v>
      </c>
      <c r="G37" s="485">
        <v>335</v>
      </c>
      <c r="H37" s="485">
        <v>346.5</v>
      </c>
      <c r="I37" s="484">
        <v>365</v>
      </c>
      <c r="J37" s="486" t="s">
        <v>3718</v>
      </c>
      <c r="K37" s="486">
        <f t="shared" si="28"/>
        <v>1</v>
      </c>
      <c r="L37" s="487">
        <f t="shared" si="30"/>
        <v>-2.4184999999999999</v>
      </c>
      <c r="M37" s="488">
        <f t="shared" si="29"/>
        <v>-4.1056439942112879E-3</v>
      </c>
      <c r="N37" s="489" t="s">
        <v>708</v>
      </c>
      <c r="O37" s="490">
        <v>44173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91">
        <v>12</v>
      </c>
      <c r="B38" s="492">
        <v>44169</v>
      </c>
      <c r="C38" s="493"/>
      <c r="D38" s="494" t="s">
        <v>565</v>
      </c>
      <c r="E38" s="495" t="s">
        <v>600</v>
      </c>
      <c r="F38" s="495">
        <v>1150</v>
      </c>
      <c r="G38" s="496">
        <v>1115</v>
      </c>
      <c r="H38" s="496">
        <v>1183</v>
      </c>
      <c r="I38" s="495" t="s">
        <v>3677</v>
      </c>
      <c r="J38" s="538" t="s">
        <v>3706</v>
      </c>
      <c r="K38" s="538">
        <f t="shared" ref="K38" si="31">H38-F38</f>
        <v>33</v>
      </c>
      <c r="L38" s="477">
        <f t="shared" ref="L38" si="32">(F38*-0.7)/100</f>
        <v>-8.0500000000000007</v>
      </c>
      <c r="M38" s="478">
        <f t="shared" ref="M38" si="33">(K38+L38)/F38</f>
        <v>2.1695652173913043E-2</v>
      </c>
      <c r="N38" s="497" t="s">
        <v>599</v>
      </c>
      <c r="O38" s="47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1">
        <v>13</v>
      </c>
      <c r="B39" s="492">
        <v>44169</v>
      </c>
      <c r="C39" s="493"/>
      <c r="D39" s="494" t="s">
        <v>179</v>
      </c>
      <c r="E39" s="495" t="s">
        <v>600</v>
      </c>
      <c r="F39" s="495">
        <v>452</v>
      </c>
      <c r="G39" s="496">
        <v>437</v>
      </c>
      <c r="H39" s="496">
        <v>462.5</v>
      </c>
      <c r="I39" s="495">
        <v>475</v>
      </c>
      <c r="J39" s="534" t="s">
        <v>3662</v>
      </c>
      <c r="K39" s="534">
        <f t="shared" ref="K39" si="34">H39-F39</f>
        <v>10.5</v>
      </c>
      <c r="L39" s="477">
        <f t="shared" ref="L39" si="35">(F39*-0.7)/100</f>
        <v>-3.1639999999999997</v>
      </c>
      <c r="M39" s="478">
        <f t="shared" ref="M39" si="36">(K39+L39)/F39</f>
        <v>1.6230088495575223E-2</v>
      </c>
      <c r="N39" s="497" t="s">
        <v>599</v>
      </c>
      <c r="O39" s="479">
        <v>44172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1">
        <v>14</v>
      </c>
      <c r="B40" s="492">
        <v>44172</v>
      </c>
      <c r="C40" s="493"/>
      <c r="D40" s="494" t="s">
        <v>3689</v>
      </c>
      <c r="E40" s="495" t="s">
        <v>600</v>
      </c>
      <c r="F40" s="495">
        <v>156.75</v>
      </c>
      <c r="G40" s="496">
        <v>152</v>
      </c>
      <c r="H40" s="496">
        <v>161.25</v>
      </c>
      <c r="I40" s="495" t="s">
        <v>3690</v>
      </c>
      <c r="J40" s="534" t="s">
        <v>3691</v>
      </c>
      <c r="K40" s="534">
        <f t="shared" ref="K40:K42" si="37">H40-F40</f>
        <v>4.5</v>
      </c>
      <c r="L40" s="477">
        <f>(F40*-0.07)/100</f>
        <v>-0.10972500000000002</v>
      </c>
      <c r="M40" s="478">
        <f t="shared" ref="M40:M42" si="38">(K40+L40)/F40</f>
        <v>2.8008133971291864E-2</v>
      </c>
      <c r="N40" s="497" t="s">
        <v>599</v>
      </c>
      <c r="O40" s="515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541">
        <v>15</v>
      </c>
      <c r="B41" s="537">
        <v>44172</v>
      </c>
      <c r="C41" s="542"/>
      <c r="D41" s="543" t="s">
        <v>3387</v>
      </c>
      <c r="E41" s="527" t="s">
        <v>600</v>
      </c>
      <c r="F41" s="527">
        <v>317.5</v>
      </c>
      <c r="G41" s="544">
        <v>309</v>
      </c>
      <c r="H41" s="544">
        <v>309</v>
      </c>
      <c r="I41" s="527" t="s">
        <v>3639</v>
      </c>
      <c r="J41" s="517" t="s">
        <v>3705</v>
      </c>
      <c r="K41" s="517">
        <f t="shared" si="37"/>
        <v>-8.5</v>
      </c>
      <c r="L41" s="518">
        <f t="shared" ref="L41:L42" si="39">(F41*-0.7)/100</f>
        <v>-2.2225000000000001</v>
      </c>
      <c r="M41" s="545">
        <f t="shared" si="38"/>
        <v>-3.3771653543307086E-2</v>
      </c>
      <c r="N41" s="520" t="s">
        <v>663</v>
      </c>
      <c r="O41" s="521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91">
        <v>16</v>
      </c>
      <c r="B42" s="492">
        <v>44172</v>
      </c>
      <c r="C42" s="493"/>
      <c r="D42" s="494" t="s">
        <v>460</v>
      </c>
      <c r="E42" s="495" t="s">
        <v>600</v>
      </c>
      <c r="F42" s="495">
        <v>141.4</v>
      </c>
      <c r="G42" s="496">
        <v>137</v>
      </c>
      <c r="H42" s="496">
        <v>145</v>
      </c>
      <c r="I42" s="495" t="s">
        <v>3696</v>
      </c>
      <c r="J42" s="555" t="s">
        <v>3720</v>
      </c>
      <c r="K42" s="555">
        <f t="shared" si="37"/>
        <v>3.5999999999999943</v>
      </c>
      <c r="L42" s="477">
        <f t="shared" si="39"/>
        <v>-0.98980000000000001</v>
      </c>
      <c r="M42" s="478">
        <f t="shared" si="38"/>
        <v>1.845968882602542E-2</v>
      </c>
      <c r="N42" s="497" t="s">
        <v>599</v>
      </c>
      <c r="O42" s="479">
        <v>44174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1">
        <v>17</v>
      </c>
      <c r="B43" s="492">
        <v>44172</v>
      </c>
      <c r="C43" s="493"/>
      <c r="D43" s="494" t="s">
        <v>445</v>
      </c>
      <c r="E43" s="495" t="s">
        <v>600</v>
      </c>
      <c r="F43" s="495">
        <v>549</v>
      </c>
      <c r="G43" s="496">
        <v>534</v>
      </c>
      <c r="H43" s="496">
        <v>563</v>
      </c>
      <c r="I43" s="495" t="s">
        <v>3699</v>
      </c>
      <c r="J43" s="538" t="s">
        <v>3703</v>
      </c>
      <c r="K43" s="538">
        <f t="shared" ref="K43:K44" si="40">H43-F43</f>
        <v>14</v>
      </c>
      <c r="L43" s="477">
        <f t="shared" ref="L43:L44" si="41">(F43*-0.7)/100</f>
        <v>-3.8429999999999995</v>
      </c>
      <c r="M43" s="478">
        <f t="shared" ref="M43:M44" si="42">(K43+L43)/F43</f>
        <v>1.8500910746812385E-2</v>
      </c>
      <c r="N43" s="497" t="s">
        <v>599</v>
      </c>
      <c r="O43" s="479">
        <v>44173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1">
        <v>18</v>
      </c>
      <c r="B44" s="492">
        <v>44173</v>
      </c>
      <c r="C44" s="493"/>
      <c r="D44" s="494" t="s">
        <v>179</v>
      </c>
      <c r="E44" s="495" t="s">
        <v>600</v>
      </c>
      <c r="F44" s="495">
        <v>455</v>
      </c>
      <c r="G44" s="496">
        <v>438</v>
      </c>
      <c r="H44" s="496">
        <v>467.5</v>
      </c>
      <c r="I44" s="495" t="s">
        <v>3710</v>
      </c>
      <c r="J44" s="555" t="s">
        <v>3721</v>
      </c>
      <c r="K44" s="555">
        <f t="shared" si="40"/>
        <v>12.5</v>
      </c>
      <c r="L44" s="477">
        <f t="shared" si="41"/>
        <v>-3.1850000000000001</v>
      </c>
      <c r="M44" s="478">
        <f t="shared" si="42"/>
        <v>2.0472527472527473E-2</v>
      </c>
      <c r="N44" s="497" t="s">
        <v>599</v>
      </c>
      <c r="O44" s="479">
        <v>44174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22">
        <v>19</v>
      </c>
      <c r="B45" s="446">
        <v>44174</v>
      </c>
      <c r="C45" s="449"/>
      <c r="D45" s="414" t="s">
        <v>449</v>
      </c>
      <c r="E45" s="415" t="s">
        <v>600</v>
      </c>
      <c r="F45" s="415" t="s">
        <v>3724</v>
      </c>
      <c r="G45" s="450">
        <v>365</v>
      </c>
      <c r="H45" s="450"/>
      <c r="I45" s="415" t="s">
        <v>3725</v>
      </c>
      <c r="J45" s="442" t="s">
        <v>601</v>
      </c>
      <c r="K45" s="442"/>
      <c r="L45" s="443"/>
      <c r="M45" s="430"/>
      <c r="N45" s="403"/>
      <c r="O45" s="437"/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91">
        <v>20</v>
      </c>
      <c r="B46" s="492">
        <v>44174</v>
      </c>
      <c r="C46" s="493"/>
      <c r="D46" s="494" t="s">
        <v>1220</v>
      </c>
      <c r="E46" s="495" t="s">
        <v>600</v>
      </c>
      <c r="F46" s="495">
        <v>741</v>
      </c>
      <c r="G46" s="496">
        <v>718</v>
      </c>
      <c r="H46" s="496">
        <v>761</v>
      </c>
      <c r="I46" s="495">
        <v>780</v>
      </c>
      <c r="J46" s="556" t="s">
        <v>3736</v>
      </c>
      <c r="K46" s="556">
        <f t="shared" ref="K46" si="43">H46-F46</f>
        <v>20</v>
      </c>
      <c r="L46" s="477">
        <f t="shared" ref="L46" si="44">(F46*-0.7)/100</f>
        <v>-5.1869999999999994</v>
      </c>
      <c r="M46" s="478">
        <f t="shared" ref="M46" si="45">(K46+L46)/F46</f>
        <v>1.9990553306342782E-2</v>
      </c>
      <c r="N46" s="497" t="s">
        <v>599</v>
      </c>
      <c r="O46" s="479">
        <v>44175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1">
        <v>21</v>
      </c>
      <c r="B47" s="492">
        <v>44175</v>
      </c>
      <c r="C47" s="493"/>
      <c r="D47" s="494" t="s">
        <v>252</v>
      </c>
      <c r="E47" s="495" t="s">
        <v>600</v>
      </c>
      <c r="F47" s="495">
        <v>2790</v>
      </c>
      <c r="G47" s="496">
        <v>2710</v>
      </c>
      <c r="H47" s="496">
        <v>2845</v>
      </c>
      <c r="I47" s="495" t="s">
        <v>3735</v>
      </c>
      <c r="J47" s="556" t="s">
        <v>723</v>
      </c>
      <c r="K47" s="556">
        <f t="shared" ref="K47" si="46">H47-F47</f>
        <v>55</v>
      </c>
      <c r="L47" s="477">
        <f>(F47*-0.07)/100</f>
        <v>-1.9530000000000001</v>
      </c>
      <c r="M47" s="478">
        <f t="shared" ref="M47" si="47">(K47+L47)/F47</f>
        <v>1.9013261648745519E-2</v>
      </c>
      <c r="N47" s="497" t="s">
        <v>599</v>
      </c>
      <c r="O47" s="515">
        <v>44175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1">
        <v>22</v>
      </c>
      <c r="B48" s="492">
        <v>44175</v>
      </c>
      <c r="C48" s="493"/>
      <c r="D48" s="494" t="s">
        <v>163</v>
      </c>
      <c r="E48" s="495" t="s">
        <v>600</v>
      </c>
      <c r="F48" s="495">
        <v>1627.5</v>
      </c>
      <c r="G48" s="496">
        <v>1580</v>
      </c>
      <c r="H48" s="496">
        <v>1657.5</v>
      </c>
      <c r="I48" s="495" t="s">
        <v>3737</v>
      </c>
      <c r="J48" s="556" t="s">
        <v>3739</v>
      </c>
      <c r="K48" s="556">
        <f t="shared" ref="K48:K49" si="48">H48-F48</f>
        <v>30</v>
      </c>
      <c r="L48" s="477">
        <f>(F48*-0.07)/100</f>
        <v>-1.1392500000000001</v>
      </c>
      <c r="M48" s="478">
        <f t="shared" ref="M48:M49" si="49">(K48+L48)/F48</f>
        <v>1.7733179723502305E-2</v>
      </c>
      <c r="N48" s="497" t="s">
        <v>599</v>
      </c>
      <c r="O48" s="515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91">
        <v>23</v>
      </c>
      <c r="B49" s="492">
        <v>44175</v>
      </c>
      <c r="C49" s="493"/>
      <c r="D49" s="494" t="s">
        <v>483</v>
      </c>
      <c r="E49" s="495" t="s">
        <v>600</v>
      </c>
      <c r="F49" s="495">
        <v>215</v>
      </c>
      <c r="G49" s="496">
        <v>209</v>
      </c>
      <c r="H49" s="496">
        <v>221</v>
      </c>
      <c r="I49" s="495" t="s">
        <v>3738</v>
      </c>
      <c r="J49" s="572" t="s">
        <v>3657</v>
      </c>
      <c r="K49" s="572">
        <f t="shared" si="48"/>
        <v>6</v>
      </c>
      <c r="L49" s="477">
        <f t="shared" ref="L49" si="50">(F49*-0.7)/100</f>
        <v>-1.5049999999999999</v>
      </c>
      <c r="M49" s="478">
        <f t="shared" si="49"/>
        <v>2.0906976744186047E-2</v>
      </c>
      <c r="N49" s="497" t="s">
        <v>599</v>
      </c>
      <c r="O49" s="479">
        <v>44176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22">
        <v>24</v>
      </c>
      <c r="B50" s="446">
        <v>44175</v>
      </c>
      <c r="C50" s="449"/>
      <c r="D50" s="414" t="s">
        <v>565</v>
      </c>
      <c r="E50" s="415" t="s">
        <v>600</v>
      </c>
      <c r="F50" s="415" t="s">
        <v>3740</v>
      </c>
      <c r="G50" s="450">
        <v>1110</v>
      </c>
      <c r="H50" s="450"/>
      <c r="I50" s="415">
        <v>1200</v>
      </c>
      <c r="J50" s="433" t="s">
        <v>601</v>
      </c>
      <c r="K50" s="433"/>
      <c r="L50" s="434"/>
      <c r="M50" s="430"/>
      <c r="N50" s="435"/>
      <c r="O50" s="437"/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422">
        <v>25</v>
      </c>
      <c r="B51" s="397">
        <v>44176</v>
      </c>
      <c r="C51" s="449"/>
      <c r="D51" s="414" t="s">
        <v>523</v>
      </c>
      <c r="E51" s="415" t="s">
        <v>600</v>
      </c>
      <c r="F51" s="415" t="s">
        <v>3755</v>
      </c>
      <c r="G51" s="450">
        <v>345</v>
      </c>
      <c r="H51" s="450"/>
      <c r="I51" s="415" t="s">
        <v>3756</v>
      </c>
      <c r="J51" s="571" t="s">
        <v>601</v>
      </c>
      <c r="K51" s="571"/>
      <c r="L51" s="434"/>
      <c r="M51" s="430"/>
      <c r="N51" s="435"/>
      <c r="O51" s="437"/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22">
        <v>26</v>
      </c>
      <c r="B52" s="397">
        <v>44176</v>
      </c>
      <c r="C52" s="449"/>
      <c r="D52" s="414" t="s">
        <v>75</v>
      </c>
      <c r="E52" s="415" t="s">
        <v>600</v>
      </c>
      <c r="F52" s="415" t="s">
        <v>3759</v>
      </c>
      <c r="G52" s="450">
        <v>3630</v>
      </c>
      <c r="H52" s="450"/>
      <c r="I52" s="415" t="s">
        <v>3760</v>
      </c>
      <c r="J52" s="571" t="s">
        <v>601</v>
      </c>
      <c r="K52" s="571"/>
      <c r="L52" s="434"/>
      <c r="M52" s="430"/>
      <c r="N52" s="435"/>
      <c r="O52" s="437"/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22">
        <v>27</v>
      </c>
      <c r="B53" s="446">
        <v>44179</v>
      </c>
      <c r="C53" s="449"/>
      <c r="D53" s="414" t="s">
        <v>2223</v>
      </c>
      <c r="E53" s="415" t="s">
        <v>600</v>
      </c>
      <c r="F53" s="415" t="s">
        <v>3784</v>
      </c>
      <c r="G53" s="450">
        <v>518</v>
      </c>
      <c r="H53" s="450"/>
      <c r="I53" s="415">
        <v>560</v>
      </c>
      <c r="J53" s="571" t="s">
        <v>601</v>
      </c>
      <c r="K53" s="571"/>
      <c r="L53" s="434"/>
      <c r="M53" s="430"/>
      <c r="N53" s="435"/>
      <c r="O53" s="437"/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22">
        <v>28</v>
      </c>
      <c r="B54" s="446">
        <v>44179</v>
      </c>
      <c r="C54" s="449"/>
      <c r="D54" s="414" t="s">
        <v>2049</v>
      </c>
      <c r="E54" s="415" t="s">
        <v>600</v>
      </c>
      <c r="F54" s="415" t="s">
        <v>3785</v>
      </c>
      <c r="G54" s="450">
        <v>83</v>
      </c>
      <c r="H54" s="450"/>
      <c r="I54" s="415" t="s">
        <v>3786</v>
      </c>
      <c r="J54" s="571" t="s">
        <v>601</v>
      </c>
      <c r="K54" s="571"/>
      <c r="L54" s="434"/>
      <c r="M54" s="430"/>
      <c r="N54" s="435"/>
      <c r="O54" s="437"/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22"/>
      <c r="B55" s="446"/>
      <c r="C55" s="449"/>
      <c r="D55" s="414"/>
      <c r="E55" s="415"/>
      <c r="F55" s="415"/>
      <c r="G55" s="450"/>
      <c r="H55" s="450"/>
      <c r="I55" s="415"/>
      <c r="J55" s="433"/>
      <c r="K55" s="433"/>
      <c r="L55" s="434"/>
      <c r="M55" s="430"/>
      <c r="N55" s="435"/>
      <c r="O55" s="437"/>
      <c r="P55" s="7"/>
      <c r="Q55" s="7"/>
      <c r="R55" s="343"/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22"/>
      <c r="B56" s="446"/>
      <c r="C56" s="449"/>
      <c r="D56" s="412"/>
      <c r="E56" s="415"/>
      <c r="F56" s="415"/>
      <c r="G56" s="450"/>
      <c r="H56" s="450"/>
      <c r="I56" s="415"/>
      <c r="J56" s="376"/>
      <c r="K56" s="376"/>
      <c r="L56" s="432"/>
      <c r="M56" s="430"/>
      <c r="N56" s="404"/>
      <c r="O56" s="421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438"/>
      <c r="R57" s="451"/>
      <c r="S57" s="438"/>
      <c r="T57" s="438"/>
      <c r="U57" s="438"/>
      <c r="V57" s="438"/>
      <c r="W57" s="438"/>
      <c r="X57" s="438"/>
      <c r="Y57" s="438"/>
      <c r="Z57" s="40"/>
      <c r="AA57" s="40"/>
      <c r="AB57" s="40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393" customFormat="1" ht="13.9" customHeight="1">
      <c r="A63" s="609">
        <v>1</v>
      </c>
      <c r="B63" s="611">
        <v>44161</v>
      </c>
      <c r="C63" s="506"/>
      <c r="D63" s="502" t="s">
        <v>3645</v>
      </c>
      <c r="E63" s="503" t="s">
        <v>3627</v>
      </c>
      <c r="F63" s="495">
        <v>1412</v>
      </c>
      <c r="G63" s="495">
        <v>1452</v>
      </c>
      <c r="H63" s="495">
        <v>1397.5</v>
      </c>
      <c r="I63" s="498">
        <v>1350</v>
      </c>
      <c r="J63" s="606" t="s">
        <v>3666</v>
      </c>
      <c r="K63" s="498">
        <f t="shared" ref="K63" si="51">F63-H63</f>
        <v>14.5</v>
      </c>
      <c r="L63" s="477">
        <f t="shared" ref="L63" si="52">(H63*N63)*0.035%</f>
        <v>269.01875000000001</v>
      </c>
      <c r="M63" s="606">
        <f>(17*550)-369</f>
        <v>8981</v>
      </c>
      <c r="N63" s="606">
        <v>550</v>
      </c>
      <c r="O63" s="606" t="s">
        <v>599</v>
      </c>
      <c r="P63" s="608">
        <v>44168</v>
      </c>
      <c r="Q63" s="387"/>
      <c r="R63" s="343" t="s">
        <v>602</v>
      </c>
      <c r="S63" s="40"/>
      <c r="Y63" s="40"/>
      <c r="Z63" s="40"/>
    </row>
    <row r="64" spans="1:34" s="393" customFormat="1" ht="13.9" customHeight="1">
      <c r="A64" s="610"/>
      <c r="B64" s="612"/>
      <c r="C64" s="506"/>
      <c r="D64" s="502" t="s">
        <v>3646</v>
      </c>
      <c r="E64" s="503" t="s">
        <v>3627</v>
      </c>
      <c r="F64" s="495">
        <v>29</v>
      </c>
      <c r="G64" s="495">
        <v>26.5</v>
      </c>
      <c r="H64" s="495"/>
      <c r="I64" s="498"/>
      <c r="J64" s="607"/>
      <c r="K64" s="498">
        <v>2.5</v>
      </c>
      <c r="L64" s="498">
        <v>100</v>
      </c>
      <c r="M64" s="607"/>
      <c r="N64" s="607"/>
      <c r="O64" s="607"/>
      <c r="P64" s="607"/>
      <c r="Q64" s="387"/>
      <c r="R64" s="343" t="s">
        <v>602</v>
      </c>
      <c r="S64" s="40"/>
      <c r="Y64" s="40"/>
      <c r="Z64" s="40"/>
    </row>
    <row r="65" spans="1:26" s="393" customFormat="1" ht="13.9" customHeight="1">
      <c r="A65" s="522">
        <v>2</v>
      </c>
      <c r="B65" s="523">
        <v>44162</v>
      </c>
      <c r="C65" s="524"/>
      <c r="D65" s="525" t="s">
        <v>3647</v>
      </c>
      <c r="E65" s="526" t="s">
        <v>3627</v>
      </c>
      <c r="F65" s="527">
        <v>13040</v>
      </c>
      <c r="G65" s="527">
        <v>13200</v>
      </c>
      <c r="H65" s="527">
        <v>13195</v>
      </c>
      <c r="I65" s="528">
        <v>12700</v>
      </c>
      <c r="J65" s="517" t="s">
        <v>3667</v>
      </c>
      <c r="K65" s="517">
        <f t="shared" ref="K65" si="53">F65-H65</f>
        <v>-155</v>
      </c>
      <c r="L65" s="518">
        <f t="shared" ref="L65" si="54">(H65*N65)*0.035%</f>
        <v>346.36875000000003</v>
      </c>
      <c r="M65" s="519">
        <f t="shared" ref="M65" si="55">(K65*N65)-L65</f>
        <v>-11971.36875</v>
      </c>
      <c r="N65" s="517">
        <v>75</v>
      </c>
      <c r="O65" s="520" t="s">
        <v>663</v>
      </c>
      <c r="P65" s="521">
        <v>44168</v>
      </c>
      <c r="Q65" s="387"/>
      <c r="R65" s="343" t="s">
        <v>602</v>
      </c>
      <c r="S65" s="40"/>
      <c r="Y65" s="40"/>
      <c r="Z65" s="40"/>
    </row>
    <row r="66" spans="1:26" s="393" customFormat="1" ht="13.9" customHeight="1">
      <c r="A66" s="504">
        <v>3</v>
      </c>
      <c r="B66" s="505">
        <v>44162</v>
      </c>
      <c r="C66" s="506"/>
      <c r="D66" s="502" t="s">
        <v>3648</v>
      </c>
      <c r="E66" s="503" t="s">
        <v>600</v>
      </c>
      <c r="F66" s="495">
        <v>511.5</v>
      </c>
      <c r="G66" s="495">
        <v>502</v>
      </c>
      <c r="H66" s="495">
        <v>517.5</v>
      </c>
      <c r="I66" s="498">
        <v>530</v>
      </c>
      <c r="J66" s="498" t="s">
        <v>3657</v>
      </c>
      <c r="K66" s="476">
        <f t="shared" ref="K66" si="56">H66-F66</f>
        <v>6</v>
      </c>
      <c r="L66" s="477">
        <f t="shared" ref="L66" si="57">(H66*N66)*0.035%</f>
        <v>271.68750000000006</v>
      </c>
      <c r="M66" s="507">
        <f t="shared" ref="M66" si="58">(K66*N66)-L66</f>
        <v>8728.3125</v>
      </c>
      <c r="N66" s="498">
        <v>1500</v>
      </c>
      <c r="O66" s="500" t="s">
        <v>599</v>
      </c>
      <c r="P66" s="479">
        <v>44167</v>
      </c>
      <c r="Q66" s="387"/>
      <c r="R66" s="343" t="s">
        <v>3186</v>
      </c>
      <c r="S66" s="40"/>
      <c r="Y66" s="40"/>
      <c r="Z66" s="40"/>
    </row>
    <row r="67" spans="1:26" s="393" customFormat="1" ht="13.9" customHeight="1">
      <c r="A67" s="530">
        <v>4</v>
      </c>
      <c r="B67" s="531">
        <v>44169</v>
      </c>
      <c r="C67" s="506"/>
      <c r="D67" s="502" t="s">
        <v>3678</v>
      </c>
      <c r="E67" s="503" t="s">
        <v>600</v>
      </c>
      <c r="F67" s="495">
        <v>925</v>
      </c>
      <c r="G67" s="495">
        <v>912</v>
      </c>
      <c r="H67" s="495">
        <v>934</v>
      </c>
      <c r="I67" s="498">
        <v>940</v>
      </c>
      <c r="J67" s="498" t="s">
        <v>3405</v>
      </c>
      <c r="K67" s="529">
        <f t="shared" ref="K67:K68" si="59">H67-F67</f>
        <v>9</v>
      </c>
      <c r="L67" s="477">
        <f t="shared" ref="L67:L68" si="60">(H67*N67)*0.035%</f>
        <v>310.55500000000006</v>
      </c>
      <c r="M67" s="507">
        <f t="shared" ref="M67:M68" si="61">(K67*N67)-L67</f>
        <v>8239.4449999999997</v>
      </c>
      <c r="N67" s="498">
        <v>950</v>
      </c>
      <c r="O67" s="500" t="s">
        <v>599</v>
      </c>
      <c r="P67" s="515">
        <v>44169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35">
        <v>5</v>
      </c>
      <c r="B68" s="536">
        <v>44169</v>
      </c>
      <c r="C68" s="506"/>
      <c r="D68" s="502" t="s">
        <v>3679</v>
      </c>
      <c r="E68" s="503" t="s">
        <v>600</v>
      </c>
      <c r="F68" s="495">
        <v>904.5</v>
      </c>
      <c r="G68" s="495">
        <v>884</v>
      </c>
      <c r="H68" s="495">
        <v>920</v>
      </c>
      <c r="I68" s="498">
        <v>940</v>
      </c>
      <c r="J68" s="498" t="s">
        <v>3687</v>
      </c>
      <c r="K68" s="534">
        <f t="shared" si="59"/>
        <v>15.5</v>
      </c>
      <c r="L68" s="477">
        <f t="shared" si="60"/>
        <v>209.30000000000004</v>
      </c>
      <c r="M68" s="507">
        <f t="shared" si="61"/>
        <v>9865.7000000000007</v>
      </c>
      <c r="N68" s="498">
        <v>650</v>
      </c>
      <c r="O68" s="500" t="s">
        <v>599</v>
      </c>
      <c r="P68" s="479">
        <v>44172</v>
      </c>
      <c r="Q68" s="387"/>
      <c r="R68" s="343" t="s">
        <v>3186</v>
      </c>
      <c r="S68" s="40"/>
      <c r="Y68" s="40"/>
      <c r="Z68" s="40"/>
    </row>
    <row r="69" spans="1:26" s="393" customFormat="1" ht="13.9" customHeight="1">
      <c r="A69" s="535">
        <v>6</v>
      </c>
      <c r="B69" s="536">
        <v>44169</v>
      </c>
      <c r="C69" s="506"/>
      <c r="D69" s="502" t="s">
        <v>3680</v>
      </c>
      <c r="E69" s="503" t="s">
        <v>600</v>
      </c>
      <c r="F69" s="495">
        <v>927</v>
      </c>
      <c r="G69" s="495">
        <v>913</v>
      </c>
      <c r="H69" s="495">
        <v>936.5</v>
      </c>
      <c r="I69" s="498">
        <v>950</v>
      </c>
      <c r="J69" s="498" t="s">
        <v>3681</v>
      </c>
      <c r="K69" s="529">
        <f t="shared" ref="K69:K71" si="62">H69-F69</f>
        <v>9.5</v>
      </c>
      <c r="L69" s="477">
        <f t="shared" ref="L69:L71" si="63">(H69*N69)*0.035%</f>
        <v>278.60875000000004</v>
      </c>
      <c r="M69" s="507">
        <f t="shared" ref="M69:M71" si="64">(K69*N69)-L69</f>
        <v>7796.3912499999997</v>
      </c>
      <c r="N69" s="498">
        <v>850</v>
      </c>
      <c r="O69" s="500" t="s">
        <v>599</v>
      </c>
      <c r="P69" s="515">
        <v>44169</v>
      </c>
      <c r="Q69" s="387"/>
      <c r="R69" s="343" t="s">
        <v>602</v>
      </c>
      <c r="S69" s="40"/>
      <c r="Y69" s="40"/>
      <c r="Z69" s="40"/>
    </row>
    <row r="70" spans="1:26" s="393" customFormat="1" ht="13.9" customHeight="1">
      <c r="A70" s="535">
        <v>7</v>
      </c>
      <c r="B70" s="536">
        <v>44169</v>
      </c>
      <c r="C70" s="506"/>
      <c r="D70" s="502" t="s">
        <v>3648</v>
      </c>
      <c r="E70" s="503" t="s">
        <v>600</v>
      </c>
      <c r="F70" s="495">
        <v>546.5</v>
      </c>
      <c r="G70" s="495">
        <v>537</v>
      </c>
      <c r="H70" s="495">
        <v>552.5</v>
      </c>
      <c r="I70" s="498">
        <v>562</v>
      </c>
      <c r="J70" s="498" t="s">
        <v>3657</v>
      </c>
      <c r="K70" s="532">
        <f t="shared" si="62"/>
        <v>6</v>
      </c>
      <c r="L70" s="477">
        <f t="shared" si="63"/>
        <v>290.06250000000006</v>
      </c>
      <c r="M70" s="507">
        <f t="shared" si="64"/>
        <v>8709.9375</v>
      </c>
      <c r="N70" s="498">
        <v>1500</v>
      </c>
      <c r="O70" s="500" t="s">
        <v>599</v>
      </c>
      <c r="P70" s="515">
        <v>44169</v>
      </c>
      <c r="Q70" s="387"/>
      <c r="R70" s="343" t="s">
        <v>3186</v>
      </c>
      <c r="S70" s="40"/>
      <c r="Y70" s="40"/>
      <c r="Z70" s="40"/>
    </row>
    <row r="71" spans="1:26" s="393" customFormat="1" ht="13.9" customHeight="1">
      <c r="A71" s="535">
        <v>8</v>
      </c>
      <c r="B71" s="536">
        <v>44169</v>
      </c>
      <c r="C71" s="506"/>
      <c r="D71" s="502" t="s">
        <v>3682</v>
      </c>
      <c r="E71" s="503" t="s">
        <v>600</v>
      </c>
      <c r="F71" s="495">
        <v>769.5</v>
      </c>
      <c r="G71" s="495">
        <v>758</v>
      </c>
      <c r="H71" s="495">
        <v>776.5</v>
      </c>
      <c r="I71" s="498">
        <v>790</v>
      </c>
      <c r="J71" s="498" t="s">
        <v>3688</v>
      </c>
      <c r="K71" s="534">
        <f t="shared" si="62"/>
        <v>7</v>
      </c>
      <c r="L71" s="477">
        <f t="shared" si="63"/>
        <v>353.30750000000006</v>
      </c>
      <c r="M71" s="507">
        <f t="shared" si="64"/>
        <v>8746.6924999999992</v>
      </c>
      <c r="N71" s="498">
        <v>1300</v>
      </c>
      <c r="O71" s="500" t="s">
        <v>599</v>
      </c>
      <c r="P71" s="479">
        <v>44172</v>
      </c>
      <c r="Q71" s="387"/>
      <c r="R71" s="343" t="s">
        <v>602</v>
      </c>
      <c r="S71" s="40"/>
      <c r="Y71" s="40"/>
      <c r="Z71" s="40"/>
    </row>
    <row r="72" spans="1:26" s="393" customFormat="1" ht="13.9" customHeight="1">
      <c r="A72" s="522">
        <v>9</v>
      </c>
      <c r="B72" s="523">
        <v>44169</v>
      </c>
      <c r="C72" s="524"/>
      <c r="D72" s="525" t="s">
        <v>3683</v>
      </c>
      <c r="E72" s="526" t="s">
        <v>600</v>
      </c>
      <c r="F72" s="527">
        <v>415</v>
      </c>
      <c r="G72" s="527">
        <v>406</v>
      </c>
      <c r="H72" s="527">
        <v>406</v>
      </c>
      <c r="I72" s="528">
        <v>430</v>
      </c>
      <c r="J72" s="528" t="s">
        <v>3715</v>
      </c>
      <c r="K72" s="517">
        <f t="shared" ref="K72:K73" si="65">H72-F72</f>
        <v>-9</v>
      </c>
      <c r="L72" s="518">
        <f t="shared" ref="L72:L73" si="66">(H72*N72)*0.035%</f>
        <v>222.10230000000004</v>
      </c>
      <c r="M72" s="546">
        <f t="shared" ref="M72:M73" si="67">(K72*N72)-L72</f>
        <v>-14289.1023</v>
      </c>
      <c r="N72" s="528">
        <v>1563</v>
      </c>
      <c r="O72" s="547" t="s">
        <v>663</v>
      </c>
      <c r="P72" s="521">
        <v>44173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57">
        <v>10</v>
      </c>
      <c r="B73" s="558">
        <v>44172</v>
      </c>
      <c r="C73" s="506"/>
      <c r="D73" s="502" t="s">
        <v>3695</v>
      </c>
      <c r="E73" s="503" t="s">
        <v>600</v>
      </c>
      <c r="F73" s="495">
        <v>3639</v>
      </c>
      <c r="G73" s="495">
        <v>3575</v>
      </c>
      <c r="H73" s="495">
        <v>3672.5</v>
      </c>
      <c r="I73" s="498">
        <v>3750</v>
      </c>
      <c r="J73" s="498" t="s">
        <v>3734</v>
      </c>
      <c r="K73" s="556">
        <f t="shared" si="65"/>
        <v>33.5</v>
      </c>
      <c r="L73" s="477">
        <f t="shared" si="66"/>
        <v>257.07500000000005</v>
      </c>
      <c r="M73" s="507">
        <f t="shared" si="67"/>
        <v>6442.9250000000002</v>
      </c>
      <c r="N73" s="498">
        <v>200</v>
      </c>
      <c r="O73" s="500" t="s">
        <v>599</v>
      </c>
      <c r="P73" s="479">
        <v>44175</v>
      </c>
      <c r="Q73" s="387"/>
      <c r="R73" s="343" t="s">
        <v>602</v>
      </c>
      <c r="S73" s="40"/>
      <c r="Y73" s="40"/>
      <c r="Z73" s="40"/>
    </row>
    <row r="74" spans="1:26" s="393" customFormat="1" ht="13.9" customHeight="1">
      <c r="A74" s="522">
        <v>11</v>
      </c>
      <c r="B74" s="523">
        <v>44172</v>
      </c>
      <c r="C74" s="524"/>
      <c r="D74" s="525" t="s">
        <v>3678</v>
      </c>
      <c r="E74" s="526" t="s">
        <v>600</v>
      </c>
      <c r="F74" s="527">
        <v>941</v>
      </c>
      <c r="G74" s="527">
        <v>927</v>
      </c>
      <c r="H74" s="527">
        <v>927</v>
      </c>
      <c r="I74" s="528">
        <v>965</v>
      </c>
      <c r="J74" s="517" t="s">
        <v>3716</v>
      </c>
      <c r="K74" s="517">
        <f t="shared" ref="K74" si="68">H74-F74</f>
        <v>-14</v>
      </c>
      <c r="L74" s="518">
        <f t="shared" ref="L74" si="69">(H74*N74)*0.035%</f>
        <v>308.22750000000002</v>
      </c>
      <c r="M74" s="546">
        <f t="shared" ref="M74" si="70">(K74*N74)-L74</f>
        <v>-13608.227500000001</v>
      </c>
      <c r="N74" s="517">
        <v>950</v>
      </c>
      <c r="O74" s="520" t="s">
        <v>663</v>
      </c>
      <c r="P74" s="521">
        <v>44173</v>
      </c>
      <c r="Q74" s="387"/>
      <c r="R74" s="343" t="s">
        <v>3186</v>
      </c>
      <c r="S74" s="40"/>
      <c r="Y74" s="40"/>
      <c r="Z74" s="40"/>
    </row>
    <row r="75" spans="1:26" s="393" customFormat="1" ht="13.9" customHeight="1">
      <c r="A75" s="539">
        <v>12</v>
      </c>
      <c r="B75" s="540">
        <v>44172</v>
      </c>
      <c r="C75" s="506"/>
      <c r="D75" s="502" t="s">
        <v>3697</v>
      </c>
      <c r="E75" s="503" t="s">
        <v>600</v>
      </c>
      <c r="F75" s="495">
        <v>857</v>
      </c>
      <c r="G75" s="495">
        <v>843</v>
      </c>
      <c r="H75" s="495">
        <v>874.5</v>
      </c>
      <c r="I75" s="498" t="s">
        <v>3698</v>
      </c>
      <c r="J75" s="498" t="s">
        <v>3707</v>
      </c>
      <c r="K75" s="538">
        <f t="shared" ref="K75" si="71">H75-F75</f>
        <v>17.5</v>
      </c>
      <c r="L75" s="477">
        <f t="shared" ref="L75:L76" si="72">(H75*N75)*0.035%</f>
        <v>214.25250000000003</v>
      </c>
      <c r="M75" s="507">
        <f t="shared" ref="M75:M76" si="73">(K75*N75)-L75</f>
        <v>12035.747499999999</v>
      </c>
      <c r="N75" s="498">
        <v>700</v>
      </c>
      <c r="O75" s="500" t="s">
        <v>599</v>
      </c>
      <c r="P75" s="479">
        <v>44173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2">
        <v>13</v>
      </c>
      <c r="B76" s="523">
        <v>44174</v>
      </c>
      <c r="C76" s="524"/>
      <c r="D76" s="525" t="s">
        <v>3647</v>
      </c>
      <c r="E76" s="526" t="s">
        <v>600</v>
      </c>
      <c r="F76" s="527">
        <v>13475</v>
      </c>
      <c r="G76" s="527">
        <v>13570</v>
      </c>
      <c r="H76" s="527">
        <v>13570</v>
      </c>
      <c r="I76" s="528">
        <v>13250</v>
      </c>
      <c r="J76" s="517" t="s">
        <v>712</v>
      </c>
      <c r="K76" s="517">
        <f t="shared" ref="K76" si="74">F76-H76</f>
        <v>-95</v>
      </c>
      <c r="L76" s="518">
        <f t="shared" si="72"/>
        <v>356.21250000000003</v>
      </c>
      <c r="M76" s="519">
        <f t="shared" si="73"/>
        <v>-7481.2124999999996</v>
      </c>
      <c r="N76" s="517">
        <v>75</v>
      </c>
      <c r="O76" s="520" t="s">
        <v>663</v>
      </c>
      <c r="P76" s="583">
        <v>44174</v>
      </c>
      <c r="Q76" s="387"/>
      <c r="R76" s="343" t="s">
        <v>602</v>
      </c>
      <c r="S76" s="40"/>
      <c r="Y76" s="40"/>
      <c r="Z76" s="40"/>
    </row>
    <row r="77" spans="1:26" s="393" customFormat="1" ht="13.9" customHeight="1">
      <c r="A77" s="475">
        <v>14</v>
      </c>
      <c r="B77" s="446">
        <v>44174</v>
      </c>
      <c r="C77" s="447"/>
      <c r="D77" s="440" t="s">
        <v>3722</v>
      </c>
      <c r="E77" s="441" t="s">
        <v>600</v>
      </c>
      <c r="F77" s="415" t="s">
        <v>3723</v>
      </c>
      <c r="G77" s="415">
        <v>885</v>
      </c>
      <c r="H77" s="415"/>
      <c r="I77" s="376">
        <v>940</v>
      </c>
      <c r="J77" s="376" t="s">
        <v>601</v>
      </c>
      <c r="K77" s="376"/>
      <c r="L77" s="376"/>
      <c r="M77" s="376"/>
      <c r="N77" s="474"/>
      <c r="O77" s="474"/>
      <c r="P77" s="474"/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73">
        <v>15</v>
      </c>
      <c r="B78" s="574">
        <v>44176</v>
      </c>
      <c r="C78" s="506"/>
      <c r="D78" s="502" t="s">
        <v>3647</v>
      </c>
      <c r="E78" s="503" t="s">
        <v>3627</v>
      </c>
      <c r="F78" s="495">
        <v>13570</v>
      </c>
      <c r="G78" s="495">
        <v>13650</v>
      </c>
      <c r="H78" s="495">
        <v>13485</v>
      </c>
      <c r="I78" s="498">
        <v>13400</v>
      </c>
      <c r="J78" s="498" t="s">
        <v>3686</v>
      </c>
      <c r="K78" s="572">
        <f t="shared" ref="K78" si="75">F78-H78</f>
        <v>85</v>
      </c>
      <c r="L78" s="477">
        <f t="shared" ref="L78:L79" si="76">(H78*N78)*0.035%</f>
        <v>353.98125000000005</v>
      </c>
      <c r="M78" s="507">
        <f t="shared" ref="M78:M79" si="77">(K78*N78)-L78</f>
        <v>6021.0187500000002</v>
      </c>
      <c r="N78" s="498">
        <v>75</v>
      </c>
      <c r="O78" s="500" t="s">
        <v>599</v>
      </c>
      <c r="P78" s="515">
        <v>44176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81">
        <v>16</v>
      </c>
      <c r="B79" s="582">
        <v>44176</v>
      </c>
      <c r="C79" s="506"/>
      <c r="D79" s="502" t="s">
        <v>3761</v>
      </c>
      <c r="E79" s="503" t="s">
        <v>600</v>
      </c>
      <c r="F79" s="495">
        <v>1574.5</v>
      </c>
      <c r="G79" s="495">
        <v>1554</v>
      </c>
      <c r="H79" s="495">
        <v>1590</v>
      </c>
      <c r="I79" s="498">
        <v>1610</v>
      </c>
      <c r="J79" s="498" t="s">
        <v>3687</v>
      </c>
      <c r="K79" s="580">
        <f t="shared" ref="K79" si="78">H79-F79</f>
        <v>15.5</v>
      </c>
      <c r="L79" s="477">
        <f t="shared" si="76"/>
        <v>389.55000000000007</v>
      </c>
      <c r="M79" s="507">
        <f t="shared" si="77"/>
        <v>10460.450000000001</v>
      </c>
      <c r="N79" s="498">
        <v>700</v>
      </c>
      <c r="O79" s="500" t="s">
        <v>599</v>
      </c>
      <c r="P79" s="479">
        <v>44179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81">
        <v>17</v>
      </c>
      <c r="B80" s="582">
        <v>44179</v>
      </c>
      <c r="C80" s="506"/>
      <c r="D80" s="502" t="s">
        <v>3647</v>
      </c>
      <c r="E80" s="503" t="s">
        <v>600</v>
      </c>
      <c r="F80" s="495">
        <v>13610</v>
      </c>
      <c r="G80" s="495">
        <v>13710</v>
      </c>
      <c r="H80" s="495">
        <v>13555</v>
      </c>
      <c r="I80" s="498">
        <v>13400</v>
      </c>
      <c r="J80" s="498" t="s">
        <v>723</v>
      </c>
      <c r="K80" s="580">
        <f t="shared" ref="K80" si="79">F80-H80</f>
        <v>55</v>
      </c>
      <c r="L80" s="477">
        <f t="shared" ref="L80" si="80">(H80*N80)*0.035%</f>
        <v>355.81875000000008</v>
      </c>
      <c r="M80" s="507">
        <f t="shared" ref="M80" si="81">(K80*N80)-L80</f>
        <v>3769.1812500000001</v>
      </c>
      <c r="N80" s="498">
        <v>75</v>
      </c>
      <c r="O80" s="500" t="s">
        <v>599</v>
      </c>
      <c r="P80" s="515">
        <v>44179</v>
      </c>
      <c r="Q80" s="387"/>
      <c r="R80" s="343" t="s">
        <v>602</v>
      </c>
      <c r="S80" s="40"/>
      <c r="Y80" s="40"/>
      <c r="Z80" s="40"/>
    </row>
    <row r="81" spans="1:34" s="393" customFormat="1" ht="13.9" customHeight="1">
      <c r="A81" s="475">
        <v>18</v>
      </c>
      <c r="B81" s="576">
        <v>44179</v>
      </c>
      <c r="C81" s="447"/>
      <c r="D81" s="440" t="s">
        <v>3792</v>
      </c>
      <c r="E81" s="441" t="s">
        <v>600</v>
      </c>
      <c r="F81" s="415" t="s">
        <v>3793</v>
      </c>
      <c r="G81" s="415">
        <v>1620</v>
      </c>
      <c r="H81" s="415"/>
      <c r="I81" s="376">
        <v>1695</v>
      </c>
      <c r="J81" s="376" t="s">
        <v>601</v>
      </c>
      <c r="K81" s="578"/>
      <c r="L81" s="434"/>
      <c r="M81" s="575"/>
      <c r="N81" s="376"/>
      <c r="O81" s="404"/>
      <c r="P81" s="437"/>
      <c r="Q81" s="387"/>
      <c r="R81" s="343" t="s">
        <v>3186</v>
      </c>
      <c r="S81" s="40"/>
      <c r="Y81" s="40"/>
      <c r="Z81" s="40"/>
    </row>
    <row r="82" spans="1:34" s="393" customFormat="1" ht="13.9" customHeight="1">
      <c r="A82" s="475"/>
      <c r="B82" s="576"/>
      <c r="C82" s="447"/>
      <c r="D82" s="440"/>
      <c r="E82" s="441"/>
      <c r="F82" s="415"/>
      <c r="G82" s="415"/>
      <c r="H82" s="415"/>
      <c r="I82" s="376"/>
      <c r="J82" s="376"/>
      <c r="K82" s="578"/>
      <c r="L82" s="434"/>
      <c r="M82" s="575"/>
      <c r="N82" s="376"/>
      <c r="O82" s="404"/>
      <c r="P82" s="437"/>
      <c r="Q82" s="387"/>
      <c r="R82" s="343"/>
      <c r="S82" s="40"/>
      <c r="Y82" s="40"/>
      <c r="Z82" s="40"/>
    </row>
    <row r="83" spans="1:34" s="393" customFormat="1" ht="13.9" customHeight="1">
      <c r="A83" s="448"/>
      <c r="B83" s="446"/>
      <c r="C83" s="447"/>
      <c r="D83" s="440"/>
      <c r="E83" s="441"/>
      <c r="F83" s="415"/>
      <c r="G83" s="415"/>
      <c r="H83" s="415"/>
      <c r="I83" s="376"/>
      <c r="J83" s="376"/>
      <c r="K83" s="376"/>
      <c r="L83" s="376"/>
      <c r="M83" s="376"/>
      <c r="N83" s="376"/>
      <c r="O83" s="376"/>
      <c r="P83" s="376"/>
      <c r="Q83" s="387"/>
      <c r="R83" s="343"/>
      <c r="S83" s="40"/>
      <c r="Y83" s="40"/>
      <c r="Z83" s="40"/>
    </row>
    <row r="84" spans="1:34" s="393" customFormat="1" ht="13.9" customHeight="1">
      <c r="A84" s="458"/>
      <c r="B84" s="452"/>
      <c r="C84" s="459"/>
      <c r="D84" s="460"/>
      <c r="E84" s="377"/>
      <c r="F84" s="427"/>
      <c r="G84" s="427"/>
      <c r="H84" s="427"/>
      <c r="I84" s="423"/>
      <c r="J84" s="423"/>
      <c r="K84" s="423"/>
      <c r="L84" s="423"/>
      <c r="M84" s="423"/>
      <c r="N84" s="423"/>
      <c r="O84" s="423"/>
      <c r="P84" s="423"/>
      <c r="Q84" s="387"/>
      <c r="R84" s="343"/>
      <c r="S84" s="40"/>
      <c r="Y84" s="40"/>
      <c r="Z84" s="40"/>
    </row>
    <row r="85" spans="1:34" s="6" customFormat="1">
      <c r="A85" s="44"/>
      <c r="B85" s="45"/>
      <c r="C85" s="46"/>
      <c r="D85" s="47"/>
      <c r="E85" s="48"/>
      <c r="F85" s="49"/>
      <c r="G85" s="49"/>
      <c r="H85" s="49"/>
      <c r="I85" s="49"/>
      <c r="J85" s="17"/>
      <c r="K85" s="91"/>
      <c r="L85" s="91"/>
      <c r="M85" s="17"/>
      <c r="N85" s="16"/>
      <c r="O85" s="92"/>
      <c r="P85" s="5"/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5">
      <c r="A86" s="50" t="s">
        <v>616</v>
      </c>
      <c r="B86" s="50"/>
      <c r="C86" s="50"/>
      <c r="D86" s="50"/>
      <c r="E86" s="51"/>
      <c r="F86" s="49"/>
      <c r="G86" s="49"/>
      <c r="H86" s="49"/>
      <c r="I86" s="49"/>
      <c r="J86" s="53"/>
      <c r="K86" s="12"/>
      <c r="L86" s="12"/>
      <c r="M86" s="12"/>
      <c r="N86" s="11"/>
      <c r="O86" s="53"/>
      <c r="P86" s="5"/>
      <c r="Q86" s="4"/>
      <c r="R86" s="17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38.25">
      <c r="A87" s="21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52" t="s">
        <v>609</v>
      </c>
      <c r="H87" s="21" t="s">
        <v>592</v>
      </c>
      <c r="I87" s="21" t="s">
        <v>593</v>
      </c>
      <c r="J87" s="20" t="s">
        <v>594</v>
      </c>
      <c r="K87" s="20" t="s">
        <v>617</v>
      </c>
      <c r="L87" s="63" t="s">
        <v>3630</v>
      </c>
      <c r="M87" s="77" t="s">
        <v>611</v>
      </c>
      <c r="N87" s="21" t="s">
        <v>612</v>
      </c>
      <c r="O87" s="21" t="s">
        <v>597</v>
      </c>
      <c r="P87" s="22" t="s">
        <v>598</v>
      </c>
      <c r="Q87" s="4"/>
      <c r="R87" s="17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472" customFormat="1" ht="14.25">
      <c r="A88" s="522">
        <v>1</v>
      </c>
      <c r="B88" s="523">
        <v>44166</v>
      </c>
      <c r="C88" s="524"/>
      <c r="D88" s="525" t="s">
        <v>3649</v>
      </c>
      <c r="E88" s="526" t="s">
        <v>600</v>
      </c>
      <c r="F88" s="527">
        <v>13.5</v>
      </c>
      <c r="G88" s="527">
        <v>8</v>
      </c>
      <c r="H88" s="527">
        <v>8</v>
      </c>
      <c r="I88" s="528" t="s">
        <v>3650</v>
      </c>
      <c r="J88" s="517" t="s">
        <v>3675</v>
      </c>
      <c r="K88" s="528">
        <f t="shared" ref="K88" si="82">H88-F88</f>
        <v>-5.5</v>
      </c>
      <c r="L88" s="533">
        <v>100</v>
      </c>
      <c r="M88" s="528">
        <f t="shared" ref="M88" si="83">(K88*N88)-100</f>
        <v>-5600</v>
      </c>
      <c r="N88" s="528">
        <v>1000</v>
      </c>
      <c r="O88" s="520" t="s">
        <v>663</v>
      </c>
      <c r="P88" s="521">
        <v>44169</v>
      </c>
      <c r="Q88" s="470"/>
      <c r="R88" s="471" t="s">
        <v>3186</v>
      </c>
      <c r="Z88" s="473"/>
      <c r="AA88" s="473"/>
      <c r="AB88" s="473"/>
      <c r="AC88" s="473"/>
      <c r="AD88" s="473"/>
      <c r="AE88" s="473"/>
      <c r="AF88" s="473"/>
      <c r="AG88" s="473"/>
      <c r="AH88" s="473"/>
    </row>
    <row r="89" spans="1:34" s="472" customFormat="1" ht="14.25">
      <c r="A89" s="501">
        <v>2</v>
      </c>
      <c r="B89" s="492">
        <v>44166</v>
      </c>
      <c r="C89" s="447"/>
      <c r="D89" s="502" t="s">
        <v>3651</v>
      </c>
      <c r="E89" s="503" t="s">
        <v>600</v>
      </c>
      <c r="F89" s="495">
        <v>390</v>
      </c>
      <c r="G89" s="495">
        <v>190</v>
      </c>
      <c r="H89" s="495">
        <v>435</v>
      </c>
      <c r="I89" s="498">
        <v>700</v>
      </c>
      <c r="J89" s="498" t="s">
        <v>3656</v>
      </c>
      <c r="K89" s="498">
        <f t="shared" ref="K89" si="84">H89-F89</f>
        <v>45</v>
      </c>
      <c r="L89" s="499">
        <v>100</v>
      </c>
      <c r="M89" s="498">
        <f t="shared" ref="M89" si="85">(K89*N89)-100</f>
        <v>1025</v>
      </c>
      <c r="N89" s="498">
        <v>25</v>
      </c>
      <c r="O89" s="500" t="s">
        <v>599</v>
      </c>
      <c r="P89" s="479">
        <v>44167</v>
      </c>
      <c r="Q89" s="470"/>
      <c r="R89" s="471" t="s">
        <v>602</v>
      </c>
      <c r="Z89" s="473"/>
      <c r="AA89" s="473"/>
      <c r="AB89" s="473"/>
      <c r="AC89" s="473"/>
      <c r="AD89" s="473"/>
      <c r="AE89" s="473"/>
      <c r="AF89" s="473"/>
      <c r="AG89" s="473"/>
      <c r="AH89" s="473"/>
    </row>
    <row r="90" spans="1:34" s="472" customFormat="1" ht="14.25">
      <c r="A90" s="522">
        <v>3</v>
      </c>
      <c r="B90" s="523">
        <v>44168</v>
      </c>
      <c r="C90" s="524"/>
      <c r="D90" s="525" t="s">
        <v>3664</v>
      </c>
      <c r="E90" s="526" t="s">
        <v>600</v>
      </c>
      <c r="F90" s="527">
        <v>235</v>
      </c>
      <c r="G90" s="527">
        <v>80</v>
      </c>
      <c r="H90" s="527">
        <v>80</v>
      </c>
      <c r="I90" s="528">
        <v>500</v>
      </c>
      <c r="J90" s="517" t="s">
        <v>3667</v>
      </c>
      <c r="K90" s="528">
        <f t="shared" ref="K90" si="86">H90-F90</f>
        <v>-155</v>
      </c>
      <c r="L90" s="533">
        <v>100</v>
      </c>
      <c r="M90" s="528">
        <f t="shared" ref="M90" si="87">(K90*N90)-100</f>
        <v>-3975</v>
      </c>
      <c r="N90" s="528">
        <v>25</v>
      </c>
      <c r="O90" s="520" t="s">
        <v>663</v>
      </c>
      <c r="P90" s="521">
        <v>44169</v>
      </c>
      <c r="Q90" s="470"/>
      <c r="R90" s="471" t="s">
        <v>602</v>
      </c>
      <c r="Z90" s="473"/>
      <c r="AA90" s="473"/>
      <c r="AB90" s="473"/>
      <c r="AC90" s="473"/>
      <c r="AD90" s="473"/>
      <c r="AE90" s="473"/>
      <c r="AF90" s="473"/>
      <c r="AG90" s="473"/>
      <c r="AH90" s="473"/>
    </row>
    <row r="91" spans="1:34" s="472" customFormat="1" ht="14.25">
      <c r="A91" s="501">
        <v>4</v>
      </c>
      <c r="B91" s="492">
        <v>44168</v>
      </c>
      <c r="C91" s="447"/>
      <c r="D91" s="502" t="s">
        <v>3665</v>
      </c>
      <c r="E91" s="503" t="s">
        <v>600</v>
      </c>
      <c r="F91" s="495">
        <v>36</v>
      </c>
      <c r="G91" s="495">
        <v>24</v>
      </c>
      <c r="H91" s="495">
        <v>42</v>
      </c>
      <c r="I91" s="498">
        <v>60</v>
      </c>
      <c r="J91" s="498" t="s">
        <v>3657</v>
      </c>
      <c r="K91" s="498">
        <f t="shared" ref="K91:K92" si="88">H91-F91</f>
        <v>6</v>
      </c>
      <c r="L91" s="499">
        <v>100</v>
      </c>
      <c r="M91" s="498">
        <f t="shared" ref="M91:M92" si="89">(K91*N91)-100</f>
        <v>2300</v>
      </c>
      <c r="N91" s="498">
        <v>400</v>
      </c>
      <c r="O91" s="500" t="s">
        <v>599</v>
      </c>
      <c r="P91" s="515">
        <v>44168</v>
      </c>
      <c r="Q91" s="470"/>
      <c r="R91" s="471" t="s">
        <v>602</v>
      </c>
      <c r="Z91" s="473"/>
      <c r="AA91" s="473"/>
      <c r="AB91" s="473"/>
      <c r="AC91" s="473"/>
      <c r="AD91" s="473"/>
      <c r="AE91" s="473"/>
      <c r="AF91" s="473"/>
      <c r="AG91" s="473"/>
      <c r="AH91" s="473"/>
    </row>
    <row r="92" spans="1:34" s="472" customFormat="1" ht="14.25">
      <c r="A92" s="501">
        <v>5</v>
      </c>
      <c r="B92" s="492">
        <v>44168</v>
      </c>
      <c r="C92" s="447"/>
      <c r="D92" s="502" t="s">
        <v>3668</v>
      </c>
      <c r="E92" s="503" t="s">
        <v>600</v>
      </c>
      <c r="F92" s="495">
        <v>41</v>
      </c>
      <c r="G92" s="495">
        <v>18</v>
      </c>
      <c r="H92" s="495">
        <v>55.5</v>
      </c>
      <c r="I92" s="498">
        <v>80</v>
      </c>
      <c r="J92" s="498" t="s">
        <v>3672</v>
      </c>
      <c r="K92" s="498">
        <f t="shared" si="88"/>
        <v>14.5</v>
      </c>
      <c r="L92" s="499">
        <v>100</v>
      </c>
      <c r="M92" s="498">
        <f t="shared" si="89"/>
        <v>987.5</v>
      </c>
      <c r="N92" s="498">
        <v>75</v>
      </c>
      <c r="O92" s="500" t="s">
        <v>599</v>
      </c>
      <c r="P92" s="515">
        <v>44168</v>
      </c>
      <c r="Q92" s="470"/>
      <c r="R92" s="471" t="s">
        <v>602</v>
      </c>
      <c r="Z92" s="473"/>
      <c r="AA92" s="473"/>
      <c r="AB92" s="473"/>
      <c r="AC92" s="473"/>
      <c r="AD92" s="473"/>
      <c r="AE92" s="473"/>
      <c r="AF92" s="473"/>
      <c r="AG92" s="473"/>
      <c r="AH92" s="473"/>
    </row>
    <row r="93" spans="1:34" s="472" customFormat="1" ht="14.25">
      <c r="A93" s="501">
        <v>6</v>
      </c>
      <c r="B93" s="492">
        <v>44168</v>
      </c>
      <c r="C93" s="447"/>
      <c r="D93" s="502" t="s">
        <v>3673</v>
      </c>
      <c r="E93" s="503" t="s">
        <v>600</v>
      </c>
      <c r="F93" s="495">
        <v>55</v>
      </c>
      <c r="G93" s="495">
        <v>18</v>
      </c>
      <c r="H93" s="495">
        <v>65.5</v>
      </c>
      <c r="I93" s="498">
        <v>100</v>
      </c>
      <c r="J93" s="498" t="s">
        <v>3662</v>
      </c>
      <c r="K93" s="498">
        <f t="shared" ref="K93:K95" si="90">H93-F93</f>
        <v>10.5</v>
      </c>
      <c r="L93" s="499">
        <v>100</v>
      </c>
      <c r="M93" s="498">
        <f t="shared" ref="M93:M95" si="91">(K93*N93)-100</f>
        <v>687.5</v>
      </c>
      <c r="N93" s="498">
        <v>75</v>
      </c>
      <c r="O93" s="500" t="s">
        <v>599</v>
      </c>
      <c r="P93" s="515">
        <v>44168</v>
      </c>
      <c r="Q93" s="470"/>
      <c r="R93" s="471" t="s">
        <v>602</v>
      </c>
      <c r="Z93" s="473"/>
      <c r="AA93" s="473"/>
      <c r="AB93" s="473"/>
      <c r="AC93" s="473"/>
      <c r="AD93" s="473"/>
      <c r="AE93" s="473"/>
      <c r="AF93" s="473"/>
      <c r="AG93" s="473"/>
      <c r="AH93" s="473"/>
    </row>
    <row r="94" spans="1:34" s="472" customFormat="1" ht="14.25">
      <c r="A94" s="522">
        <v>7</v>
      </c>
      <c r="B94" s="523">
        <v>44168</v>
      </c>
      <c r="C94" s="524"/>
      <c r="D94" s="525" t="s">
        <v>3673</v>
      </c>
      <c r="E94" s="526" t="s">
        <v>600</v>
      </c>
      <c r="F94" s="527">
        <v>51.5</v>
      </c>
      <c r="G94" s="527">
        <v>18</v>
      </c>
      <c r="H94" s="527">
        <v>18</v>
      </c>
      <c r="I94" s="528">
        <v>100</v>
      </c>
      <c r="J94" s="517" t="s">
        <v>3694</v>
      </c>
      <c r="K94" s="528">
        <f t="shared" si="90"/>
        <v>-33.5</v>
      </c>
      <c r="L94" s="533">
        <v>100</v>
      </c>
      <c r="M94" s="528">
        <f t="shared" si="91"/>
        <v>-2612.5</v>
      </c>
      <c r="N94" s="528">
        <v>75</v>
      </c>
      <c r="O94" s="520" t="s">
        <v>663</v>
      </c>
      <c r="P94" s="521">
        <v>44172</v>
      </c>
      <c r="Q94" s="470"/>
      <c r="R94" s="471" t="s">
        <v>602</v>
      </c>
      <c r="Z94" s="473"/>
      <c r="AA94" s="473"/>
      <c r="AB94" s="473"/>
      <c r="AC94" s="473"/>
      <c r="AD94" s="473"/>
      <c r="AE94" s="473"/>
      <c r="AF94" s="473"/>
      <c r="AG94" s="473"/>
      <c r="AH94" s="473"/>
    </row>
    <row r="95" spans="1:34" s="472" customFormat="1" ht="14.25">
      <c r="A95" s="501">
        <v>8</v>
      </c>
      <c r="B95" s="492">
        <v>44172</v>
      </c>
      <c r="C95" s="447"/>
      <c r="D95" s="502" t="s">
        <v>3692</v>
      </c>
      <c r="E95" s="503" t="s">
        <v>600</v>
      </c>
      <c r="F95" s="495">
        <v>75</v>
      </c>
      <c r="G95" s="495">
        <v>57</v>
      </c>
      <c r="H95" s="495">
        <v>83.5</v>
      </c>
      <c r="I95" s="498" t="s">
        <v>3693</v>
      </c>
      <c r="J95" s="498" t="s">
        <v>3704</v>
      </c>
      <c r="K95" s="498">
        <f t="shared" si="90"/>
        <v>8.5</v>
      </c>
      <c r="L95" s="499">
        <v>100</v>
      </c>
      <c r="M95" s="498">
        <f t="shared" si="91"/>
        <v>2025</v>
      </c>
      <c r="N95" s="498">
        <v>250</v>
      </c>
      <c r="O95" s="500" t="s">
        <v>599</v>
      </c>
      <c r="P95" s="479">
        <v>44173</v>
      </c>
      <c r="Q95" s="470"/>
      <c r="R95" s="471" t="s">
        <v>602</v>
      </c>
      <c r="Z95" s="473"/>
      <c r="AA95" s="473"/>
      <c r="AB95" s="473"/>
      <c r="AC95" s="473"/>
      <c r="AD95" s="473"/>
      <c r="AE95" s="473"/>
      <c r="AF95" s="473"/>
      <c r="AG95" s="473"/>
      <c r="AH95" s="473"/>
    </row>
    <row r="96" spans="1:34" s="472" customFormat="1" ht="14.25">
      <c r="A96" s="501">
        <v>9</v>
      </c>
      <c r="B96" s="492">
        <v>44173</v>
      </c>
      <c r="C96" s="447"/>
      <c r="D96" s="502" t="s">
        <v>3708</v>
      </c>
      <c r="E96" s="503" t="s">
        <v>600</v>
      </c>
      <c r="F96" s="495">
        <v>44</v>
      </c>
      <c r="G96" s="495">
        <v>17</v>
      </c>
      <c r="H96" s="495">
        <v>58</v>
      </c>
      <c r="I96" s="498">
        <v>80</v>
      </c>
      <c r="J96" s="498" t="s">
        <v>3703</v>
      </c>
      <c r="K96" s="498">
        <f t="shared" ref="K96:K97" si="92">H96-F96</f>
        <v>14</v>
      </c>
      <c r="L96" s="499">
        <v>100</v>
      </c>
      <c r="M96" s="498">
        <f t="shared" ref="M96:M97" si="93">(K96*N96)-100</f>
        <v>950</v>
      </c>
      <c r="N96" s="498">
        <v>75</v>
      </c>
      <c r="O96" s="500" t="s">
        <v>599</v>
      </c>
      <c r="P96" s="479">
        <v>44173</v>
      </c>
      <c r="Q96" s="470"/>
      <c r="R96" s="471" t="s">
        <v>602</v>
      </c>
      <c r="Z96" s="473"/>
      <c r="AA96" s="473"/>
      <c r="AB96" s="473"/>
      <c r="AC96" s="473"/>
      <c r="AD96" s="473"/>
      <c r="AE96" s="473"/>
      <c r="AF96" s="473"/>
      <c r="AG96" s="473"/>
      <c r="AH96" s="473"/>
    </row>
    <row r="97" spans="1:34" s="472" customFormat="1" ht="14.25">
      <c r="A97" s="522">
        <v>10</v>
      </c>
      <c r="B97" s="523">
        <v>44173</v>
      </c>
      <c r="C97" s="524"/>
      <c r="D97" s="525" t="s">
        <v>3709</v>
      </c>
      <c r="E97" s="526" t="s">
        <v>600</v>
      </c>
      <c r="F97" s="527">
        <v>49</v>
      </c>
      <c r="G97" s="527">
        <v>19</v>
      </c>
      <c r="H97" s="527">
        <v>19</v>
      </c>
      <c r="I97" s="528">
        <v>100</v>
      </c>
      <c r="J97" s="517" t="s">
        <v>3726</v>
      </c>
      <c r="K97" s="528">
        <f t="shared" si="92"/>
        <v>-30</v>
      </c>
      <c r="L97" s="533">
        <v>100</v>
      </c>
      <c r="M97" s="528">
        <f t="shared" si="93"/>
        <v>-2350</v>
      </c>
      <c r="N97" s="528">
        <v>75</v>
      </c>
      <c r="O97" s="520" t="s">
        <v>663</v>
      </c>
      <c r="P97" s="521">
        <v>44174</v>
      </c>
      <c r="Q97" s="470"/>
      <c r="R97" s="471" t="s">
        <v>602</v>
      </c>
      <c r="Z97" s="473"/>
      <c r="AA97" s="473"/>
      <c r="AB97" s="473"/>
      <c r="AC97" s="473"/>
      <c r="AD97" s="473"/>
      <c r="AE97" s="473"/>
      <c r="AF97" s="473"/>
      <c r="AG97" s="473"/>
      <c r="AH97" s="473"/>
    </row>
    <row r="98" spans="1:34" s="472" customFormat="1" ht="14.25">
      <c r="A98" s="501">
        <v>11</v>
      </c>
      <c r="B98" s="492">
        <v>44175</v>
      </c>
      <c r="C98" s="447"/>
      <c r="D98" s="502" t="s">
        <v>3742</v>
      </c>
      <c r="E98" s="503" t="s">
        <v>600</v>
      </c>
      <c r="F98" s="495">
        <v>37.5</v>
      </c>
      <c r="G98" s="495"/>
      <c r="H98" s="495">
        <v>87.5</v>
      </c>
      <c r="I98" s="498">
        <v>90</v>
      </c>
      <c r="J98" s="498" t="s">
        <v>3743</v>
      </c>
      <c r="K98" s="498">
        <f t="shared" ref="K98" si="94">H98-F98</f>
        <v>50</v>
      </c>
      <c r="L98" s="499">
        <v>100</v>
      </c>
      <c r="M98" s="498">
        <f t="shared" ref="M98" si="95">(K98*N98)-100</f>
        <v>1150</v>
      </c>
      <c r="N98" s="498">
        <v>25</v>
      </c>
      <c r="O98" s="500" t="s">
        <v>599</v>
      </c>
      <c r="P98" s="515">
        <v>44175</v>
      </c>
      <c r="Q98" s="470"/>
      <c r="R98" s="471" t="s">
        <v>3186</v>
      </c>
      <c r="Z98" s="473"/>
      <c r="AA98" s="473"/>
      <c r="AB98" s="473"/>
      <c r="AC98" s="473"/>
      <c r="AD98" s="473"/>
      <c r="AE98" s="473"/>
      <c r="AF98" s="473"/>
      <c r="AG98" s="473"/>
      <c r="AH98" s="473"/>
    </row>
    <row r="99" spans="1:34" s="472" customFormat="1" ht="14.25">
      <c r="A99" s="600">
        <v>12</v>
      </c>
      <c r="B99" s="602">
        <v>44175</v>
      </c>
      <c r="C99" s="447"/>
      <c r="D99" s="440" t="s">
        <v>3744</v>
      </c>
      <c r="E99" s="441" t="s">
        <v>600</v>
      </c>
      <c r="F99" s="415" t="s">
        <v>3747</v>
      </c>
      <c r="G99" s="415"/>
      <c r="H99" s="415"/>
      <c r="I99" s="376"/>
      <c r="J99" s="604" t="s">
        <v>601</v>
      </c>
      <c r="K99" s="376"/>
      <c r="L99" s="432"/>
      <c r="M99" s="376"/>
      <c r="N99" s="376"/>
      <c r="O99" s="404"/>
      <c r="P99" s="421"/>
      <c r="Q99" s="470"/>
      <c r="R99" s="471" t="s">
        <v>602</v>
      </c>
      <c r="Z99" s="473"/>
      <c r="AA99" s="473"/>
      <c r="AB99" s="473"/>
      <c r="AC99" s="473"/>
      <c r="AD99" s="473"/>
      <c r="AE99" s="473"/>
      <c r="AF99" s="473"/>
      <c r="AG99" s="473"/>
      <c r="AH99" s="473"/>
    </row>
    <row r="100" spans="1:34" s="472" customFormat="1" ht="14.25">
      <c r="A100" s="601"/>
      <c r="B100" s="603"/>
      <c r="C100" s="447"/>
      <c r="D100" s="440" t="s">
        <v>3745</v>
      </c>
      <c r="E100" s="441" t="s">
        <v>3627</v>
      </c>
      <c r="F100" s="415" t="s">
        <v>3746</v>
      </c>
      <c r="G100" s="415"/>
      <c r="H100" s="415"/>
      <c r="I100" s="376"/>
      <c r="J100" s="605"/>
      <c r="K100" s="376"/>
      <c r="L100" s="432"/>
      <c r="M100" s="376"/>
      <c r="N100" s="376"/>
      <c r="O100" s="404"/>
      <c r="P100" s="421"/>
      <c r="Q100" s="470"/>
      <c r="R100" s="471"/>
      <c r="Z100" s="473"/>
      <c r="AA100" s="473"/>
      <c r="AB100" s="473"/>
      <c r="AC100" s="473"/>
      <c r="AD100" s="473"/>
      <c r="AE100" s="473"/>
      <c r="AF100" s="473"/>
      <c r="AG100" s="473"/>
      <c r="AH100" s="473"/>
    </row>
    <row r="101" spans="1:34" s="472" customFormat="1" ht="14.25">
      <c r="A101" s="501">
        <v>13</v>
      </c>
      <c r="B101" s="492">
        <v>44179</v>
      </c>
      <c r="C101" s="447"/>
      <c r="D101" s="502" t="s">
        <v>3744</v>
      </c>
      <c r="E101" s="503" t="s">
        <v>600</v>
      </c>
      <c r="F101" s="495">
        <v>58.5</v>
      </c>
      <c r="G101" s="495">
        <v>38</v>
      </c>
      <c r="H101" s="495">
        <v>71</v>
      </c>
      <c r="I101" s="498">
        <v>100</v>
      </c>
      <c r="J101" s="498" t="s">
        <v>3721</v>
      </c>
      <c r="K101" s="498">
        <f t="shared" ref="K101" si="96">H101-F101</f>
        <v>12.5</v>
      </c>
      <c r="L101" s="499">
        <v>100</v>
      </c>
      <c r="M101" s="498">
        <f t="shared" ref="M101" si="97">(K101*N101)-100</f>
        <v>837.5</v>
      </c>
      <c r="N101" s="498">
        <v>75</v>
      </c>
      <c r="O101" s="500" t="s">
        <v>599</v>
      </c>
      <c r="P101" s="515">
        <v>44179</v>
      </c>
      <c r="Q101" s="470"/>
      <c r="R101" s="471" t="s">
        <v>602</v>
      </c>
      <c r="Z101" s="473"/>
      <c r="AA101" s="473"/>
      <c r="AB101" s="473"/>
      <c r="AC101" s="473"/>
      <c r="AD101" s="473"/>
      <c r="AE101" s="473"/>
      <c r="AF101" s="473"/>
      <c r="AG101" s="473"/>
      <c r="AH101" s="473"/>
    </row>
    <row r="102" spans="1:34" s="472" customFormat="1" ht="14.25">
      <c r="A102" s="600">
        <v>12</v>
      </c>
      <c r="B102" s="602">
        <v>44179</v>
      </c>
      <c r="C102" s="447"/>
      <c r="D102" s="440" t="s">
        <v>3790</v>
      </c>
      <c r="E102" s="441" t="s">
        <v>600</v>
      </c>
      <c r="F102" s="415" t="s">
        <v>3788</v>
      </c>
      <c r="G102" s="415"/>
      <c r="H102" s="415"/>
      <c r="I102" s="376"/>
      <c r="J102" s="604" t="s">
        <v>601</v>
      </c>
      <c r="K102" s="376"/>
      <c r="L102" s="432"/>
      <c r="M102" s="376"/>
      <c r="N102" s="376"/>
      <c r="O102" s="404"/>
      <c r="P102" s="421"/>
      <c r="Q102" s="470"/>
      <c r="R102" s="471" t="s">
        <v>602</v>
      </c>
      <c r="Z102" s="473"/>
      <c r="AA102" s="473"/>
      <c r="AB102" s="473"/>
      <c r="AC102" s="473"/>
      <c r="AD102" s="473"/>
      <c r="AE102" s="473"/>
      <c r="AF102" s="473"/>
      <c r="AG102" s="473"/>
      <c r="AH102" s="473"/>
    </row>
    <row r="103" spans="1:34" s="472" customFormat="1" ht="14.25">
      <c r="A103" s="601"/>
      <c r="B103" s="603"/>
      <c r="C103" s="447"/>
      <c r="D103" s="440" t="s">
        <v>3789</v>
      </c>
      <c r="E103" s="441" t="s">
        <v>3627</v>
      </c>
      <c r="F103" s="415" t="s">
        <v>3791</v>
      </c>
      <c r="G103" s="415"/>
      <c r="H103" s="415"/>
      <c r="I103" s="376"/>
      <c r="J103" s="605"/>
      <c r="K103" s="376"/>
      <c r="L103" s="432"/>
      <c r="M103" s="376"/>
      <c r="N103" s="376"/>
      <c r="O103" s="404"/>
      <c r="P103" s="421"/>
      <c r="Q103" s="470"/>
      <c r="R103" s="471"/>
      <c r="Z103" s="473"/>
      <c r="AA103" s="473"/>
      <c r="AB103" s="473"/>
      <c r="AC103" s="473"/>
      <c r="AD103" s="473"/>
      <c r="AE103" s="473"/>
      <c r="AF103" s="473"/>
      <c r="AG103" s="473"/>
      <c r="AH103" s="473"/>
    </row>
    <row r="104" spans="1:34" s="472" customFormat="1" ht="14.25">
      <c r="A104" s="577">
        <v>15</v>
      </c>
      <c r="B104" s="576">
        <v>44179</v>
      </c>
      <c r="C104" s="447"/>
      <c r="D104" s="440" t="s">
        <v>3744</v>
      </c>
      <c r="E104" s="441" t="s">
        <v>600</v>
      </c>
      <c r="F104" s="415" t="s">
        <v>3787</v>
      </c>
      <c r="G104" s="415">
        <v>18</v>
      </c>
      <c r="H104" s="415"/>
      <c r="I104" s="376">
        <v>100</v>
      </c>
      <c r="J104" s="579" t="s">
        <v>601</v>
      </c>
      <c r="K104" s="376"/>
      <c r="L104" s="432"/>
      <c r="M104" s="376"/>
      <c r="N104" s="376"/>
      <c r="O104" s="404"/>
      <c r="P104" s="421"/>
      <c r="Q104" s="470"/>
      <c r="R104" s="471" t="s">
        <v>602</v>
      </c>
      <c r="Z104" s="473"/>
      <c r="AA104" s="473"/>
      <c r="AB104" s="473"/>
      <c r="AC104" s="473"/>
      <c r="AD104" s="473"/>
      <c r="AE104" s="473"/>
      <c r="AF104" s="473"/>
      <c r="AG104" s="473"/>
      <c r="AH104" s="473"/>
    </row>
    <row r="105" spans="1:34" s="40" customFormat="1" ht="14.25">
      <c r="A105" s="424"/>
      <c r="B105" s="413"/>
      <c r="C105" s="413"/>
      <c r="D105" s="414"/>
      <c r="E105" s="415"/>
      <c r="F105" s="415"/>
      <c r="G105" s="409"/>
      <c r="H105" s="409"/>
      <c r="I105" s="409"/>
      <c r="J105" s="376"/>
      <c r="K105" s="376"/>
      <c r="L105" s="432"/>
      <c r="M105" s="376"/>
      <c r="N105" s="376"/>
      <c r="O105" s="404"/>
      <c r="P105" s="437"/>
      <c r="Q105" s="387"/>
      <c r="R105" s="343"/>
      <c r="Z105" s="393"/>
      <c r="AA105" s="393"/>
      <c r="AB105" s="393"/>
      <c r="AC105" s="393"/>
      <c r="AD105" s="393"/>
      <c r="AE105" s="393"/>
      <c r="AF105" s="393"/>
      <c r="AG105" s="393"/>
      <c r="AH105" s="393"/>
    </row>
    <row r="106" spans="1:34" s="40" customFormat="1" ht="14.25">
      <c r="A106" s="36"/>
      <c r="B106" s="425"/>
      <c r="C106" s="425"/>
      <c r="D106" s="426"/>
      <c r="E106" s="427"/>
      <c r="F106" s="427"/>
      <c r="G106" s="428"/>
      <c r="H106" s="428"/>
      <c r="I106" s="427"/>
      <c r="J106" s="423"/>
      <c r="K106" s="423"/>
      <c r="L106" s="423"/>
      <c r="M106" s="423"/>
      <c r="N106" s="423"/>
      <c r="O106" s="423"/>
      <c r="P106" s="423"/>
      <c r="Q106" s="387"/>
      <c r="R106" s="343"/>
      <c r="Z106" s="393"/>
      <c r="AA106" s="393"/>
      <c r="AB106" s="393"/>
      <c r="AC106" s="393"/>
      <c r="AD106" s="393"/>
      <c r="AE106" s="393"/>
      <c r="AF106" s="393"/>
      <c r="AG106" s="393"/>
      <c r="AH106" s="393"/>
    </row>
    <row r="107" spans="1:34" s="40" customFormat="1" ht="14.25">
      <c r="A107" s="36"/>
      <c r="B107" s="425"/>
      <c r="C107" s="425"/>
      <c r="D107" s="426"/>
      <c r="E107" s="427"/>
      <c r="F107" s="427"/>
      <c r="G107" s="428"/>
      <c r="H107" s="428"/>
      <c r="I107" s="427"/>
      <c r="J107" s="423"/>
      <c r="K107" s="423"/>
      <c r="L107" s="423"/>
      <c r="M107" s="423"/>
      <c r="N107" s="423"/>
      <c r="O107" s="423"/>
      <c r="P107" s="423"/>
      <c r="Q107" s="387"/>
      <c r="R107" s="343"/>
      <c r="Z107" s="393"/>
      <c r="AA107" s="393"/>
      <c r="AB107" s="393"/>
      <c r="AC107" s="393"/>
      <c r="AD107" s="393"/>
      <c r="AE107" s="393"/>
      <c r="AF107" s="393"/>
      <c r="AG107" s="393"/>
      <c r="AH107" s="393"/>
    </row>
    <row r="108" spans="1:34" s="40" customFormat="1" ht="14.25">
      <c r="A108" s="36"/>
      <c r="B108" s="425"/>
      <c r="C108" s="425"/>
      <c r="D108" s="426"/>
      <c r="E108" s="427"/>
      <c r="F108" s="427"/>
      <c r="G108" s="428"/>
      <c r="H108" s="428"/>
      <c r="I108" s="427"/>
      <c r="J108" s="423"/>
      <c r="K108" s="423"/>
      <c r="L108" s="423"/>
      <c r="M108" s="423"/>
      <c r="N108" s="423"/>
      <c r="O108" s="429"/>
      <c r="P108" s="423"/>
      <c r="Q108" s="387"/>
      <c r="R108" s="343"/>
      <c r="Z108" s="393"/>
      <c r="AA108" s="393"/>
      <c r="AB108" s="393"/>
      <c r="AC108" s="393"/>
      <c r="AD108" s="393"/>
      <c r="AE108" s="393"/>
      <c r="AF108" s="393"/>
      <c r="AG108" s="393"/>
      <c r="AH108" s="393"/>
    </row>
    <row r="109" spans="1:34" s="40" customFormat="1" ht="14.25">
      <c r="A109" s="377"/>
      <c r="B109" s="378"/>
      <c r="C109" s="378"/>
      <c r="D109" s="379"/>
      <c r="E109" s="377"/>
      <c r="F109" s="394"/>
      <c r="G109" s="377"/>
      <c r="H109" s="377"/>
      <c r="I109" s="377"/>
      <c r="J109" s="378"/>
      <c r="K109" s="395"/>
      <c r="L109" s="377"/>
      <c r="M109" s="377"/>
      <c r="N109" s="377"/>
      <c r="O109" s="396"/>
      <c r="P109" s="387"/>
      <c r="Q109" s="387"/>
      <c r="R109" s="343"/>
      <c r="Z109" s="393"/>
      <c r="AA109" s="393"/>
      <c r="AB109" s="393"/>
      <c r="AC109" s="393"/>
      <c r="AD109" s="393"/>
      <c r="AE109" s="393"/>
      <c r="AF109" s="393"/>
      <c r="AG109" s="393"/>
      <c r="AH109" s="393"/>
    </row>
    <row r="110" spans="1:34" ht="15">
      <c r="A110" s="99" t="s">
        <v>618</v>
      </c>
      <c r="B110" s="100"/>
      <c r="C110" s="100"/>
      <c r="D110" s="101"/>
      <c r="E110" s="34"/>
      <c r="F110" s="32"/>
      <c r="G110" s="32"/>
      <c r="H110" s="73"/>
      <c r="I110" s="119"/>
      <c r="J110" s="120"/>
      <c r="K110" s="17"/>
      <c r="L110" s="17"/>
      <c r="M110" s="17"/>
      <c r="N110" s="11"/>
      <c r="O110" s="53"/>
      <c r="Q110" s="95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4" ht="38.25">
      <c r="A111" s="20" t="s">
        <v>16</v>
      </c>
      <c r="B111" s="21" t="s">
        <v>575</v>
      </c>
      <c r="C111" s="21"/>
      <c r="D111" s="22" t="s">
        <v>588</v>
      </c>
      <c r="E111" s="21" t="s">
        <v>589</v>
      </c>
      <c r="F111" s="21" t="s">
        <v>590</v>
      </c>
      <c r="G111" s="21" t="s">
        <v>591</v>
      </c>
      <c r="H111" s="21" t="s">
        <v>592</v>
      </c>
      <c r="I111" s="21" t="s">
        <v>593</v>
      </c>
      <c r="J111" s="20" t="s">
        <v>594</v>
      </c>
      <c r="K111" s="62" t="s">
        <v>610</v>
      </c>
      <c r="L111" s="420" t="s">
        <v>3630</v>
      </c>
      <c r="M111" s="63" t="s">
        <v>3629</v>
      </c>
      <c r="N111" s="21" t="s">
        <v>597</v>
      </c>
      <c r="O111" s="78" t="s">
        <v>598</v>
      </c>
      <c r="P111" s="97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s="393" customFormat="1" ht="14.25">
      <c r="A112" s="424">
        <v>1</v>
      </c>
      <c r="B112" s="413">
        <v>44173</v>
      </c>
      <c r="C112" s="413"/>
      <c r="D112" s="414" t="s">
        <v>3711</v>
      </c>
      <c r="E112" s="415" t="s">
        <v>600</v>
      </c>
      <c r="F112" s="415" t="s">
        <v>3712</v>
      </c>
      <c r="G112" s="409">
        <v>1415</v>
      </c>
      <c r="H112" s="409"/>
      <c r="I112" s="415">
        <v>1900</v>
      </c>
      <c r="J112" s="442" t="s">
        <v>601</v>
      </c>
      <c r="K112" s="376"/>
      <c r="L112" s="432"/>
      <c r="M112" s="430"/>
      <c r="N112" s="404"/>
      <c r="O112" s="437"/>
      <c r="P112" s="98"/>
      <c r="Q112" s="444"/>
      <c r="R112" s="554" t="s">
        <v>602</v>
      </c>
      <c r="S112" s="438"/>
      <c r="T112" s="438"/>
      <c r="U112" s="438"/>
      <c r="V112" s="438"/>
      <c r="W112" s="438"/>
      <c r="X112" s="438"/>
      <c r="Y112" s="438"/>
      <c r="Z112" s="438"/>
    </row>
    <row r="113" spans="1:29" s="393" customFormat="1" ht="14.25">
      <c r="A113" s="36">
        <v>2</v>
      </c>
      <c r="B113" s="413">
        <v>44173</v>
      </c>
      <c r="C113" s="425"/>
      <c r="D113" s="414" t="s">
        <v>440</v>
      </c>
      <c r="E113" s="415" t="s">
        <v>600</v>
      </c>
      <c r="F113" s="415" t="s">
        <v>3713</v>
      </c>
      <c r="G113" s="409">
        <v>265</v>
      </c>
      <c r="H113" s="409"/>
      <c r="I113" s="415" t="s">
        <v>3714</v>
      </c>
      <c r="J113" s="376" t="s">
        <v>601</v>
      </c>
      <c r="K113" s="376"/>
      <c r="L113" s="432"/>
      <c r="M113" s="430"/>
      <c r="N113" s="404"/>
      <c r="O113" s="437"/>
      <c r="P113" s="98"/>
      <c r="Q113" s="444"/>
      <c r="R113" s="554" t="s">
        <v>602</v>
      </c>
      <c r="S113" s="438"/>
      <c r="T113" s="438"/>
      <c r="U113" s="438"/>
      <c r="V113" s="438"/>
      <c r="W113" s="438"/>
      <c r="X113" s="438"/>
      <c r="Y113" s="438"/>
      <c r="Z113" s="438"/>
    </row>
    <row r="114" spans="1:29" s="8" customFormat="1">
      <c r="A114" s="388"/>
      <c r="B114" s="389"/>
      <c r="C114" s="390"/>
      <c r="D114" s="391"/>
      <c r="E114" s="424"/>
      <c r="F114" s="424"/>
      <c r="G114" s="552"/>
      <c r="H114" s="552"/>
      <c r="I114" s="424"/>
      <c r="J114" s="553"/>
      <c r="K114" s="548"/>
      <c r="L114" s="549"/>
      <c r="M114" s="550"/>
      <c r="N114" s="551"/>
      <c r="O114" s="392"/>
      <c r="P114" s="123"/>
      <c r="Q114"/>
      <c r="R114" s="94"/>
      <c r="T114" s="57"/>
      <c r="U114" s="57"/>
      <c r="V114" s="57"/>
      <c r="W114" s="57"/>
      <c r="X114" s="57"/>
      <c r="Y114" s="57"/>
      <c r="Z114" s="57"/>
    </row>
    <row r="115" spans="1:29">
      <c r="A115" s="23" t="s">
        <v>603</v>
      </c>
      <c r="B115" s="23"/>
      <c r="C115" s="23"/>
      <c r="D115" s="23"/>
      <c r="E115" s="5"/>
      <c r="F115" s="30" t="s">
        <v>605</v>
      </c>
      <c r="G115" s="82"/>
      <c r="H115" s="82"/>
      <c r="I115" s="38"/>
      <c r="J115" s="85"/>
      <c r="K115" s="83"/>
      <c r="L115" s="84"/>
      <c r="M115" s="85"/>
      <c r="N115" s="86"/>
      <c r="O115" s="124"/>
      <c r="P115" s="11"/>
      <c r="Q115" s="16"/>
      <c r="R115" s="96"/>
      <c r="S115" s="16"/>
      <c r="T115" s="16"/>
      <c r="U115" s="16"/>
      <c r="V115" s="16"/>
      <c r="W115" s="16"/>
      <c r="X115" s="16"/>
      <c r="Y115" s="16"/>
    </row>
    <row r="116" spans="1:29">
      <c r="A116" s="29" t="s">
        <v>604</v>
      </c>
      <c r="B116" s="23"/>
      <c r="C116" s="23"/>
      <c r="D116" s="23"/>
      <c r="E116" s="32"/>
      <c r="F116" s="30" t="s">
        <v>607</v>
      </c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9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9" ht="15">
      <c r="A118" s="11"/>
      <c r="B118" s="33" t="s">
        <v>3635</v>
      </c>
      <c r="C118" s="33"/>
      <c r="D118" s="33"/>
      <c r="E118" s="33"/>
      <c r="F118" s="34"/>
      <c r="G118" s="32"/>
      <c r="H118" s="32"/>
      <c r="I118" s="73"/>
      <c r="J118" s="74"/>
      <c r="K118" s="75"/>
      <c r="L118" s="419"/>
      <c r="M118" s="12"/>
      <c r="N118" s="11"/>
      <c r="O118" s="53"/>
      <c r="Q118" s="7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9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609</v>
      </c>
      <c r="H119" s="21" t="s">
        <v>592</v>
      </c>
      <c r="I119" s="21" t="s">
        <v>593</v>
      </c>
      <c r="J119" s="76" t="s">
        <v>594</v>
      </c>
      <c r="K119" s="62" t="s">
        <v>610</v>
      </c>
      <c r="L119" s="77" t="s">
        <v>611</v>
      </c>
      <c r="M119" s="21" t="s">
        <v>612</v>
      </c>
      <c r="N119" s="420" t="s">
        <v>3630</v>
      </c>
      <c r="O119" s="63" t="s">
        <v>3629</v>
      </c>
      <c r="P119" s="21" t="s">
        <v>597</v>
      </c>
      <c r="Q119" s="78" t="s">
        <v>598</v>
      </c>
      <c r="R119" s="82"/>
      <c r="S119" s="16"/>
      <c r="T119" s="16"/>
      <c r="U119" s="16"/>
      <c r="V119" s="16"/>
      <c r="W119" s="16"/>
      <c r="X119" s="16"/>
      <c r="Y119" s="16"/>
      <c r="Z119" s="16"/>
    </row>
    <row r="120" spans="1:29" ht="14.25">
      <c r="A120" s="382"/>
      <c r="B120" s="397"/>
      <c r="C120" s="401"/>
      <c r="D120" s="411"/>
      <c r="E120" s="402"/>
      <c r="F120" s="431"/>
      <c r="G120" s="409"/>
      <c r="H120" s="402"/>
      <c r="I120" s="399"/>
      <c r="J120" s="442"/>
      <c r="K120" s="442"/>
      <c r="L120" s="443"/>
      <c r="M120" s="441"/>
      <c r="N120" s="443"/>
      <c r="O120" s="430"/>
      <c r="P120" s="403"/>
      <c r="Q120" s="421"/>
      <c r="R120" s="439"/>
      <c r="S120" s="429"/>
      <c r="T120" s="16"/>
      <c r="U120" s="438"/>
      <c r="V120" s="438"/>
      <c r="W120" s="438"/>
      <c r="X120" s="438"/>
      <c r="Y120" s="438"/>
      <c r="Z120" s="438"/>
      <c r="AA120" s="393"/>
      <c r="AB120" s="393"/>
      <c r="AC120" s="393"/>
    </row>
    <row r="121" spans="1:29" ht="14.25">
      <c r="A121" s="382"/>
      <c r="B121" s="397"/>
      <c r="C121" s="401"/>
      <c r="D121" s="411"/>
      <c r="E121" s="402"/>
      <c r="F121" s="431"/>
      <c r="G121" s="409"/>
      <c r="H121" s="402"/>
      <c r="I121" s="399"/>
      <c r="J121" s="442"/>
      <c r="K121" s="442"/>
      <c r="L121" s="443"/>
      <c r="M121" s="441"/>
      <c r="N121" s="443"/>
      <c r="O121" s="430"/>
      <c r="P121" s="403"/>
      <c r="Q121" s="421"/>
      <c r="R121" s="439"/>
      <c r="S121" s="429"/>
      <c r="T121" s="16"/>
      <c r="U121" s="438"/>
      <c r="V121" s="438"/>
      <c r="W121" s="438"/>
      <c r="X121" s="438"/>
      <c r="Y121" s="438"/>
      <c r="Z121" s="438"/>
      <c r="AA121" s="393"/>
      <c r="AB121" s="393"/>
      <c r="AC121" s="393"/>
    </row>
    <row r="122" spans="1:29" s="393" customFormat="1" ht="14.25">
      <c r="A122" s="382"/>
      <c r="B122" s="397"/>
      <c r="C122" s="401"/>
      <c r="D122" s="411"/>
      <c r="E122" s="402"/>
      <c r="F122" s="431"/>
      <c r="G122" s="409"/>
      <c r="H122" s="402"/>
      <c r="I122" s="399"/>
      <c r="J122" s="442"/>
      <c r="K122" s="442"/>
      <c r="L122" s="443"/>
      <c r="M122" s="441"/>
      <c r="N122" s="443"/>
      <c r="O122" s="430"/>
      <c r="P122" s="403"/>
      <c r="Q122" s="421"/>
      <c r="R122" s="436"/>
      <c r="S122" s="438"/>
      <c r="T122" s="438"/>
      <c r="U122" s="438"/>
      <c r="V122" s="438"/>
      <c r="W122" s="438"/>
      <c r="X122" s="438"/>
      <c r="Y122" s="438"/>
      <c r="Z122" s="438"/>
    </row>
    <row r="123" spans="1:29" s="393" customFormat="1" ht="14.25">
      <c r="A123" s="382"/>
      <c r="B123" s="397"/>
      <c r="C123" s="401"/>
      <c r="D123" s="411"/>
      <c r="E123" s="402"/>
      <c r="F123" s="442"/>
      <c r="G123" s="415"/>
      <c r="H123" s="402"/>
      <c r="I123" s="399"/>
      <c r="J123" s="442"/>
      <c r="K123" s="442"/>
      <c r="L123" s="443"/>
      <c r="M123" s="441"/>
      <c r="N123" s="443"/>
      <c r="O123" s="430"/>
      <c r="P123" s="403"/>
      <c r="Q123" s="421"/>
      <c r="R123" s="436"/>
      <c r="S123" s="438"/>
      <c r="T123" s="438"/>
      <c r="U123" s="438"/>
      <c r="V123" s="438"/>
      <c r="W123" s="438"/>
      <c r="X123" s="438"/>
      <c r="Y123" s="438"/>
      <c r="Z123" s="438"/>
    </row>
    <row r="124" spans="1:29" s="393" customFormat="1" ht="14.25">
      <c r="A124" s="382"/>
      <c r="B124" s="397"/>
      <c r="C124" s="401"/>
      <c r="D124" s="411"/>
      <c r="E124" s="402"/>
      <c r="F124" s="442"/>
      <c r="G124" s="415"/>
      <c r="H124" s="402"/>
      <c r="I124" s="399"/>
      <c r="J124" s="442"/>
      <c r="K124" s="442"/>
      <c r="L124" s="443"/>
      <c r="M124" s="441"/>
      <c r="N124" s="443"/>
      <c r="O124" s="430"/>
      <c r="P124" s="403"/>
      <c r="Q124" s="421"/>
      <c r="R124" s="436"/>
      <c r="S124" s="438"/>
      <c r="T124" s="438"/>
      <c r="U124" s="438"/>
      <c r="V124" s="438"/>
      <c r="W124" s="438"/>
      <c r="X124" s="438"/>
      <c r="Y124" s="438"/>
      <c r="Z124" s="438"/>
    </row>
    <row r="125" spans="1:29" s="393" customFormat="1" ht="14.25">
      <c r="A125" s="382"/>
      <c r="B125" s="397"/>
      <c r="C125" s="401"/>
      <c r="D125" s="411"/>
      <c r="E125" s="402"/>
      <c r="F125" s="431"/>
      <c r="G125" s="409"/>
      <c r="H125" s="402"/>
      <c r="I125" s="399"/>
      <c r="J125" s="442"/>
      <c r="K125" s="433"/>
      <c r="L125" s="443"/>
      <c r="M125" s="441"/>
      <c r="N125" s="443"/>
      <c r="O125" s="430"/>
      <c r="P125" s="435"/>
      <c r="Q125" s="421"/>
      <c r="R125" s="436"/>
      <c r="S125" s="438"/>
      <c r="T125" s="438"/>
      <c r="U125" s="438"/>
      <c r="V125" s="438"/>
      <c r="W125" s="438"/>
      <c r="X125" s="438"/>
      <c r="Y125" s="438"/>
      <c r="Z125" s="438"/>
    </row>
    <row r="126" spans="1:29" s="393" customFormat="1" ht="14.25">
      <c r="A126" s="382"/>
      <c r="B126" s="397"/>
      <c r="C126" s="401"/>
      <c r="D126" s="411"/>
      <c r="E126" s="402"/>
      <c r="F126" s="431"/>
      <c r="G126" s="409"/>
      <c r="H126" s="402"/>
      <c r="I126" s="399"/>
      <c r="J126" s="433"/>
      <c r="K126" s="433"/>
      <c r="L126" s="433"/>
      <c r="M126" s="433"/>
      <c r="N126" s="434"/>
      <c r="O126" s="445"/>
      <c r="P126" s="435"/>
      <c r="Q126" s="421"/>
      <c r="R126" s="436"/>
      <c r="S126" s="438"/>
      <c r="T126" s="438"/>
      <c r="U126" s="438"/>
      <c r="V126" s="438"/>
      <c r="W126" s="438"/>
      <c r="X126" s="438"/>
      <c r="Y126" s="438"/>
      <c r="Z126" s="438"/>
    </row>
    <row r="127" spans="1:29" s="393" customFormat="1" ht="14.25">
      <c r="A127" s="382"/>
      <c r="B127" s="397"/>
      <c r="C127" s="401"/>
      <c r="D127" s="411"/>
      <c r="E127" s="402"/>
      <c r="F127" s="442"/>
      <c r="G127" s="415"/>
      <c r="H127" s="402"/>
      <c r="I127" s="399"/>
      <c r="J127" s="442"/>
      <c r="K127" s="442"/>
      <c r="L127" s="443"/>
      <c r="M127" s="441"/>
      <c r="N127" s="443"/>
      <c r="O127" s="430"/>
      <c r="P127" s="403"/>
      <c r="Q127" s="421"/>
      <c r="R127" s="439"/>
      <c r="S127" s="429"/>
      <c r="T127" s="438"/>
      <c r="U127" s="438"/>
      <c r="V127" s="438"/>
      <c r="W127" s="438"/>
      <c r="X127" s="438"/>
      <c r="Y127" s="438"/>
      <c r="Z127" s="438"/>
    </row>
    <row r="128" spans="1:29" s="393" customFormat="1" ht="14.25">
      <c r="A128" s="382"/>
      <c r="B128" s="397"/>
      <c r="C128" s="401"/>
      <c r="D128" s="411"/>
      <c r="E128" s="402"/>
      <c r="F128" s="431"/>
      <c r="G128" s="409"/>
      <c r="H128" s="402"/>
      <c r="I128" s="399"/>
      <c r="J128" s="376"/>
      <c r="K128" s="376"/>
      <c r="L128" s="376"/>
      <c r="M128" s="376"/>
      <c r="N128" s="432"/>
      <c r="O128" s="430"/>
      <c r="P128" s="404"/>
      <c r="Q128" s="421"/>
      <c r="R128" s="439"/>
      <c r="S128" s="429"/>
      <c r="T128" s="438"/>
      <c r="U128" s="438"/>
      <c r="V128" s="438"/>
      <c r="W128" s="438"/>
      <c r="X128" s="438"/>
      <c r="Y128" s="438"/>
      <c r="Z128" s="438"/>
    </row>
    <row r="129" spans="1:26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P129" s="7"/>
      <c r="Q129" s="11"/>
      <c r="R129" s="141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41"/>
      <c r="H130" s="42"/>
      <c r="I130" s="82"/>
      <c r="J130" s="17"/>
      <c r="K130" s="83"/>
      <c r="L130" s="84"/>
      <c r="M130" s="85"/>
      <c r="N130" s="86"/>
      <c r="O130" s="87"/>
      <c r="P130" s="11"/>
      <c r="Q130" s="16"/>
      <c r="R130" s="141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7"/>
      <c r="B131" s="45"/>
      <c r="C131" s="102"/>
      <c r="D131" s="6"/>
      <c r="E131" s="38"/>
      <c r="F131" s="82"/>
      <c r="G131" s="41"/>
      <c r="H131" s="42"/>
      <c r="I131" s="82"/>
      <c r="J131" s="17"/>
      <c r="K131" s="83"/>
      <c r="L131" s="84"/>
      <c r="M131" s="85"/>
      <c r="N131" s="86"/>
      <c r="O131" s="87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 ht="15">
      <c r="A132" s="5"/>
      <c r="B132" s="103" t="s">
        <v>619</v>
      </c>
      <c r="C132" s="103"/>
      <c r="D132" s="103"/>
      <c r="E132" s="103"/>
      <c r="F132" s="17"/>
      <c r="G132" s="17"/>
      <c r="H132" s="104"/>
      <c r="I132" s="17"/>
      <c r="J132" s="74"/>
      <c r="K132" s="75"/>
      <c r="L132" s="17"/>
      <c r="M132" s="17"/>
      <c r="N132" s="16"/>
      <c r="O132" s="98"/>
      <c r="P132" s="11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 ht="38.25">
      <c r="A133" s="20" t="s">
        <v>16</v>
      </c>
      <c r="B133" s="21" t="s">
        <v>575</v>
      </c>
      <c r="C133" s="21"/>
      <c r="D133" s="22" t="s">
        <v>588</v>
      </c>
      <c r="E133" s="21" t="s">
        <v>589</v>
      </c>
      <c r="F133" s="21" t="s">
        <v>590</v>
      </c>
      <c r="G133" s="21" t="s">
        <v>620</v>
      </c>
      <c r="H133" s="21" t="s">
        <v>621</v>
      </c>
      <c r="I133" s="21" t="s">
        <v>593</v>
      </c>
      <c r="J133" s="61" t="s">
        <v>594</v>
      </c>
      <c r="K133" s="21" t="s">
        <v>595</v>
      </c>
      <c r="L133" s="21" t="s">
        <v>596</v>
      </c>
      <c r="M133" s="21" t="s">
        <v>597</v>
      </c>
      <c r="N133" s="22" t="s">
        <v>598</v>
      </c>
      <c r="O133" s="98"/>
      <c r="P133" s="11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1</v>
      </c>
      <c r="B134" s="105">
        <v>41579</v>
      </c>
      <c r="C134" s="105"/>
      <c r="D134" s="106" t="s">
        <v>622</v>
      </c>
      <c r="E134" s="107" t="s">
        <v>623</v>
      </c>
      <c r="F134" s="108">
        <v>82</v>
      </c>
      <c r="G134" s="107" t="s">
        <v>624</v>
      </c>
      <c r="H134" s="107">
        <v>100</v>
      </c>
      <c r="I134" s="125">
        <v>100</v>
      </c>
      <c r="J134" s="126" t="s">
        <v>625</v>
      </c>
      <c r="K134" s="127">
        <f t="shared" ref="K134:K165" si="98">H134-F134</f>
        <v>18</v>
      </c>
      <c r="L134" s="128">
        <f t="shared" ref="L134:L165" si="99">K134/F134</f>
        <v>0.21951219512195122</v>
      </c>
      <c r="M134" s="129" t="s">
        <v>599</v>
      </c>
      <c r="N134" s="130">
        <v>42657</v>
      </c>
      <c r="O134" s="53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2</v>
      </c>
      <c r="B135" s="105">
        <v>41794</v>
      </c>
      <c r="C135" s="105"/>
      <c r="D135" s="106" t="s">
        <v>626</v>
      </c>
      <c r="E135" s="107" t="s">
        <v>600</v>
      </c>
      <c r="F135" s="108">
        <v>257</v>
      </c>
      <c r="G135" s="107" t="s">
        <v>624</v>
      </c>
      <c r="H135" s="107">
        <v>300</v>
      </c>
      <c r="I135" s="125">
        <v>300</v>
      </c>
      <c r="J135" s="126" t="s">
        <v>625</v>
      </c>
      <c r="K135" s="127">
        <f t="shared" si="98"/>
        <v>43</v>
      </c>
      <c r="L135" s="128">
        <f t="shared" si="99"/>
        <v>0.16731517509727625</v>
      </c>
      <c r="M135" s="129" t="s">
        <v>599</v>
      </c>
      <c r="N135" s="130">
        <v>41822</v>
      </c>
      <c r="O135" s="53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3</v>
      </c>
      <c r="B136" s="105">
        <v>41828</v>
      </c>
      <c r="C136" s="105"/>
      <c r="D136" s="106" t="s">
        <v>627</v>
      </c>
      <c r="E136" s="107" t="s">
        <v>600</v>
      </c>
      <c r="F136" s="108">
        <v>393</v>
      </c>
      <c r="G136" s="107" t="s">
        <v>624</v>
      </c>
      <c r="H136" s="107">
        <v>468</v>
      </c>
      <c r="I136" s="125">
        <v>468</v>
      </c>
      <c r="J136" s="126" t="s">
        <v>625</v>
      </c>
      <c r="K136" s="127">
        <f t="shared" si="98"/>
        <v>75</v>
      </c>
      <c r="L136" s="128">
        <f t="shared" si="99"/>
        <v>0.19083969465648856</v>
      </c>
      <c r="M136" s="129" t="s">
        <v>599</v>
      </c>
      <c r="N136" s="130">
        <v>41863</v>
      </c>
      <c r="O136" s="53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4</v>
      </c>
      <c r="B137" s="105">
        <v>41857</v>
      </c>
      <c r="C137" s="105"/>
      <c r="D137" s="106" t="s">
        <v>628</v>
      </c>
      <c r="E137" s="107" t="s">
        <v>600</v>
      </c>
      <c r="F137" s="108">
        <v>205</v>
      </c>
      <c r="G137" s="107" t="s">
        <v>624</v>
      </c>
      <c r="H137" s="107">
        <v>275</v>
      </c>
      <c r="I137" s="125">
        <v>250</v>
      </c>
      <c r="J137" s="126" t="s">
        <v>625</v>
      </c>
      <c r="K137" s="127">
        <f t="shared" si="98"/>
        <v>70</v>
      </c>
      <c r="L137" s="128">
        <f t="shared" si="99"/>
        <v>0.34146341463414637</v>
      </c>
      <c r="M137" s="129" t="s">
        <v>599</v>
      </c>
      <c r="N137" s="130">
        <v>41962</v>
      </c>
      <c r="O137" s="53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5</v>
      </c>
      <c r="B138" s="105">
        <v>41886</v>
      </c>
      <c r="C138" s="105"/>
      <c r="D138" s="106" t="s">
        <v>629</v>
      </c>
      <c r="E138" s="107" t="s">
        <v>600</v>
      </c>
      <c r="F138" s="108">
        <v>162</v>
      </c>
      <c r="G138" s="107" t="s">
        <v>624</v>
      </c>
      <c r="H138" s="107">
        <v>190</v>
      </c>
      <c r="I138" s="125">
        <v>190</v>
      </c>
      <c r="J138" s="126" t="s">
        <v>625</v>
      </c>
      <c r="K138" s="127">
        <f t="shared" si="98"/>
        <v>28</v>
      </c>
      <c r="L138" s="128">
        <f t="shared" si="99"/>
        <v>0.1728395061728395</v>
      </c>
      <c r="M138" s="129" t="s">
        <v>599</v>
      </c>
      <c r="N138" s="130">
        <v>42006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6</v>
      </c>
      <c r="B139" s="105">
        <v>41886</v>
      </c>
      <c r="C139" s="105"/>
      <c r="D139" s="106" t="s">
        <v>630</v>
      </c>
      <c r="E139" s="107" t="s">
        <v>600</v>
      </c>
      <c r="F139" s="108">
        <v>75</v>
      </c>
      <c r="G139" s="107" t="s">
        <v>624</v>
      </c>
      <c r="H139" s="107">
        <v>91.5</v>
      </c>
      <c r="I139" s="125" t="s">
        <v>631</v>
      </c>
      <c r="J139" s="126" t="s">
        <v>632</v>
      </c>
      <c r="K139" s="127">
        <f t="shared" si="98"/>
        <v>16.5</v>
      </c>
      <c r="L139" s="128">
        <f t="shared" si="99"/>
        <v>0.22</v>
      </c>
      <c r="M139" s="129" t="s">
        <v>599</v>
      </c>
      <c r="N139" s="130">
        <v>41954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7</v>
      </c>
      <c r="B140" s="105">
        <v>41913</v>
      </c>
      <c r="C140" s="105"/>
      <c r="D140" s="106" t="s">
        <v>633</v>
      </c>
      <c r="E140" s="107" t="s">
        <v>600</v>
      </c>
      <c r="F140" s="108">
        <v>850</v>
      </c>
      <c r="G140" s="107" t="s">
        <v>624</v>
      </c>
      <c r="H140" s="107">
        <v>982.5</v>
      </c>
      <c r="I140" s="125">
        <v>1050</v>
      </c>
      <c r="J140" s="126" t="s">
        <v>634</v>
      </c>
      <c r="K140" s="127">
        <f t="shared" si="98"/>
        <v>132.5</v>
      </c>
      <c r="L140" s="128">
        <f t="shared" si="99"/>
        <v>0.15588235294117647</v>
      </c>
      <c r="M140" s="129" t="s">
        <v>599</v>
      </c>
      <c r="N140" s="130">
        <v>42039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8</v>
      </c>
      <c r="B141" s="105">
        <v>41913</v>
      </c>
      <c r="C141" s="105"/>
      <c r="D141" s="106" t="s">
        <v>635</v>
      </c>
      <c r="E141" s="107" t="s">
        <v>600</v>
      </c>
      <c r="F141" s="108">
        <v>475</v>
      </c>
      <c r="G141" s="107" t="s">
        <v>624</v>
      </c>
      <c r="H141" s="107">
        <v>515</v>
      </c>
      <c r="I141" s="125">
        <v>600</v>
      </c>
      <c r="J141" s="126" t="s">
        <v>636</v>
      </c>
      <c r="K141" s="127">
        <f t="shared" si="98"/>
        <v>40</v>
      </c>
      <c r="L141" s="128">
        <f t="shared" si="99"/>
        <v>8.4210526315789472E-2</v>
      </c>
      <c r="M141" s="129" t="s">
        <v>599</v>
      </c>
      <c r="N141" s="130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9</v>
      </c>
      <c r="B142" s="105">
        <v>41913</v>
      </c>
      <c r="C142" s="105"/>
      <c r="D142" s="106" t="s">
        <v>637</v>
      </c>
      <c r="E142" s="107" t="s">
        <v>600</v>
      </c>
      <c r="F142" s="108">
        <v>86</v>
      </c>
      <c r="G142" s="107" t="s">
        <v>624</v>
      </c>
      <c r="H142" s="107">
        <v>99</v>
      </c>
      <c r="I142" s="125">
        <v>140</v>
      </c>
      <c r="J142" s="126" t="s">
        <v>638</v>
      </c>
      <c r="K142" s="127">
        <f t="shared" si="98"/>
        <v>13</v>
      </c>
      <c r="L142" s="128">
        <f t="shared" si="99"/>
        <v>0.15116279069767441</v>
      </c>
      <c r="M142" s="129" t="s">
        <v>599</v>
      </c>
      <c r="N142" s="130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10</v>
      </c>
      <c r="B143" s="105">
        <v>41926</v>
      </c>
      <c r="C143" s="105"/>
      <c r="D143" s="106" t="s">
        <v>639</v>
      </c>
      <c r="E143" s="107" t="s">
        <v>600</v>
      </c>
      <c r="F143" s="108">
        <v>496.6</v>
      </c>
      <c r="G143" s="107" t="s">
        <v>624</v>
      </c>
      <c r="H143" s="107">
        <v>621</v>
      </c>
      <c r="I143" s="125">
        <v>580</v>
      </c>
      <c r="J143" s="126" t="s">
        <v>625</v>
      </c>
      <c r="K143" s="127">
        <f t="shared" si="98"/>
        <v>124.39999999999998</v>
      </c>
      <c r="L143" s="128">
        <f t="shared" si="99"/>
        <v>0.25050342327829234</v>
      </c>
      <c r="M143" s="129" t="s">
        <v>599</v>
      </c>
      <c r="N143" s="130">
        <v>42605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11</v>
      </c>
      <c r="B144" s="105">
        <v>41926</v>
      </c>
      <c r="C144" s="105"/>
      <c r="D144" s="106" t="s">
        <v>640</v>
      </c>
      <c r="E144" s="107" t="s">
        <v>600</v>
      </c>
      <c r="F144" s="108">
        <v>2481.9</v>
      </c>
      <c r="G144" s="107" t="s">
        <v>624</v>
      </c>
      <c r="H144" s="107">
        <v>2840</v>
      </c>
      <c r="I144" s="125">
        <v>2870</v>
      </c>
      <c r="J144" s="126" t="s">
        <v>641</v>
      </c>
      <c r="K144" s="127">
        <f t="shared" si="98"/>
        <v>358.09999999999991</v>
      </c>
      <c r="L144" s="128">
        <f t="shared" si="99"/>
        <v>0.14428462065353154</v>
      </c>
      <c r="M144" s="129" t="s">
        <v>599</v>
      </c>
      <c r="N144" s="130">
        <v>42017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12</v>
      </c>
      <c r="B145" s="105">
        <v>41928</v>
      </c>
      <c r="C145" s="105"/>
      <c r="D145" s="106" t="s">
        <v>642</v>
      </c>
      <c r="E145" s="107" t="s">
        <v>600</v>
      </c>
      <c r="F145" s="108">
        <v>84.5</v>
      </c>
      <c r="G145" s="107" t="s">
        <v>624</v>
      </c>
      <c r="H145" s="107">
        <v>93</v>
      </c>
      <c r="I145" s="125">
        <v>110</v>
      </c>
      <c r="J145" s="126" t="s">
        <v>643</v>
      </c>
      <c r="K145" s="127">
        <f t="shared" si="98"/>
        <v>8.5</v>
      </c>
      <c r="L145" s="128">
        <f t="shared" si="99"/>
        <v>0.10059171597633136</v>
      </c>
      <c r="M145" s="129" t="s">
        <v>599</v>
      </c>
      <c r="N145" s="130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13</v>
      </c>
      <c r="B146" s="105">
        <v>41928</v>
      </c>
      <c r="C146" s="105"/>
      <c r="D146" s="106" t="s">
        <v>644</v>
      </c>
      <c r="E146" s="107" t="s">
        <v>600</v>
      </c>
      <c r="F146" s="108">
        <v>401</v>
      </c>
      <c r="G146" s="107" t="s">
        <v>624</v>
      </c>
      <c r="H146" s="107">
        <v>428</v>
      </c>
      <c r="I146" s="125">
        <v>450</v>
      </c>
      <c r="J146" s="126" t="s">
        <v>645</v>
      </c>
      <c r="K146" s="127">
        <f t="shared" si="98"/>
        <v>27</v>
      </c>
      <c r="L146" s="128">
        <f t="shared" si="99"/>
        <v>6.7331670822942641E-2</v>
      </c>
      <c r="M146" s="129" t="s">
        <v>599</v>
      </c>
      <c r="N146" s="130">
        <v>42020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14</v>
      </c>
      <c r="B147" s="105">
        <v>41928</v>
      </c>
      <c r="C147" s="105"/>
      <c r="D147" s="106" t="s">
        <v>646</v>
      </c>
      <c r="E147" s="107" t="s">
        <v>600</v>
      </c>
      <c r="F147" s="108">
        <v>101</v>
      </c>
      <c r="G147" s="107" t="s">
        <v>624</v>
      </c>
      <c r="H147" s="107">
        <v>112</v>
      </c>
      <c r="I147" s="125">
        <v>120</v>
      </c>
      <c r="J147" s="126" t="s">
        <v>647</v>
      </c>
      <c r="K147" s="127">
        <f t="shared" si="98"/>
        <v>11</v>
      </c>
      <c r="L147" s="128">
        <f t="shared" si="99"/>
        <v>0.10891089108910891</v>
      </c>
      <c r="M147" s="129" t="s">
        <v>599</v>
      </c>
      <c r="N147" s="130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15</v>
      </c>
      <c r="B148" s="105">
        <v>41954</v>
      </c>
      <c r="C148" s="105"/>
      <c r="D148" s="106" t="s">
        <v>648</v>
      </c>
      <c r="E148" s="107" t="s">
        <v>600</v>
      </c>
      <c r="F148" s="108">
        <v>59</v>
      </c>
      <c r="G148" s="107" t="s">
        <v>624</v>
      </c>
      <c r="H148" s="107">
        <v>76</v>
      </c>
      <c r="I148" s="125">
        <v>76</v>
      </c>
      <c r="J148" s="126" t="s">
        <v>625</v>
      </c>
      <c r="K148" s="127">
        <f t="shared" si="98"/>
        <v>17</v>
      </c>
      <c r="L148" s="128">
        <f t="shared" si="99"/>
        <v>0.28813559322033899</v>
      </c>
      <c r="M148" s="129" t="s">
        <v>599</v>
      </c>
      <c r="N148" s="130">
        <v>43032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16</v>
      </c>
      <c r="B149" s="105">
        <v>41954</v>
      </c>
      <c r="C149" s="105"/>
      <c r="D149" s="106" t="s">
        <v>637</v>
      </c>
      <c r="E149" s="107" t="s">
        <v>600</v>
      </c>
      <c r="F149" s="108">
        <v>99</v>
      </c>
      <c r="G149" s="107" t="s">
        <v>624</v>
      </c>
      <c r="H149" s="107">
        <v>120</v>
      </c>
      <c r="I149" s="125">
        <v>120</v>
      </c>
      <c r="J149" s="126" t="s">
        <v>649</v>
      </c>
      <c r="K149" s="127">
        <f t="shared" si="98"/>
        <v>21</v>
      </c>
      <c r="L149" s="128">
        <f t="shared" si="99"/>
        <v>0.21212121212121213</v>
      </c>
      <c r="M149" s="129" t="s">
        <v>599</v>
      </c>
      <c r="N149" s="130">
        <v>41960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17</v>
      </c>
      <c r="B150" s="105">
        <v>41956</v>
      </c>
      <c r="C150" s="105"/>
      <c r="D150" s="106" t="s">
        <v>650</v>
      </c>
      <c r="E150" s="107" t="s">
        <v>600</v>
      </c>
      <c r="F150" s="108">
        <v>22</v>
      </c>
      <c r="G150" s="107" t="s">
        <v>624</v>
      </c>
      <c r="H150" s="107">
        <v>33.549999999999997</v>
      </c>
      <c r="I150" s="125">
        <v>32</v>
      </c>
      <c r="J150" s="126" t="s">
        <v>651</v>
      </c>
      <c r="K150" s="127">
        <f t="shared" si="98"/>
        <v>11.549999999999997</v>
      </c>
      <c r="L150" s="128">
        <f t="shared" si="99"/>
        <v>0.52499999999999991</v>
      </c>
      <c r="M150" s="129" t="s">
        <v>599</v>
      </c>
      <c r="N150" s="130">
        <v>42188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18</v>
      </c>
      <c r="B151" s="105">
        <v>41976</v>
      </c>
      <c r="C151" s="105"/>
      <c r="D151" s="106" t="s">
        <v>652</v>
      </c>
      <c r="E151" s="107" t="s">
        <v>600</v>
      </c>
      <c r="F151" s="108">
        <v>440</v>
      </c>
      <c r="G151" s="107" t="s">
        <v>624</v>
      </c>
      <c r="H151" s="107">
        <v>520</v>
      </c>
      <c r="I151" s="125">
        <v>520</v>
      </c>
      <c r="J151" s="126" t="s">
        <v>653</v>
      </c>
      <c r="K151" s="127">
        <f t="shared" si="98"/>
        <v>80</v>
      </c>
      <c r="L151" s="128">
        <f t="shared" si="99"/>
        <v>0.18181818181818182</v>
      </c>
      <c r="M151" s="129" t="s">
        <v>599</v>
      </c>
      <c r="N151" s="130">
        <v>42208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19</v>
      </c>
      <c r="B152" s="105">
        <v>41976</v>
      </c>
      <c r="C152" s="105"/>
      <c r="D152" s="106" t="s">
        <v>654</v>
      </c>
      <c r="E152" s="107" t="s">
        <v>600</v>
      </c>
      <c r="F152" s="108">
        <v>360</v>
      </c>
      <c r="G152" s="107" t="s">
        <v>624</v>
      </c>
      <c r="H152" s="107">
        <v>427</v>
      </c>
      <c r="I152" s="125">
        <v>425</v>
      </c>
      <c r="J152" s="126" t="s">
        <v>655</v>
      </c>
      <c r="K152" s="127">
        <f t="shared" si="98"/>
        <v>67</v>
      </c>
      <c r="L152" s="128">
        <f t="shared" si="99"/>
        <v>0.18611111111111112</v>
      </c>
      <c r="M152" s="129" t="s">
        <v>599</v>
      </c>
      <c r="N152" s="130">
        <v>42058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20</v>
      </c>
      <c r="B153" s="105">
        <v>42012</v>
      </c>
      <c r="C153" s="105"/>
      <c r="D153" s="106" t="s">
        <v>656</v>
      </c>
      <c r="E153" s="107" t="s">
        <v>600</v>
      </c>
      <c r="F153" s="108">
        <v>360</v>
      </c>
      <c r="G153" s="107" t="s">
        <v>624</v>
      </c>
      <c r="H153" s="107">
        <v>455</v>
      </c>
      <c r="I153" s="125">
        <v>420</v>
      </c>
      <c r="J153" s="126" t="s">
        <v>657</v>
      </c>
      <c r="K153" s="127">
        <f t="shared" si="98"/>
        <v>95</v>
      </c>
      <c r="L153" s="128">
        <f t="shared" si="99"/>
        <v>0.2638888888888889</v>
      </c>
      <c r="M153" s="129" t="s">
        <v>599</v>
      </c>
      <c r="N153" s="130">
        <v>42024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21</v>
      </c>
      <c r="B154" s="105">
        <v>42012</v>
      </c>
      <c r="C154" s="105"/>
      <c r="D154" s="106" t="s">
        <v>658</v>
      </c>
      <c r="E154" s="107" t="s">
        <v>600</v>
      </c>
      <c r="F154" s="108">
        <v>130</v>
      </c>
      <c r="G154" s="107"/>
      <c r="H154" s="107">
        <v>175.5</v>
      </c>
      <c r="I154" s="125">
        <v>165</v>
      </c>
      <c r="J154" s="126" t="s">
        <v>659</v>
      </c>
      <c r="K154" s="127">
        <f t="shared" si="98"/>
        <v>45.5</v>
      </c>
      <c r="L154" s="128">
        <f t="shared" si="99"/>
        <v>0.35</v>
      </c>
      <c r="M154" s="129" t="s">
        <v>599</v>
      </c>
      <c r="N154" s="130">
        <v>43088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22</v>
      </c>
      <c r="B155" s="105">
        <v>42040</v>
      </c>
      <c r="C155" s="105"/>
      <c r="D155" s="106" t="s">
        <v>390</v>
      </c>
      <c r="E155" s="107" t="s">
        <v>623</v>
      </c>
      <c r="F155" s="108">
        <v>98</v>
      </c>
      <c r="G155" s="107"/>
      <c r="H155" s="107">
        <v>120</v>
      </c>
      <c r="I155" s="125">
        <v>120</v>
      </c>
      <c r="J155" s="126" t="s">
        <v>625</v>
      </c>
      <c r="K155" s="127">
        <f t="shared" si="98"/>
        <v>22</v>
      </c>
      <c r="L155" s="128">
        <f t="shared" si="99"/>
        <v>0.22448979591836735</v>
      </c>
      <c r="M155" s="129" t="s">
        <v>599</v>
      </c>
      <c r="N155" s="130">
        <v>42753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23</v>
      </c>
      <c r="B156" s="105">
        <v>42040</v>
      </c>
      <c r="C156" s="105"/>
      <c r="D156" s="106" t="s">
        <v>660</v>
      </c>
      <c r="E156" s="107" t="s">
        <v>623</v>
      </c>
      <c r="F156" s="108">
        <v>196</v>
      </c>
      <c r="G156" s="107"/>
      <c r="H156" s="107">
        <v>262</v>
      </c>
      <c r="I156" s="125">
        <v>255</v>
      </c>
      <c r="J156" s="126" t="s">
        <v>625</v>
      </c>
      <c r="K156" s="127">
        <f t="shared" si="98"/>
        <v>66</v>
      </c>
      <c r="L156" s="128">
        <f t="shared" si="99"/>
        <v>0.33673469387755101</v>
      </c>
      <c r="M156" s="129" t="s">
        <v>599</v>
      </c>
      <c r="N156" s="130">
        <v>42599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24</v>
      </c>
      <c r="B157" s="109">
        <v>42067</v>
      </c>
      <c r="C157" s="109"/>
      <c r="D157" s="110" t="s">
        <v>389</v>
      </c>
      <c r="E157" s="111" t="s">
        <v>623</v>
      </c>
      <c r="F157" s="112">
        <v>235</v>
      </c>
      <c r="G157" s="112"/>
      <c r="H157" s="113">
        <v>77</v>
      </c>
      <c r="I157" s="131" t="s">
        <v>661</v>
      </c>
      <c r="J157" s="132" t="s">
        <v>662</v>
      </c>
      <c r="K157" s="133">
        <f t="shared" si="98"/>
        <v>-158</v>
      </c>
      <c r="L157" s="134">
        <f t="shared" si="99"/>
        <v>-0.67234042553191486</v>
      </c>
      <c r="M157" s="135" t="s">
        <v>663</v>
      </c>
      <c r="N157" s="136">
        <v>43522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25</v>
      </c>
      <c r="B158" s="105">
        <v>42067</v>
      </c>
      <c r="C158" s="105"/>
      <c r="D158" s="106" t="s">
        <v>481</v>
      </c>
      <c r="E158" s="107" t="s">
        <v>623</v>
      </c>
      <c r="F158" s="108">
        <v>185</v>
      </c>
      <c r="G158" s="107"/>
      <c r="H158" s="107">
        <v>224</v>
      </c>
      <c r="I158" s="125" t="s">
        <v>664</v>
      </c>
      <c r="J158" s="126" t="s">
        <v>625</v>
      </c>
      <c r="K158" s="127">
        <f t="shared" si="98"/>
        <v>39</v>
      </c>
      <c r="L158" s="128">
        <f t="shared" si="99"/>
        <v>0.21081081081081082</v>
      </c>
      <c r="M158" s="129" t="s">
        <v>599</v>
      </c>
      <c r="N158" s="130">
        <v>42647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3">
        <v>26</v>
      </c>
      <c r="B159" s="114">
        <v>42090</v>
      </c>
      <c r="C159" s="114"/>
      <c r="D159" s="115" t="s">
        <v>665</v>
      </c>
      <c r="E159" s="116" t="s">
        <v>623</v>
      </c>
      <c r="F159" s="117">
        <v>49.5</v>
      </c>
      <c r="G159" s="118"/>
      <c r="H159" s="118">
        <v>15.85</v>
      </c>
      <c r="I159" s="118">
        <v>67</v>
      </c>
      <c r="J159" s="137" t="s">
        <v>666</v>
      </c>
      <c r="K159" s="118">
        <f t="shared" si="98"/>
        <v>-33.65</v>
      </c>
      <c r="L159" s="138">
        <f t="shared" si="99"/>
        <v>-0.67979797979797973</v>
      </c>
      <c r="M159" s="135" t="s">
        <v>663</v>
      </c>
      <c r="N159" s="139">
        <v>43627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27</v>
      </c>
      <c r="B160" s="105">
        <v>42093</v>
      </c>
      <c r="C160" s="105"/>
      <c r="D160" s="106" t="s">
        <v>667</v>
      </c>
      <c r="E160" s="107" t="s">
        <v>623</v>
      </c>
      <c r="F160" s="108">
        <v>183.5</v>
      </c>
      <c r="G160" s="107"/>
      <c r="H160" s="107">
        <v>219</v>
      </c>
      <c r="I160" s="125">
        <v>218</v>
      </c>
      <c r="J160" s="126" t="s">
        <v>668</v>
      </c>
      <c r="K160" s="127">
        <f t="shared" si="98"/>
        <v>35.5</v>
      </c>
      <c r="L160" s="128">
        <f t="shared" si="99"/>
        <v>0.19346049046321526</v>
      </c>
      <c r="M160" s="129" t="s">
        <v>599</v>
      </c>
      <c r="N160" s="130">
        <v>42103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28</v>
      </c>
      <c r="B161" s="105">
        <v>42114</v>
      </c>
      <c r="C161" s="105"/>
      <c r="D161" s="106" t="s">
        <v>669</v>
      </c>
      <c r="E161" s="107" t="s">
        <v>623</v>
      </c>
      <c r="F161" s="108">
        <f>(227+237)/2</f>
        <v>232</v>
      </c>
      <c r="G161" s="107"/>
      <c r="H161" s="107">
        <v>298</v>
      </c>
      <c r="I161" s="125">
        <v>298</v>
      </c>
      <c r="J161" s="126" t="s">
        <v>625</v>
      </c>
      <c r="K161" s="127">
        <f t="shared" si="98"/>
        <v>66</v>
      </c>
      <c r="L161" s="128">
        <f t="shared" si="99"/>
        <v>0.28448275862068967</v>
      </c>
      <c r="M161" s="129" t="s">
        <v>599</v>
      </c>
      <c r="N161" s="130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29</v>
      </c>
      <c r="B162" s="105">
        <v>42128</v>
      </c>
      <c r="C162" s="105"/>
      <c r="D162" s="106" t="s">
        <v>670</v>
      </c>
      <c r="E162" s="107" t="s">
        <v>600</v>
      </c>
      <c r="F162" s="108">
        <v>385</v>
      </c>
      <c r="G162" s="107"/>
      <c r="H162" s="107">
        <f>212.5+331</f>
        <v>543.5</v>
      </c>
      <c r="I162" s="125">
        <v>510</v>
      </c>
      <c r="J162" s="126" t="s">
        <v>671</v>
      </c>
      <c r="K162" s="127">
        <f t="shared" si="98"/>
        <v>158.5</v>
      </c>
      <c r="L162" s="128">
        <f t="shared" si="99"/>
        <v>0.41168831168831171</v>
      </c>
      <c r="M162" s="129" t="s">
        <v>599</v>
      </c>
      <c r="N162" s="130">
        <v>42235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30</v>
      </c>
      <c r="B163" s="105">
        <v>42128</v>
      </c>
      <c r="C163" s="105"/>
      <c r="D163" s="106" t="s">
        <v>672</v>
      </c>
      <c r="E163" s="107" t="s">
        <v>600</v>
      </c>
      <c r="F163" s="108">
        <v>115.5</v>
      </c>
      <c r="G163" s="107"/>
      <c r="H163" s="107">
        <v>146</v>
      </c>
      <c r="I163" s="125">
        <v>142</v>
      </c>
      <c r="J163" s="126" t="s">
        <v>673</v>
      </c>
      <c r="K163" s="127">
        <f t="shared" si="98"/>
        <v>30.5</v>
      </c>
      <c r="L163" s="128">
        <f t="shared" si="99"/>
        <v>0.26406926406926406</v>
      </c>
      <c r="M163" s="129" t="s">
        <v>599</v>
      </c>
      <c r="N163" s="130">
        <v>42202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31</v>
      </c>
      <c r="B164" s="105">
        <v>42151</v>
      </c>
      <c r="C164" s="105"/>
      <c r="D164" s="106" t="s">
        <v>674</v>
      </c>
      <c r="E164" s="107" t="s">
        <v>600</v>
      </c>
      <c r="F164" s="108">
        <v>237.5</v>
      </c>
      <c r="G164" s="107"/>
      <c r="H164" s="107">
        <v>279.5</v>
      </c>
      <c r="I164" s="125">
        <v>278</v>
      </c>
      <c r="J164" s="126" t="s">
        <v>625</v>
      </c>
      <c r="K164" s="127">
        <f t="shared" si="98"/>
        <v>42</v>
      </c>
      <c r="L164" s="128">
        <f t="shared" si="99"/>
        <v>0.17684210526315788</v>
      </c>
      <c r="M164" s="129" t="s">
        <v>599</v>
      </c>
      <c r="N164" s="130">
        <v>42222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32</v>
      </c>
      <c r="B165" s="105">
        <v>42174</v>
      </c>
      <c r="C165" s="105"/>
      <c r="D165" s="106" t="s">
        <v>644</v>
      </c>
      <c r="E165" s="107" t="s">
        <v>623</v>
      </c>
      <c r="F165" s="108">
        <v>340</v>
      </c>
      <c r="G165" s="107"/>
      <c r="H165" s="107">
        <v>448</v>
      </c>
      <c r="I165" s="125">
        <v>448</v>
      </c>
      <c r="J165" s="126" t="s">
        <v>625</v>
      </c>
      <c r="K165" s="127">
        <f t="shared" si="98"/>
        <v>108</v>
      </c>
      <c r="L165" s="128">
        <f t="shared" si="99"/>
        <v>0.31764705882352939</v>
      </c>
      <c r="M165" s="129" t="s">
        <v>599</v>
      </c>
      <c r="N165" s="130">
        <v>43018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33</v>
      </c>
      <c r="B166" s="105">
        <v>42191</v>
      </c>
      <c r="C166" s="105"/>
      <c r="D166" s="106" t="s">
        <v>675</v>
      </c>
      <c r="E166" s="107" t="s">
        <v>623</v>
      </c>
      <c r="F166" s="108">
        <v>390</v>
      </c>
      <c r="G166" s="107"/>
      <c r="H166" s="107">
        <v>460</v>
      </c>
      <c r="I166" s="125">
        <v>460</v>
      </c>
      <c r="J166" s="126" t="s">
        <v>625</v>
      </c>
      <c r="K166" s="127">
        <f t="shared" ref="K166:K186" si="100">H166-F166</f>
        <v>70</v>
      </c>
      <c r="L166" s="128">
        <f t="shared" ref="L166:L186" si="101">K166/F166</f>
        <v>0.17948717948717949</v>
      </c>
      <c r="M166" s="129" t="s">
        <v>599</v>
      </c>
      <c r="N166" s="130">
        <v>42478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34</v>
      </c>
      <c r="B167" s="109">
        <v>42195</v>
      </c>
      <c r="C167" s="109"/>
      <c r="D167" s="110" t="s">
        <v>676</v>
      </c>
      <c r="E167" s="111" t="s">
        <v>623</v>
      </c>
      <c r="F167" s="112">
        <v>122.5</v>
      </c>
      <c r="G167" s="112"/>
      <c r="H167" s="113">
        <v>61</v>
      </c>
      <c r="I167" s="131">
        <v>172</v>
      </c>
      <c r="J167" s="132" t="s">
        <v>677</v>
      </c>
      <c r="K167" s="133">
        <f t="shared" si="100"/>
        <v>-61.5</v>
      </c>
      <c r="L167" s="134">
        <f t="shared" si="101"/>
        <v>-0.50204081632653064</v>
      </c>
      <c r="M167" s="135" t="s">
        <v>663</v>
      </c>
      <c r="N167" s="136">
        <v>43333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35</v>
      </c>
      <c r="B168" s="105">
        <v>42219</v>
      </c>
      <c r="C168" s="105"/>
      <c r="D168" s="106" t="s">
        <v>678</v>
      </c>
      <c r="E168" s="107" t="s">
        <v>623</v>
      </c>
      <c r="F168" s="108">
        <v>297.5</v>
      </c>
      <c r="G168" s="107"/>
      <c r="H168" s="107">
        <v>350</v>
      </c>
      <c r="I168" s="125">
        <v>360</v>
      </c>
      <c r="J168" s="126" t="s">
        <v>679</v>
      </c>
      <c r="K168" s="127">
        <f t="shared" si="100"/>
        <v>52.5</v>
      </c>
      <c r="L168" s="128">
        <f t="shared" si="101"/>
        <v>0.17647058823529413</v>
      </c>
      <c r="M168" s="129" t="s">
        <v>599</v>
      </c>
      <c r="N168" s="130">
        <v>42232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36</v>
      </c>
      <c r="B169" s="105">
        <v>42219</v>
      </c>
      <c r="C169" s="105"/>
      <c r="D169" s="106" t="s">
        <v>680</v>
      </c>
      <c r="E169" s="107" t="s">
        <v>623</v>
      </c>
      <c r="F169" s="108">
        <v>115.5</v>
      </c>
      <c r="G169" s="107"/>
      <c r="H169" s="107">
        <v>149</v>
      </c>
      <c r="I169" s="125">
        <v>140</v>
      </c>
      <c r="J169" s="140" t="s">
        <v>681</v>
      </c>
      <c r="K169" s="127">
        <f t="shared" si="100"/>
        <v>33.5</v>
      </c>
      <c r="L169" s="128">
        <f t="shared" si="101"/>
        <v>0.29004329004329005</v>
      </c>
      <c r="M169" s="129" t="s">
        <v>599</v>
      </c>
      <c r="N169" s="130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37</v>
      </c>
      <c r="B170" s="105">
        <v>42251</v>
      </c>
      <c r="C170" s="105"/>
      <c r="D170" s="106" t="s">
        <v>674</v>
      </c>
      <c r="E170" s="107" t="s">
        <v>623</v>
      </c>
      <c r="F170" s="108">
        <v>226</v>
      </c>
      <c r="G170" s="107"/>
      <c r="H170" s="107">
        <v>292</v>
      </c>
      <c r="I170" s="125">
        <v>292</v>
      </c>
      <c r="J170" s="126" t="s">
        <v>682</v>
      </c>
      <c r="K170" s="127">
        <f t="shared" si="100"/>
        <v>66</v>
      </c>
      <c r="L170" s="128">
        <f t="shared" si="101"/>
        <v>0.29203539823008851</v>
      </c>
      <c r="M170" s="129" t="s">
        <v>599</v>
      </c>
      <c r="N170" s="130">
        <v>42286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38</v>
      </c>
      <c r="B171" s="105">
        <v>42254</v>
      </c>
      <c r="C171" s="105"/>
      <c r="D171" s="106" t="s">
        <v>669</v>
      </c>
      <c r="E171" s="107" t="s">
        <v>623</v>
      </c>
      <c r="F171" s="108">
        <v>232.5</v>
      </c>
      <c r="G171" s="107"/>
      <c r="H171" s="107">
        <v>312.5</v>
      </c>
      <c r="I171" s="125">
        <v>310</v>
      </c>
      <c r="J171" s="126" t="s">
        <v>625</v>
      </c>
      <c r="K171" s="127">
        <f t="shared" si="100"/>
        <v>80</v>
      </c>
      <c r="L171" s="128">
        <f t="shared" si="101"/>
        <v>0.34408602150537637</v>
      </c>
      <c r="M171" s="129" t="s">
        <v>599</v>
      </c>
      <c r="N171" s="130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39</v>
      </c>
      <c r="B172" s="105">
        <v>42268</v>
      </c>
      <c r="C172" s="105"/>
      <c r="D172" s="106" t="s">
        <v>683</v>
      </c>
      <c r="E172" s="107" t="s">
        <v>623</v>
      </c>
      <c r="F172" s="108">
        <v>196.5</v>
      </c>
      <c r="G172" s="107"/>
      <c r="H172" s="107">
        <v>238</v>
      </c>
      <c r="I172" s="125">
        <v>238</v>
      </c>
      <c r="J172" s="126" t="s">
        <v>682</v>
      </c>
      <c r="K172" s="127">
        <f t="shared" si="100"/>
        <v>41.5</v>
      </c>
      <c r="L172" s="128">
        <f t="shared" si="101"/>
        <v>0.21119592875318066</v>
      </c>
      <c r="M172" s="129" t="s">
        <v>599</v>
      </c>
      <c r="N172" s="130">
        <v>42291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40</v>
      </c>
      <c r="B173" s="105">
        <v>42271</v>
      </c>
      <c r="C173" s="105"/>
      <c r="D173" s="106" t="s">
        <v>622</v>
      </c>
      <c r="E173" s="107" t="s">
        <v>623</v>
      </c>
      <c r="F173" s="108">
        <v>65</v>
      </c>
      <c r="G173" s="107"/>
      <c r="H173" s="107">
        <v>82</v>
      </c>
      <c r="I173" s="125">
        <v>82</v>
      </c>
      <c r="J173" s="126" t="s">
        <v>682</v>
      </c>
      <c r="K173" s="127">
        <f t="shared" si="100"/>
        <v>17</v>
      </c>
      <c r="L173" s="128">
        <f t="shared" si="101"/>
        <v>0.26153846153846155</v>
      </c>
      <c r="M173" s="129" t="s">
        <v>599</v>
      </c>
      <c r="N173" s="130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41</v>
      </c>
      <c r="B174" s="105">
        <v>42291</v>
      </c>
      <c r="C174" s="105"/>
      <c r="D174" s="106" t="s">
        <v>684</v>
      </c>
      <c r="E174" s="107" t="s">
        <v>623</v>
      </c>
      <c r="F174" s="108">
        <v>144</v>
      </c>
      <c r="G174" s="107"/>
      <c r="H174" s="107">
        <v>182.5</v>
      </c>
      <c r="I174" s="125">
        <v>181</v>
      </c>
      <c r="J174" s="126" t="s">
        <v>682</v>
      </c>
      <c r="K174" s="127">
        <f t="shared" si="100"/>
        <v>38.5</v>
      </c>
      <c r="L174" s="128">
        <f t="shared" si="101"/>
        <v>0.2673611111111111</v>
      </c>
      <c r="M174" s="129" t="s">
        <v>599</v>
      </c>
      <c r="N174" s="130">
        <v>42817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42</v>
      </c>
      <c r="B175" s="105">
        <v>42291</v>
      </c>
      <c r="C175" s="105"/>
      <c r="D175" s="106" t="s">
        <v>685</v>
      </c>
      <c r="E175" s="107" t="s">
        <v>623</v>
      </c>
      <c r="F175" s="108">
        <v>264</v>
      </c>
      <c r="G175" s="107"/>
      <c r="H175" s="107">
        <v>311</v>
      </c>
      <c r="I175" s="125">
        <v>311</v>
      </c>
      <c r="J175" s="126" t="s">
        <v>682</v>
      </c>
      <c r="K175" s="127">
        <f t="shared" si="100"/>
        <v>47</v>
      </c>
      <c r="L175" s="128">
        <f t="shared" si="101"/>
        <v>0.17803030303030304</v>
      </c>
      <c r="M175" s="129" t="s">
        <v>599</v>
      </c>
      <c r="N175" s="130">
        <v>42604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43</v>
      </c>
      <c r="B176" s="105">
        <v>42318</v>
      </c>
      <c r="C176" s="105"/>
      <c r="D176" s="106" t="s">
        <v>686</v>
      </c>
      <c r="E176" s="107" t="s">
        <v>600</v>
      </c>
      <c r="F176" s="108">
        <v>549.5</v>
      </c>
      <c r="G176" s="107"/>
      <c r="H176" s="107">
        <v>630</v>
      </c>
      <c r="I176" s="125">
        <v>630</v>
      </c>
      <c r="J176" s="126" t="s">
        <v>682</v>
      </c>
      <c r="K176" s="127">
        <f t="shared" si="100"/>
        <v>80.5</v>
      </c>
      <c r="L176" s="128">
        <f t="shared" si="101"/>
        <v>0.1464968152866242</v>
      </c>
      <c r="M176" s="129" t="s">
        <v>599</v>
      </c>
      <c r="N176" s="130">
        <v>42419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44</v>
      </c>
      <c r="B177" s="105">
        <v>42342</v>
      </c>
      <c r="C177" s="105"/>
      <c r="D177" s="106" t="s">
        <v>687</v>
      </c>
      <c r="E177" s="107" t="s">
        <v>623</v>
      </c>
      <c r="F177" s="108">
        <v>1027.5</v>
      </c>
      <c r="G177" s="107"/>
      <c r="H177" s="107">
        <v>1315</v>
      </c>
      <c r="I177" s="125">
        <v>1250</v>
      </c>
      <c r="J177" s="126" t="s">
        <v>682</v>
      </c>
      <c r="K177" s="127">
        <f t="shared" si="100"/>
        <v>287.5</v>
      </c>
      <c r="L177" s="128">
        <f t="shared" si="101"/>
        <v>0.27980535279805352</v>
      </c>
      <c r="M177" s="129" t="s">
        <v>599</v>
      </c>
      <c r="N177" s="130">
        <v>43244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45</v>
      </c>
      <c r="B178" s="105">
        <v>42367</v>
      </c>
      <c r="C178" s="105"/>
      <c r="D178" s="106" t="s">
        <v>688</v>
      </c>
      <c r="E178" s="107" t="s">
        <v>623</v>
      </c>
      <c r="F178" s="108">
        <v>465</v>
      </c>
      <c r="G178" s="107"/>
      <c r="H178" s="107">
        <v>540</v>
      </c>
      <c r="I178" s="125">
        <v>540</v>
      </c>
      <c r="J178" s="126" t="s">
        <v>682</v>
      </c>
      <c r="K178" s="127">
        <f t="shared" si="100"/>
        <v>75</v>
      </c>
      <c r="L178" s="128">
        <f t="shared" si="101"/>
        <v>0.16129032258064516</v>
      </c>
      <c r="M178" s="129" t="s">
        <v>599</v>
      </c>
      <c r="N178" s="130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46</v>
      </c>
      <c r="B179" s="105">
        <v>42380</v>
      </c>
      <c r="C179" s="105"/>
      <c r="D179" s="106" t="s">
        <v>390</v>
      </c>
      <c r="E179" s="107" t="s">
        <v>600</v>
      </c>
      <c r="F179" s="108">
        <v>81</v>
      </c>
      <c r="G179" s="107"/>
      <c r="H179" s="107">
        <v>110</v>
      </c>
      <c r="I179" s="125">
        <v>110</v>
      </c>
      <c r="J179" s="126" t="s">
        <v>682</v>
      </c>
      <c r="K179" s="127">
        <f t="shared" si="100"/>
        <v>29</v>
      </c>
      <c r="L179" s="128">
        <f t="shared" si="101"/>
        <v>0.35802469135802467</v>
      </c>
      <c r="M179" s="129" t="s">
        <v>599</v>
      </c>
      <c r="N179" s="130">
        <v>42745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47</v>
      </c>
      <c r="B180" s="105">
        <v>42382</v>
      </c>
      <c r="C180" s="105"/>
      <c r="D180" s="106" t="s">
        <v>689</v>
      </c>
      <c r="E180" s="107" t="s">
        <v>600</v>
      </c>
      <c r="F180" s="108">
        <v>417.5</v>
      </c>
      <c r="G180" s="107"/>
      <c r="H180" s="107">
        <v>547</v>
      </c>
      <c r="I180" s="125">
        <v>535</v>
      </c>
      <c r="J180" s="126" t="s">
        <v>682</v>
      </c>
      <c r="K180" s="127">
        <f t="shared" si="100"/>
        <v>129.5</v>
      </c>
      <c r="L180" s="128">
        <f t="shared" si="101"/>
        <v>0.31017964071856285</v>
      </c>
      <c r="M180" s="129" t="s">
        <v>599</v>
      </c>
      <c r="N180" s="130">
        <v>42578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48</v>
      </c>
      <c r="B181" s="105">
        <v>42408</v>
      </c>
      <c r="C181" s="105"/>
      <c r="D181" s="106" t="s">
        <v>690</v>
      </c>
      <c r="E181" s="107" t="s">
        <v>623</v>
      </c>
      <c r="F181" s="108">
        <v>650</v>
      </c>
      <c r="G181" s="107"/>
      <c r="H181" s="107">
        <v>800</v>
      </c>
      <c r="I181" s="125">
        <v>800</v>
      </c>
      <c r="J181" s="126" t="s">
        <v>682</v>
      </c>
      <c r="K181" s="127">
        <f t="shared" si="100"/>
        <v>150</v>
      </c>
      <c r="L181" s="128">
        <f t="shared" si="101"/>
        <v>0.23076923076923078</v>
      </c>
      <c r="M181" s="129" t="s">
        <v>599</v>
      </c>
      <c r="N181" s="130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49</v>
      </c>
      <c r="B182" s="105">
        <v>42433</v>
      </c>
      <c r="C182" s="105"/>
      <c r="D182" s="106" t="s">
        <v>197</v>
      </c>
      <c r="E182" s="107" t="s">
        <v>623</v>
      </c>
      <c r="F182" s="108">
        <v>437.5</v>
      </c>
      <c r="G182" s="107"/>
      <c r="H182" s="107">
        <v>504.5</v>
      </c>
      <c r="I182" s="125">
        <v>522</v>
      </c>
      <c r="J182" s="126" t="s">
        <v>691</v>
      </c>
      <c r="K182" s="127">
        <f t="shared" si="100"/>
        <v>67</v>
      </c>
      <c r="L182" s="128">
        <f t="shared" si="101"/>
        <v>0.15314285714285714</v>
      </c>
      <c r="M182" s="129" t="s">
        <v>599</v>
      </c>
      <c r="N182" s="130">
        <v>42480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50</v>
      </c>
      <c r="B183" s="105">
        <v>42438</v>
      </c>
      <c r="C183" s="105"/>
      <c r="D183" s="106" t="s">
        <v>692</v>
      </c>
      <c r="E183" s="107" t="s">
        <v>623</v>
      </c>
      <c r="F183" s="108">
        <v>189.5</v>
      </c>
      <c r="G183" s="107"/>
      <c r="H183" s="107">
        <v>218</v>
      </c>
      <c r="I183" s="125">
        <v>218</v>
      </c>
      <c r="J183" s="126" t="s">
        <v>682</v>
      </c>
      <c r="K183" s="127">
        <f t="shared" si="100"/>
        <v>28.5</v>
      </c>
      <c r="L183" s="128">
        <f t="shared" si="101"/>
        <v>0.15039577836411611</v>
      </c>
      <c r="M183" s="129" t="s">
        <v>599</v>
      </c>
      <c r="N183" s="130">
        <v>43034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3">
        <v>51</v>
      </c>
      <c r="B184" s="114">
        <v>42471</v>
      </c>
      <c r="C184" s="114"/>
      <c r="D184" s="115" t="s">
        <v>693</v>
      </c>
      <c r="E184" s="116" t="s">
        <v>623</v>
      </c>
      <c r="F184" s="117">
        <v>36.5</v>
      </c>
      <c r="G184" s="118"/>
      <c r="H184" s="118">
        <v>15.85</v>
      </c>
      <c r="I184" s="118">
        <v>60</v>
      </c>
      <c r="J184" s="137" t="s">
        <v>694</v>
      </c>
      <c r="K184" s="133">
        <f t="shared" si="100"/>
        <v>-20.65</v>
      </c>
      <c r="L184" s="167">
        <f t="shared" si="101"/>
        <v>-0.5657534246575342</v>
      </c>
      <c r="M184" s="135" t="s">
        <v>663</v>
      </c>
      <c r="N184" s="168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52</v>
      </c>
      <c r="B185" s="105">
        <v>42472</v>
      </c>
      <c r="C185" s="105"/>
      <c r="D185" s="106" t="s">
        <v>695</v>
      </c>
      <c r="E185" s="107" t="s">
        <v>623</v>
      </c>
      <c r="F185" s="108">
        <v>93</v>
      </c>
      <c r="G185" s="107"/>
      <c r="H185" s="107">
        <v>149</v>
      </c>
      <c r="I185" s="125">
        <v>140</v>
      </c>
      <c r="J185" s="140" t="s">
        <v>696</v>
      </c>
      <c r="K185" s="127">
        <f t="shared" si="100"/>
        <v>56</v>
      </c>
      <c r="L185" s="128">
        <f t="shared" si="101"/>
        <v>0.60215053763440862</v>
      </c>
      <c r="M185" s="129" t="s">
        <v>599</v>
      </c>
      <c r="N185" s="130">
        <v>42740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53</v>
      </c>
      <c r="B186" s="105">
        <v>42472</v>
      </c>
      <c r="C186" s="105"/>
      <c r="D186" s="106" t="s">
        <v>697</v>
      </c>
      <c r="E186" s="107" t="s">
        <v>623</v>
      </c>
      <c r="F186" s="108">
        <v>130</v>
      </c>
      <c r="G186" s="107"/>
      <c r="H186" s="107">
        <v>150</v>
      </c>
      <c r="I186" s="125" t="s">
        <v>698</v>
      </c>
      <c r="J186" s="126" t="s">
        <v>682</v>
      </c>
      <c r="K186" s="127">
        <f t="shared" si="100"/>
        <v>20</v>
      </c>
      <c r="L186" s="128">
        <f t="shared" si="101"/>
        <v>0.15384615384615385</v>
      </c>
      <c r="M186" s="129" t="s">
        <v>599</v>
      </c>
      <c r="N186" s="130">
        <v>42564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54</v>
      </c>
      <c r="B187" s="105">
        <v>42473</v>
      </c>
      <c r="C187" s="105"/>
      <c r="D187" s="106" t="s">
        <v>354</v>
      </c>
      <c r="E187" s="107" t="s">
        <v>623</v>
      </c>
      <c r="F187" s="108">
        <v>196</v>
      </c>
      <c r="G187" s="107"/>
      <c r="H187" s="107">
        <v>299</v>
      </c>
      <c r="I187" s="125">
        <v>299</v>
      </c>
      <c r="J187" s="126" t="s">
        <v>682</v>
      </c>
      <c r="K187" s="127">
        <v>103</v>
      </c>
      <c r="L187" s="128">
        <v>0.52551020408163296</v>
      </c>
      <c r="M187" s="129" t="s">
        <v>599</v>
      </c>
      <c r="N187" s="130">
        <v>42620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55</v>
      </c>
      <c r="B188" s="105">
        <v>42473</v>
      </c>
      <c r="C188" s="105"/>
      <c r="D188" s="106" t="s">
        <v>756</v>
      </c>
      <c r="E188" s="107" t="s">
        <v>623</v>
      </c>
      <c r="F188" s="108">
        <v>88</v>
      </c>
      <c r="G188" s="107"/>
      <c r="H188" s="107">
        <v>103</v>
      </c>
      <c r="I188" s="125">
        <v>103</v>
      </c>
      <c r="J188" s="126" t="s">
        <v>682</v>
      </c>
      <c r="K188" s="127">
        <v>15</v>
      </c>
      <c r="L188" s="128">
        <v>0.170454545454545</v>
      </c>
      <c r="M188" s="129" t="s">
        <v>599</v>
      </c>
      <c r="N188" s="130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56</v>
      </c>
      <c r="B189" s="105">
        <v>42492</v>
      </c>
      <c r="C189" s="105"/>
      <c r="D189" s="106" t="s">
        <v>699</v>
      </c>
      <c r="E189" s="107" t="s">
        <v>623</v>
      </c>
      <c r="F189" s="108">
        <v>127.5</v>
      </c>
      <c r="G189" s="107"/>
      <c r="H189" s="107">
        <v>148</v>
      </c>
      <c r="I189" s="125" t="s">
        <v>700</v>
      </c>
      <c r="J189" s="126" t="s">
        <v>682</v>
      </c>
      <c r="K189" s="127">
        <f>H189-F189</f>
        <v>20.5</v>
      </c>
      <c r="L189" s="128">
        <f>K189/F189</f>
        <v>0.16078431372549021</v>
      </c>
      <c r="M189" s="129" t="s">
        <v>599</v>
      </c>
      <c r="N189" s="130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57</v>
      </c>
      <c r="B190" s="105">
        <v>42493</v>
      </c>
      <c r="C190" s="105"/>
      <c r="D190" s="106" t="s">
        <v>701</v>
      </c>
      <c r="E190" s="107" t="s">
        <v>623</v>
      </c>
      <c r="F190" s="108">
        <v>675</v>
      </c>
      <c r="G190" s="107"/>
      <c r="H190" s="107">
        <v>815</v>
      </c>
      <c r="I190" s="125" t="s">
        <v>702</v>
      </c>
      <c r="J190" s="126" t="s">
        <v>682</v>
      </c>
      <c r="K190" s="127">
        <f>H190-F190</f>
        <v>140</v>
      </c>
      <c r="L190" s="128">
        <f>K190/F190</f>
        <v>0.2074074074074074</v>
      </c>
      <c r="M190" s="129" t="s">
        <v>599</v>
      </c>
      <c r="N190" s="130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58</v>
      </c>
      <c r="B191" s="109">
        <v>42522</v>
      </c>
      <c r="C191" s="109"/>
      <c r="D191" s="110" t="s">
        <v>757</v>
      </c>
      <c r="E191" s="111" t="s">
        <v>623</v>
      </c>
      <c r="F191" s="112">
        <v>500</v>
      </c>
      <c r="G191" s="112"/>
      <c r="H191" s="113">
        <v>232.5</v>
      </c>
      <c r="I191" s="131" t="s">
        <v>758</v>
      </c>
      <c r="J191" s="132" t="s">
        <v>759</v>
      </c>
      <c r="K191" s="133">
        <f>H191-F191</f>
        <v>-267.5</v>
      </c>
      <c r="L191" s="134">
        <f>K191/F191</f>
        <v>-0.53500000000000003</v>
      </c>
      <c r="M191" s="135" t="s">
        <v>663</v>
      </c>
      <c r="N191" s="136">
        <v>43735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59</v>
      </c>
      <c r="B192" s="105">
        <v>42527</v>
      </c>
      <c r="C192" s="105"/>
      <c r="D192" s="106" t="s">
        <v>703</v>
      </c>
      <c r="E192" s="107" t="s">
        <v>623</v>
      </c>
      <c r="F192" s="108">
        <v>110</v>
      </c>
      <c r="G192" s="107"/>
      <c r="H192" s="107">
        <v>126.5</v>
      </c>
      <c r="I192" s="125">
        <v>125</v>
      </c>
      <c r="J192" s="126" t="s">
        <v>632</v>
      </c>
      <c r="K192" s="127">
        <f>H192-F192</f>
        <v>16.5</v>
      </c>
      <c r="L192" s="128">
        <f>K192/F192</f>
        <v>0.15</v>
      </c>
      <c r="M192" s="129" t="s">
        <v>599</v>
      </c>
      <c r="N192" s="130">
        <v>42552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60</v>
      </c>
      <c r="B193" s="105">
        <v>42538</v>
      </c>
      <c r="C193" s="105"/>
      <c r="D193" s="106" t="s">
        <v>704</v>
      </c>
      <c r="E193" s="107" t="s">
        <v>623</v>
      </c>
      <c r="F193" s="108">
        <v>44</v>
      </c>
      <c r="G193" s="107"/>
      <c r="H193" s="107">
        <v>69.5</v>
      </c>
      <c r="I193" s="125">
        <v>69.5</v>
      </c>
      <c r="J193" s="126" t="s">
        <v>705</v>
      </c>
      <c r="K193" s="127">
        <f>H193-F193</f>
        <v>25.5</v>
      </c>
      <c r="L193" s="128">
        <f>K193/F193</f>
        <v>0.57954545454545459</v>
      </c>
      <c r="M193" s="129" t="s">
        <v>599</v>
      </c>
      <c r="N193" s="130">
        <v>42977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61</v>
      </c>
      <c r="B194" s="105">
        <v>42549</v>
      </c>
      <c r="C194" s="105"/>
      <c r="D194" s="147" t="s">
        <v>760</v>
      </c>
      <c r="E194" s="107" t="s">
        <v>623</v>
      </c>
      <c r="F194" s="108">
        <v>262.5</v>
      </c>
      <c r="G194" s="107"/>
      <c r="H194" s="107">
        <v>340</v>
      </c>
      <c r="I194" s="125">
        <v>333</v>
      </c>
      <c r="J194" s="126" t="s">
        <v>761</v>
      </c>
      <c r="K194" s="127">
        <v>77.5</v>
      </c>
      <c r="L194" s="128">
        <v>0.29523809523809502</v>
      </c>
      <c r="M194" s="129" t="s">
        <v>599</v>
      </c>
      <c r="N194" s="130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62</v>
      </c>
      <c r="B195" s="105">
        <v>42549</v>
      </c>
      <c r="C195" s="105"/>
      <c r="D195" s="147" t="s">
        <v>762</v>
      </c>
      <c r="E195" s="107" t="s">
        <v>623</v>
      </c>
      <c r="F195" s="108">
        <v>840</v>
      </c>
      <c r="G195" s="107"/>
      <c r="H195" s="107">
        <v>1230</v>
      </c>
      <c r="I195" s="125">
        <v>1230</v>
      </c>
      <c r="J195" s="126" t="s">
        <v>682</v>
      </c>
      <c r="K195" s="127">
        <v>390</v>
      </c>
      <c r="L195" s="128">
        <v>0.46428571428571402</v>
      </c>
      <c r="M195" s="129" t="s">
        <v>599</v>
      </c>
      <c r="N195" s="130">
        <v>42649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4">
        <v>63</v>
      </c>
      <c r="B196" s="142">
        <v>42556</v>
      </c>
      <c r="C196" s="142"/>
      <c r="D196" s="143" t="s">
        <v>706</v>
      </c>
      <c r="E196" s="144" t="s">
        <v>623</v>
      </c>
      <c r="F196" s="145">
        <v>395</v>
      </c>
      <c r="G196" s="146"/>
      <c r="H196" s="146">
        <f>(468.5+342.5)/2</f>
        <v>405.5</v>
      </c>
      <c r="I196" s="146">
        <v>510</v>
      </c>
      <c r="J196" s="169" t="s">
        <v>707</v>
      </c>
      <c r="K196" s="170">
        <f t="shared" ref="K196:K202" si="102">H196-F196</f>
        <v>10.5</v>
      </c>
      <c r="L196" s="171">
        <f t="shared" ref="L196:L202" si="103">K196/F196</f>
        <v>2.6582278481012658E-2</v>
      </c>
      <c r="M196" s="172" t="s">
        <v>708</v>
      </c>
      <c r="N196" s="173">
        <v>43606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64</v>
      </c>
      <c r="B197" s="109">
        <v>42584</v>
      </c>
      <c r="C197" s="109"/>
      <c r="D197" s="110" t="s">
        <v>709</v>
      </c>
      <c r="E197" s="111" t="s">
        <v>600</v>
      </c>
      <c r="F197" s="112">
        <f>169.5-12.8</f>
        <v>156.69999999999999</v>
      </c>
      <c r="G197" s="112"/>
      <c r="H197" s="113">
        <v>77</v>
      </c>
      <c r="I197" s="131" t="s">
        <v>710</v>
      </c>
      <c r="J197" s="383" t="s">
        <v>3401</v>
      </c>
      <c r="K197" s="133">
        <f t="shared" si="102"/>
        <v>-79.699999999999989</v>
      </c>
      <c r="L197" s="134">
        <f t="shared" si="103"/>
        <v>-0.50861518825781749</v>
      </c>
      <c r="M197" s="135" t="s">
        <v>663</v>
      </c>
      <c r="N197" s="136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65</v>
      </c>
      <c r="B198" s="109">
        <v>42586</v>
      </c>
      <c r="C198" s="109"/>
      <c r="D198" s="110" t="s">
        <v>711</v>
      </c>
      <c r="E198" s="111" t="s">
        <v>623</v>
      </c>
      <c r="F198" s="112">
        <v>400</v>
      </c>
      <c r="G198" s="112"/>
      <c r="H198" s="113">
        <v>305</v>
      </c>
      <c r="I198" s="131">
        <v>475</v>
      </c>
      <c r="J198" s="132" t="s">
        <v>712</v>
      </c>
      <c r="K198" s="133">
        <f t="shared" si="102"/>
        <v>-95</v>
      </c>
      <c r="L198" s="134">
        <f t="shared" si="103"/>
        <v>-0.23749999999999999</v>
      </c>
      <c r="M198" s="135" t="s">
        <v>663</v>
      </c>
      <c r="N198" s="136">
        <v>43606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66</v>
      </c>
      <c r="B199" s="105">
        <v>42593</v>
      </c>
      <c r="C199" s="105"/>
      <c r="D199" s="106" t="s">
        <v>713</v>
      </c>
      <c r="E199" s="107" t="s">
        <v>623</v>
      </c>
      <c r="F199" s="108">
        <v>86.5</v>
      </c>
      <c r="G199" s="107"/>
      <c r="H199" s="107">
        <v>130</v>
      </c>
      <c r="I199" s="125">
        <v>130</v>
      </c>
      <c r="J199" s="140" t="s">
        <v>714</v>
      </c>
      <c r="K199" s="127">
        <f t="shared" si="102"/>
        <v>43.5</v>
      </c>
      <c r="L199" s="128">
        <f t="shared" si="103"/>
        <v>0.50289017341040465</v>
      </c>
      <c r="M199" s="129" t="s">
        <v>599</v>
      </c>
      <c r="N199" s="130">
        <v>43091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67</v>
      </c>
      <c r="B200" s="109">
        <v>42600</v>
      </c>
      <c r="C200" s="109"/>
      <c r="D200" s="110" t="s">
        <v>381</v>
      </c>
      <c r="E200" s="111" t="s">
        <v>623</v>
      </c>
      <c r="F200" s="112">
        <v>133.5</v>
      </c>
      <c r="G200" s="112"/>
      <c r="H200" s="113">
        <v>126.5</v>
      </c>
      <c r="I200" s="131">
        <v>178</v>
      </c>
      <c r="J200" s="132" t="s">
        <v>715</v>
      </c>
      <c r="K200" s="133">
        <f t="shared" si="102"/>
        <v>-7</v>
      </c>
      <c r="L200" s="134">
        <f t="shared" si="103"/>
        <v>-5.2434456928838954E-2</v>
      </c>
      <c r="M200" s="135" t="s">
        <v>663</v>
      </c>
      <c r="N200" s="136">
        <v>42615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68</v>
      </c>
      <c r="B201" s="105">
        <v>42613</v>
      </c>
      <c r="C201" s="105"/>
      <c r="D201" s="106" t="s">
        <v>716</v>
      </c>
      <c r="E201" s="107" t="s">
        <v>623</v>
      </c>
      <c r="F201" s="108">
        <v>560</v>
      </c>
      <c r="G201" s="107"/>
      <c r="H201" s="107">
        <v>725</v>
      </c>
      <c r="I201" s="125">
        <v>725</v>
      </c>
      <c r="J201" s="126" t="s">
        <v>625</v>
      </c>
      <c r="K201" s="127">
        <f t="shared" si="102"/>
        <v>165</v>
      </c>
      <c r="L201" s="128">
        <f t="shared" si="103"/>
        <v>0.29464285714285715</v>
      </c>
      <c r="M201" s="129" t="s">
        <v>599</v>
      </c>
      <c r="N201" s="130">
        <v>42456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69</v>
      </c>
      <c r="B202" s="105">
        <v>42614</v>
      </c>
      <c r="C202" s="105"/>
      <c r="D202" s="106" t="s">
        <v>717</v>
      </c>
      <c r="E202" s="107" t="s">
        <v>623</v>
      </c>
      <c r="F202" s="108">
        <v>160.5</v>
      </c>
      <c r="G202" s="107"/>
      <c r="H202" s="107">
        <v>210</v>
      </c>
      <c r="I202" s="125">
        <v>210</v>
      </c>
      <c r="J202" s="126" t="s">
        <v>625</v>
      </c>
      <c r="K202" s="127">
        <f t="shared" si="102"/>
        <v>49.5</v>
      </c>
      <c r="L202" s="128">
        <f t="shared" si="103"/>
        <v>0.30841121495327101</v>
      </c>
      <c r="M202" s="129" t="s">
        <v>599</v>
      </c>
      <c r="N202" s="130">
        <v>42871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70</v>
      </c>
      <c r="B203" s="105">
        <v>42646</v>
      </c>
      <c r="C203" s="105"/>
      <c r="D203" s="147" t="s">
        <v>405</v>
      </c>
      <c r="E203" s="107" t="s">
        <v>623</v>
      </c>
      <c r="F203" s="108">
        <v>430</v>
      </c>
      <c r="G203" s="107"/>
      <c r="H203" s="107">
        <v>596</v>
      </c>
      <c r="I203" s="125">
        <v>575</v>
      </c>
      <c r="J203" s="126" t="s">
        <v>763</v>
      </c>
      <c r="K203" s="127">
        <v>166</v>
      </c>
      <c r="L203" s="128">
        <v>0.38604651162790699</v>
      </c>
      <c r="M203" s="129" t="s">
        <v>599</v>
      </c>
      <c r="N203" s="130">
        <v>42769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71</v>
      </c>
      <c r="B204" s="105">
        <v>42657</v>
      </c>
      <c r="C204" s="105"/>
      <c r="D204" s="106" t="s">
        <v>718</v>
      </c>
      <c r="E204" s="107" t="s">
        <v>623</v>
      </c>
      <c r="F204" s="108">
        <v>280</v>
      </c>
      <c r="G204" s="107"/>
      <c r="H204" s="107">
        <v>345</v>
      </c>
      <c r="I204" s="125">
        <v>345</v>
      </c>
      <c r="J204" s="126" t="s">
        <v>625</v>
      </c>
      <c r="K204" s="127">
        <f t="shared" ref="K204:K209" si="104">H204-F204</f>
        <v>65</v>
      </c>
      <c r="L204" s="128">
        <f>K204/F204</f>
        <v>0.23214285714285715</v>
      </c>
      <c r="M204" s="129" t="s">
        <v>599</v>
      </c>
      <c r="N204" s="130">
        <v>42814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72</v>
      </c>
      <c r="B205" s="105">
        <v>42657</v>
      </c>
      <c r="C205" s="105"/>
      <c r="D205" s="106" t="s">
        <v>719</v>
      </c>
      <c r="E205" s="107" t="s">
        <v>623</v>
      </c>
      <c r="F205" s="108">
        <v>245</v>
      </c>
      <c r="G205" s="107"/>
      <c r="H205" s="107">
        <v>325.5</v>
      </c>
      <c r="I205" s="125">
        <v>330</v>
      </c>
      <c r="J205" s="126" t="s">
        <v>720</v>
      </c>
      <c r="K205" s="127">
        <f t="shared" si="104"/>
        <v>80.5</v>
      </c>
      <c r="L205" s="128">
        <f>K205/F205</f>
        <v>0.32857142857142857</v>
      </c>
      <c r="M205" s="129" t="s">
        <v>599</v>
      </c>
      <c r="N205" s="130">
        <v>42769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73</v>
      </c>
      <c r="B206" s="105">
        <v>42660</v>
      </c>
      <c r="C206" s="105"/>
      <c r="D206" s="106" t="s">
        <v>349</v>
      </c>
      <c r="E206" s="107" t="s">
        <v>623</v>
      </c>
      <c r="F206" s="108">
        <v>125</v>
      </c>
      <c r="G206" s="107"/>
      <c r="H206" s="107">
        <v>160</v>
      </c>
      <c r="I206" s="125">
        <v>160</v>
      </c>
      <c r="J206" s="126" t="s">
        <v>682</v>
      </c>
      <c r="K206" s="127">
        <f t="shared" si="104"/>
        <v>35</v>
      </c>
      <c r="L206" s="128">
        <v>0.28000000000000003</v>
      </c>
      <c r="M206" s="129" t="s">
        <v>599</v>
      </c>
      <c r="N206" s="130">
        <v>42803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74</v>
      </c>
      <c r="B207" s="105">
        <v>42660</v>
      </c>
      <c r="C207" s="105"/>
      <c r="D207" s="106" t="s">
        <v>483</v>
      </c>
      <c r="E207" s="107" t="s">
        <v>623</v>
      </c>
      <c r="F207" s="108">
        <v>114</v>
      </c>
      <c r="G207" s="107"/>
      <c r="H207" s="107">
        <v>145</v>
      </c>
      <c r="I207" s="125">
        <v>145</v>
      </c>
      <c r="J207" s="126" t="s">
        <v>682</v>
      </c>
      <c r="K207" s="127">
        <f t="shared" si="104"/>
        <v>31</v>
      </c>
      <c r="L207" s="128">
        <f>K207/F207</f>
        <v>0.27192982456140352</v>
      </c>
      <c r="M207" s="129" t="s">
        <v>599</v>
      </c>
      <c r="N207" s="130">
        <v>42859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75</v>
      </c>
      <c r="B208" s="105">
        <v>42660</v>
      </c>
      <c r="C208" s="105"/>
      <c r="D208" s="106" t="s">
        <v>721</v>
      </c>
      <c r="E208" s="107" t="s">
        <v>623</v>
      </c>
      <c r="F208" s="108">
        <v>212</v>
      </c>
      <c r="G208" s="107"/>
      <c r="H208" s="107">
        <v>280</v>
      </c>
      <c r="I208" s="125">
        <v>276</v>
      </c>
      <c r="J208" s="126" t="s">
        <v>722</v>
      </c>
      <c r="K208" s="127">
        <f t="shared" si="104"/>
        <v>68</v>
      </c>
      <c r="L208" s="128">
        <f>K208/F208</f>
        <v>0.32075471698113206</v>
      </c>
      <c r="M208" s="129" t="s">
        <v>599</v>
      </c>
      <c r="N208" s="130">
        <v>42858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76</v>
      </c>
      <c r="B209" s="105">
        <v>42678</v>
      </c>
      <c r="C209" s="105"/>
      <c r="D209" s="106" t="s">
        <v>151</v>
      </c>
      <c r="E209" s="107" t="s">
        <v>623</v>
      </c>
      <c r="F209" s="108">
        <v>155</v>
      </c>
      <c r="G209" s="107"/>
      <c r="H209" s="107">
        <v>210</v>
      </c>
      <c r="I209" s="125">
        <v>210</v>
      </c>
      <c r="J209" s="126" t="s">
        <v>723</v>
      </c>
      <c r="K209" s="127">
        <f t="shared" si="104"/>
        <v>55</v>
      </c>
      <c r="L209" s="128">
        <f>K209/F209</f>
        <v>0.35483870967741937</v>
      </c>
      <c r="M209" s="129" t="s">
        <v>599</v>
      </c>
      <c r="N209" s="130">
        <v>42944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77</v>
      </c>
      <c r="B210" s="109">
        <v>42710</v>
      </c>
      <c r="C210" s="109"/>
      <c r="D210" s="110" t="s">
        <v>764</v>
      </c>
      <c r="E210" s="111" t="s">
        <v>623</v>
      </c>
      <c r="F210" s="112">
        <v>150.5</v>
      </c>
      <c r="G210" s="112"/>
      <c r="H210" s="113">
        <v>72.5</v>
      </c>
      <c r="I210" s="131">
        <v>174</v>
      </c>
      <c r="J210" s="132" t="s">
        <v>765</v>
      </c>
      <c r="K210" s="133">
        <v>-78</v>
      </c>
      <c r="L210" s="134">
        <v>-0.51827242524916906</v>
      </c>
      <c r="M210" s="135" t="s">
        <v>663</v>
      </c>
      <c r="N210" s="136">
        <v>43333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78</v>
      </c>
      <c r="B211" s="105">
        <v>42712</v>
      </c>
      <c r="C211" s="105"/>
      <c r="D211" s="106" t="s">
        <v>125</v>
      </c>
      <c r="E211" s="107" t="s">
        <v>623</v>
      </c>
      <c r="F211" s="108">
        <v>380</v>
      </c>
      <c r="G211" s="107"/>
      <c r="H211" s="107">
        <v>478</v>
      </c>
      <c r="I211" s="125">
        <v>468</v>
      </c>
      <c r="J211" s="126" t="s">
        <v>682</v>
      </c>
      <c r="K211" s="127">
        <f>H211-F211</f>
        <v>98</v>
      </c>
      <c r="L211" s="128">
        <f>K211/F211</f>
        <v>0.25789473684210529</v>
      </c>
      <c r="M211" s="129" t="s">
        <v>599</v>
      </c>
      <c r="N211" s="130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79</v>
      </c>
      <c r="B212" s="105">
        <v>42734</v>
      </c>
      <c r="C212" s="105"/>
      <c r="D212" s="106" t="s">
        <v>248</v>
      </c>
      <c r="E212" s="107" t="s">
        <v>623</v>
      </c>
      <c r="F212" s="108">
        <v>305</v>
      </c>
      <c r="G212" s="107"/>
      <c r="H212" s="107">
        <v>375</v>
      </c>
      <c r="I212" s="125">
        <v>375</v>
      </c>
      <c r="J212" s="126" t="s">
        <v>682</v>
      </c>
      <c r="K212" s="127">
        <f>H212-F212</f>
        <v>70</v>
      </c>
      <c r="L212" s="128">
        <f>K212/F212</f>
        <v>0.22950819672131148</v>
      </c>
      <c r="M212" s="129" t="s">
        <v>599</v>
      </c>
      <c r="N212" s="130">
        <v>42768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80</v>
      </c>
      <c r="B213" s="105">
        <v>42739</v>
      </c>
      <c r="C213" s="105"/>
      <c r="D213" s="106" t="s">
        <v>351</v>
      </c>
      <c r="E213" s="107" t="s">
        <v>623</v>
      </c>
      <c r="F213" s="108">
        <v>99.5</v>
      </c>
      <c r="G213" s="107"/>
      <c r="H213" s="107">
        <v>158</v>
      </c>
      <c r="I213" s="125">
        <v>158</v>
      </c>
      <c r="J213" s="126" t="s">
        <v>682</v>
      </c>
      <c r="K213" s="127">
        <f>H213-F213</f>
        <v>58.5</v>
      </c>
      <c r="L213" s="128">
        <f>K213/F213</f>
        <v>0.5879396984924623</v>
      </c>
      <c r="M213" s="129" t="s">
        <v>599</v>
      </c>
      <c r="N213" s="130">
        <v>42898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81</v>
      </c>
      <c r="B214" s="105">
        <v>42739</v>
      </c>
      <c r="C214" s="105"/>
      <c r="D214" s="106" t="s">
        <v>351</v>
      </c>
      <c r="E214" s="107" t="s">
        <v>623</v>
      </c>
      <c r="F214" s="108">
        <v>99.5</v>
      </c>
      <c r="G214" s="107"/>
      <c r="H214" s="107">
        <v>158</v>
      </c>
      <c r="I214" s="125">
        <v>158</v>
      </c>
      <c r="J214" s="126" t="s">
        <v>682</v>
      </c>
      <c r="K214" s="127">
        <v>58.5</v>
      </c>
      <c r="L214" s="128">
        <v>0.58793969849246197</v>
      </c>
      <c r="M214" s="129" t="s">
        <v>599</v>
      </c>
      <c r="N214" s="130">
        <v>42898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82</v>
      </c>
      <c r="B215" s="105">
        <v>42786</v>
      </c>
      <c r="C215" s="105"/>
      <c r="D215" s="106" t="s">
        <v>169</v>
      </c>
      <c r="E215" s="107" t="s">
        <v>623</v>
      </c>
      <c r="F215" s="108">
        <v>140.5</v>
      </c>
      <c r="G215" s="107"/>
      <c r="H215" s="107">
        <v>220</v>
      </c>
      <c r="I215" s="125">
        <v>220</v>
      </c>
      <c r="J215" s="126" t="s">
        <v>682</v>
      </c>
      <c r="K215" s="127">
        <f>H215-F215</f>
        <v>79.5</v>
      </c>
      <c r="L215" s="128">
        <f>K215/F215</f>
        <v>0.5658362989323843</v>
      </c>
      <c r="M215" s="129" t="s">
        <v>599</v>
      </c>
      <c r="N215" s="130">
        <v>42864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83</v>
      </c>
      <c r="B216" s="105">
        <v>42786</v>
      </c>
      <c r="C216" s="105"/>
      <c r="D216" s="106" t="s">
        <v>766</v>
      </c>
      <c r="E216" s="107" t="s">
        <v>623</v>
      </c>
      <c r="F216" s="108">
        <v>202.5</v>
      </c>
      <c r="G216" s="107"/>
      <c r="H216" s="107">
        <v>234</v>
      </c>
      <c r="I216" s="125">
        <v>234</v>
      </c>
      <c r="J216" s="126" t="s">
        <v>682</v>
      </c>
      <c r="K216" s="127">
        <v>31.5</v>
      </c>
      <c r="L216" s="128">
        <v>0.155555555555556</v>
      </c>
      <c r="M216" s="129" t="s">
        <v>599</v>
      </c>
      <c r="N216" s="130">
        <v>42836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84</v>
      </c>
      <c r="B217" s="105">
        <v>42818</v>
      </c>
      <c r="C217" s="105"/>
      <c r="D217" s="106" t="s">
        <v>557</v>
      </c>
      <c r="E217" s="107" t="s">
        <v>623</v>
      </c>
      <c r="F217" s="108">
        <v>300.5</v>
      </c>
      <c r="G217" s="107"/>
      <c r="H217" s="107">
        <v>417.5</v>
      </c>
      <c r="I217" s="125">
        <v>420</v>
      </c>
      <c r="J217" s="126" t="s">
        <v>724</v>
      </c>
      <c r="K217" s="127">
        <f>H217-F217</f>
        <v>117</v>
      </c>
      <c r="L217" s="128">
        <f>K217/F217</f>
        <v>0.38935108153078202</v>
      </c>
      <c r="M217" s="129" t="s">
        <v>599</v>
      </c>
      <c r="N217" s="130">
        <v>43070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85</v>
      </c>
      <c r="B218" s="105">
        <v>42818</v>
      </c>
      <c r="C218" s="105"/>
      <c r="D218" s="106" t="s">
        <v>762</v>
      </c>
      <c r="E218" s="107" t="s">
        <v>623</v>
      </c>
      <c r="F218" s="108">
        <v>850</v>
      </c>
      <c r="G218" s="107"/>
      <c r="H218" s="107">
        <v>1042.5</v>
      </c>
      <c r="I218" s="125">
        <v>1023</v>
      </c>
      <c r="J218" s="126" t="s">
        <v>767</v>
      </c>
      <c r="K218" s="127">
        <v>192.5</v>
      </c>
      <c r="L218" s="128">
        <v>0.22647058823529401</v>
      </c>
      <c r="M218" s="129" t="s">
        <v>599</v>
      </c>
      <c r="N218" s="130">
        <v>42830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86</v>
      </c>
      <c r="B219" s="105">
        <v>42830</v>
      </c>
      <c r="C219" s="105"/>
      <c r="D219" s="106" t="s">
        <v>501</v>
      </c>
      <c r="E219" s="107" t="s">
        <v>623</v>
      </c>
      <c r="F219" s="108">
        <v>785</v>
      </c>
      <c r="G219" s="107"/>
      <c r="H219" s="107">
        <v>930</v>
      </c>
      <c r="I219" s="125">
        <v>920</v>
      </c>
      <c r="J219" s="126" t="s">
        <v>725</v>
      </c>
      <c r="K219" s="127">
        <f>H219-F219</f>
        <v>145</v>
      </c>
      <c r="L219" s="128">
        <f>K219/F219</f>
        <v>0.18471337579617833</v>
      </c>
      <c r="M219" s="129" t="s">
        <v>599</v>
      </c>
      <c r="N219" s="130">
        <v>42976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87</v>
      </c>
      <c r="B220" s="109">
        <v>42831</v>
      </c>
      <c r="C220" s="109"/>
      <c r="D220" s="110" t="s">
        <v>768</v>
      </c>
      <c r="E220" s="111" t="s">
        <v>623</v>
      </c>
      <c r="F220" s="112">
        <v>40</v>
      </c>
      <c r="G220" s="112"/>
      <c r="H220" s="113">
        <v>13.1</v>
      </c>
      <c r="I220" s="131">
        <v>60</v>
      </c>
      <c r="J220" s="137" t="s">
        <v>769</v>
      </c>
      <c r="K220" s="133">
        <v>-26.9</v>
      </c>
      <c r="L220" s="134">
        <v>-0.67249999999999999</v>
      </c>
      <c r="M220" s="135" t="s">
        <v>663</v>
      </c>
      <c r="N220" s="136">
        <v>43138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88</v>
      </c>
      <c r="B221" s="105">
        <v>42837</v>
      </c>
      <c r="C221" s="105"/>
      <c r="D221" s="106" t="s">
        <v>88</v>
      </c>
      <c r="E221" s="107" t="s">
        <v>623</v>
      </c>
      <c r="F221" s="108">
        <v>289.5</v>
      </c>
      <c r="G221" s="107"/>
      <c r="H221" s="107">
        <v>354</v>
      </c>
      <c r="I221" s="125">
        <v>360</v>
      </c>
      <c r="J221" s="126" t="s">
        <v>726</v>
      </c>
      <c r="K221" s="127">
        <f t="shared" ref="K221:K229" si="105">H221-F221</f>
        <v>64.5</v>
      </c>
      <c r="L221" s="128">
        <f t="shared" ref="L221:L229" si="106">K221/F221</f>
        <v>0.22279792746113988</v>
      </c>
      <c r="M221" s="129" t="s">
        <v>599</v>
      </c>
      <c r="N221" s="130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89</v>
      </c>
      <c r="B222" s="105">
        <v>42845</v>
      </c>
      <c r="C222" s="105"/>
      <c r="D222" s="106" t="s">
        <v>438</v>
      </c>
      <c r="E222" s="107" t="s">
        <v>623</v>
      </c>
      <c r="F222" s="108">
        <v>700</v>
      </c>
      <c r="G222" s="107"/>
      <c r="H222" s="107">
        <v>840</v>
      </c>
      <c r="I222" s="125">
        <v>840</v>
      </c>
      <c r="J222" s="126" t="s">
        <v>727</v>
      </c>
      <c r="K222" s="127">
        <f t="shared" si="105"/>
        <v>140</v>
      </c>
      <c r="L222" s="128">
        <f t="shared" si="106"/>
        <v>0.2</v>
      </c>
      <c r="M222" s="129" t="s">
        <v>599</v>
      </c>
      <c r="N222" s="130">
        <v>42893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90</v>
      </c>
      <c r="B223" s="105">
        <v>42887</v>
      </c>
      <c r="C223" s="105"/>
      <c r="D223" s="147" t="s">
        <v>363</v>
      </c>
      <c r="E223" s="107" t="s">
        <v>623</v>
      </c>
      <c r="F223" s="108">
        <v>130</v>
      </c>
      <c r="G223" s="107"/>
      <c r="H223" s="107">
        <v>144.25</v>
      </c>
      <c r="I223" s="125">
        <v>170</v>
      </c>
      <c r="J223" s="126" t="s">
        <v>728</v>
      </c>
      <c r="K223" s="127">
        <f t="shared" si="105"/>
        <v>14.25</v>
      </c>
      <c r="L223" s="128">
        <f t="shared" si="106"/>
        <v>0.10961538461538461</v>
      </c>
      <c r="M223" s="129" t="s">
        <v>599</v>
      </c>
      <c r="N223" s="130">
        <v>43675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91</v>
      </c>
      <c r="B224" s="105">
        <v>42901</v>
      </c>
      <c r="C224" s="105"/>
      <c r="D224" s="147" t="s">
        <v>729</v>
      </c>
      <c r="E224" s="107" t="s">
        <v>623</v>
      </c>
      <c r="F224" s="108">
        <v>214.5</v>
      </c>
      <c r="G224" s="107"/>
      <c r="H224" s="107">
        <v>262</v>
      </c>
      <c r="I224" s="125">
        <v>262</v>
      </c>
      <c r="J224" s="126" t="s">
        <v>730</v>
      </c>
      <c r="K224" s="127">
        <f t="shared" si="105"/>
        <v>47.5</v>
      </c>
      <c r="L224" s="128">
        <f t="shared" si="106"/>
        <v>0.22144522144522144</v>
      </c>
      <c r="M224" s="129" t="s">
        <v>599</v>
      </c>
      <c r="N224" s="130">
        <v>42977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92</v>
      </c>
      <c r="B225" s="153">
        <v>42933</v>
      </c>
      <c r="C225" s="153"/>
      <c r="D225" s="154" t="s">
        <v>731</v>
      </c>
      <c r="E225" s="155" t="s">
        <v>623</v>
      </c>
      <c r="F225" s="156">
        <v>370</v>
      </c>
      <c r="G225" s="155"/>
      <c r="H225" s="155">
        <v>447.5</v>
      </c>
      <c r="I225" s="177">
        <v>450</v>
      </c>
      <c r="J225" s="230" t="s">
        <v>682</v>
      </c>
      <c r="K225" s="127">
        <f t="shared" si="105"/>
        <v>77.5</v>
      </c>
      <c r="L225" s="179">
        <f t="shared" si="106"/>
        <v>0.20945945945945946</v>
      </c>
      <c r="M225" s="180" t="s">
        <v>599</v>
      </c>
      <c r="N225" s="181">
        <v>43035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93</v>
      </c>
      <c r="B226" s="153">
        <v>42943</v>
      </c>
      <c r="C226" s="153"/>
      <c r="D226" s="154" t="s">
        <v>167</v>
      </c>
      <c r="E226" s="155" t="s">
        <v>623</v>
      </c>
      <c r="F226" s="156">
        <v>657.5</v>
      </c>
      <c r="G226" s="155"/>
      <c r="H226" s="155">
        <v>825</v>
      </c>
      <c r="I226" s="177">
        <v>820</v>
      </c>
      <c r="J226" s="230" t="s">
        <v>682</v>
      </c>
      <c r="K226" s="127">
        <f t="shared" si="105"/>
        <v>167.5</v>
      </c>
      <c r="L226" s="179">
        <f t="shared" si="106"/>
        <v>0.25475285171102663</v>
      </c>
      <c r="M226" s="180" t="s">
        <v>599</v>
      </c>
      <c r="N226" s="181">
        <v>43090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94</v>
      </c>
      <c r="B227" s="105">
        <v>42964</v>
      </c>
      <c r="C227" s="105"/>
      <c r="D227" s="106" t="s">
        <v>368</v>
      </c>
      <c r="E227" s="107" t="s">
        <v>623</v>
      </c>
      <c r="F227" s="108">
        <v>605</v>
      </c>
      <c r="G227" s="107"/>
      <c r="H227" s="107">
        <v>750</v>
      </c>
      <c r="I227" s="125">
        <v>750</v>
      </c>
      <c r="J227" s="126" t="s">
        <v>725</v>
      </c>
      <c r="K227" s="127">
        <f t="shared" si="105"/>
        <v>145</v>
      </c>
      <c r="L227" s="128">
        <f t="shared" si="106"/>
        <v>0.23966942148760331</v>
      </c>
      <c r="M227" s="129" t="s">
        <v>599</v>
      </c>
      <c r="N227" s="130">
        <v>43027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5">
        <v>95</v>
      </c>
      <c r="B228" s="148">
        <v>42979</v>
      </c>
      <c r="C228" s="148"/>
      <c r="D228" s="149" t="s">
        <v>509</v>
      </c>
      <c r="E228" s="150" t="s">
        <v>623</v>
      </c>
      <c r="F228" s="151">
        <v>255</v>
      </c>
      <c r="G228" s="152"/>
      <c r="H228" s="152">
        <v>217.25</v>
      </c>
      <c r="I228" s="152">
        <v>320</v>
      </c>
      <c r="J228" s="174" t="s">
        <v>732</v>
      </c>
      <c r="K228" s="133">
        <f t="shared" si="105"/>
        <v>-37.75</v>
      </c>
      <c r="L228" s="175">
        <f t="shared" si="106"/>
        <v>-0.14803921568627451</v>
      </c>
      <c r="M228" s="135" t="s">
        <v>663</v>
      </c>
      <c r="N228" s="176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96</v>
      </c>
      <c r="B229" s="105">
        <v>42997</v>
      </c>
      <c r="C229" s="105"/>
      <c r="D229" s="106" t="s">
        <v>733</v>
      </c>
      <c r="E229" s="107" t="s">
        <v>623</v>
      </c>
      <c r="F229" s="108">
        <v>215</v>
      </c>
      <c r="G229" s="107"/>
      <c r="H229" s="107">
        <v>258</v>
      </c>
      <c r="I229" s="125">
        <v>258</v>
      </c>
      <c r="J229" s="126" t="s">
        <v>682</v>
      </c>
      <c r="K229" s="127">
        <f t="shared" si="105"/>
        <v>43</v>
      </c>
      <c r="L229" s="128">
        <f t="shared" si="106"/>
        <v>0.2</v>
      </c>
      <c r="M229" s="129" t="s">
        <v>599</v>
      </c>
      <c r="N229" s="130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97</v>
      </c>
      <c r="B230" s="105">
        <v>42997</v>
      </c>
      <c r="C230" s="105"/>
      <c r="D230" s="106" t="s">
        <v>733</v>
      </c>
      <c r="E230" s="107" t="s">
        <v>623</v>
      </c>
      <c r="F230" s="108">
        <v>215</v>
      </c>
      <c r="G230" s="107"/>
      <c r="H230" s="107">
        <v>258</v>
      </c>
      <c r="I230" s="125">
        <v>258</v>
      </c>
      <c r="J230" s="230" t="s">
        <v>682</v>
      </c>
      <c r="K230" s="127">
        <v>43</v>
      </c>
      <c r="L230" s="128">
        <v>0.2</v>
      </c>
      <c r="M230" s="129" t="s">
        <v>599</v>
      </c>
      <c r="N230" s="130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98</v>
      </c>
      <c r="B231" s="206">
        <v>42998</v>
      </c>
      <c r="C231" s="206"/>
      <c r="D231" s="374" t="s">
        <v>2979</v>
      </c>
      <c r="E231" s="207" t="s">
        <v>623</v>
      </c>
      <c r="F231" s="208">
        <v>75</v>
      </c>
      <c r="G231" s="207"/>
      <c r="H231" s="207">
        <v>90</v>
      </c>
      <c r="I231" s="231">
        <v>90</v>
      </c>
      <c r="J231" s="126" t="s">
        <v>734</v>
      </c>
      <c r="K231" s="127">
        <f t="shared" ref="K231:K236" si="107">H231-F231</f>
        <v>15</v>
      </c>
      <c r="L231" s="128">
        <f t="shared" ref="L231:L236" si="108">K231/F231</f>
        <v>0.2</v>
      </c>
      <c r="M231" s="129" t="s">
        <v>599</v>
      </c>
      <c r="N231" s="130">
        <v>43019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99</v>
      </c>
      <c r="B232" s="153">
        <v>43011</v>
      </c>
      <c r="C232" s="153"/>
      <c r="D232" s="154" t="s">
        <v>735</v>
      </c>
      <c r="E232" s="155" t="s">
        <v>623</v>
      </c>
      <c r="F232" s="156">
        <v>315</v>
      </c>
      <c r="G232" s="155"/>
      <c r="H232" s="155">
        <v>392</v>
      </c>
      <c r="I232" s="177">
        <v>384</v>
      </c>
      <c r="J232" s="230" t="s">
        <v>736</v>
      </c>
      <c r="K232" s="127">
        <f t="shared" si="107"/>
        <v>77</v>
      </c>
      <c r="L232" s="179">
        <f t="shared" si="108"/>
        <v>0.24444444444444444</v>
      </c>
      <c r="M232" s="180" t="s">
        <v>599</v>
      </c>
      <c r="N232" s="181">
        <v>43017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100</v>
      </c>
      <c r="B233" s="153">
        <v>43013</v>
      </c>
      <c r="C233" s="153"/>
      <c r="D233" s="154" t="s">
        <v>737</v>
      </c>
      <c r="E233" s="155" t="s">
        <v>623</v>
      </c>
      <c r="F233" s="156">
        <v>145</v>
      </c>
      <c r="G233" s="155"/>
      <c r="H233" s="155">
        <v>179</v>
      </c>
      <c r="I233" s="177">
        <v>180</v>
      </c>
      <c r="J233" s="230" t="s">
        <v>613</v>
      </c>
      <c r="K233" s="127">
        <f t="shared" si="107"/>
        <v>34</v>
      </c>
      <c r="L233" s="179">
        <f t="shared" si="108"/>
        <v>0.23448275862068965</v>
      </c>
      <c r="M233" s="180" t="s">
        <v>599</v>
      </c>
      <c r="N233" s="181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101</v>
      </c>
      <c r="B234" s="153">
        <v>43014</v>
      </c>
      <c r="C234" s="153"/>
      <c r="D234" s="154" t="s">
        <v>339</v>
      </c>
      <c r="E234" s="155" t="s">
        <v>623</v>
      </c>
      <c r="F234" s="156">
        <v>256</v>
      </c>
      <c r="G234" s="155"/>
      <c r="H234" s="155">
        <v>323</v>
      </c>
      <c r="I234" s="177">
        <v>320</v>
      </c>
      <c r="J234" s="230" t="s">
        <v>682</v>
      </c>
      <c r="K234" s="127">
        <f t="shared" si="107"/>
        <v>67</v>
      </c>
      <c r="L234" s="179">
        <f t="shared" si="108"/>
        <v>0.26171875</v>
      </c>
      <c r="M234" s="180" t="s">
        <v>599</v>
      </c>
      <c r="N234" s="181">
        <v>43067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102</v>
      </c>
      <c r="B235" s="153">
        <v>43017</v>
      </c>
      <c r="C235" s="153"/>
      <c r="D235" s="154" t="s">
        <v>360</v>
      </c>
      <c r="E235" s="155" t="s">
        <v>623</v>
      </c>
      <c r="F235" s="156">
        <v>137.5</v>
      </c>
      <c r="G235" s="155"/>
      <c r="H235" s="155">
        <v>184</v>
      </c>
      <c r="I235" s="177">
        <v>183</v>
      </c>
      <c r="J235" s="178" t="s">
        <v>738</v>
      </c>
      <c r="K235" s="127">
        <f t="shared" si="107"/>
        <v>46.5</v>
      </c>
      <c r="L235" s="179">
        <f t="shared" si="108"/>
        <v>0.33818181818181819</v>
      </c>
      <c r="M235" s="180" t="s">
        <v>599</v>
      </c>
      <c r="N235" s="181">
        <v>43108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103</v>
      </c>
      <c r="B236" s="153">
        <v>43018</v>
      </c>
      <c r="C236" s="153"/>
      <c r="D236" s="154" t="s">
        <v>739</v>
      </c>
      <c r="E236" s="155" t="s">
        <v>623</v>
      </c>
      <c r="F236" s="156">
        <v>125.5</v>
      </c>
      <c r="G236" s="155"/>
      <c r="H236" s="155">
        <v>158</v>
      </c>
      <c r="I236" s="177">
        <v>155</v>
      </c>
      <c r="J236" s="178" t="s">
        <v>740</v>
      </c>
      <c r="K236" s="127">
        <f t="shared" si="107"/>
        <v>32.5</v>
      </c>
      <c r="L236" s="179">
        <f t="shared" si="108"/>
        <v>0.25896414342629481</v>
      </c>
      <c r="M236" s="180" t="s">
        <v>599</v>
      </c>
      <c r="N236" s="181">
        <v>43067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104</v>
      </c>
      <c r="B237" s="153">
        <v>43018</v>
      </c>
      <c r="C237" s="153"/>
      <c r="D237" s="154" t="s">
        <v>770</v>
      </c>
      <c r="E237" s="155" t="s">
        <v>623</v>
      </c>
      <c r="F237" s="156">
        <v>895</v>
      </c>
      <c r="G237" s="155"/>
      <c r="H237" s="155">
        <v>1122.5</v>
      </c>
      <c r="I237" s="177">
        <v>1078</v>
      </c>
      <c r="J237" s="178" t="s">
        <v>771</v>
      </c>
      <c r="K237" s="127">
        <v>227.5</v>
      </c>
      <c r="L237" s="179">
        <v>0.25418994413407803</v>
      </c>
      <c r="M237" s="180" t="s">
        <v>599</v>
      </c>
      <c r="N237" s="181">
        <v>43117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105</v>
      </c>
      <c r="B238" s="153">
        <v>43020</v>
      </c>
      <c r="C238" s="153"/>
      <c r="D238" s="154" t="s">
        <v>347</v>
      </c>
      <c r="E238" s="155" t="s">
        <v>623</v>
      </c>
      <c r="F238" s="156">
        <v>525</v>
      </c>
      <c r="G238" s="155"/>
      <c r="H238" s="155">
        <v>629</v>
      </c>
      <c r="I238" s="177">
        <v>629</v>
      </c>
      <c r="J238" s="230" t="s">
        <v>682</v>
      </c>
      <c r="K238" s="127">
        <v>104</v>
      </c>
      <c r="L238" s="179">
        <v>0.19809523809523799</v>
      </c>
      <c r="M238" s="180" t="s">
        <v>599</v>
      </c>
      <c r="N238" s="181">
        <v>43119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106</v>
      </c>
      <c r="B239" s="153">
        <v>43046</v>
      </c>
      <c r="C239" s="153"/>
      <c r="D239" s="154" t="s">
        <v>393</v>
      </c>
      <c r="E239" s="155" t="s">
        <v>623</v>
      </c>
      <c r="F239" s="156">
        <v>740</v>
      </c>
      <c r="G239" s="155"/>
      <c r="H239" s="155">
        <v>892.5</v>
      </c>
      <c r="I239" s="177">
        <v>900</v>
      </c>
      <c r="J239" s="178" t="s">
        <v>741</v>
      </c>
      <c r="K239" s="127">
        <f>H239-F239</f>
        <v>152.5</v>
      </c>
      <c r="L239" s="179">
        <f>K239/F239</f>
        <v>0.20608108108108109</v>
      </c>
      <c r="M239" s="180" t="s">
        <v>599</v>
      </c>
      <c r="N239" s="181">
        <v>43052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107</v>
      </c>
      <c r="B240" s="105">
        <v>43073</v>
      </c>
      <c r="C240" s="105"/>
      <c r="D240" s="106" t="s">
        <v>742</v>
      </c>
      <c r="E240" s="107" t="s">
        <v>623</v>
      </c>
      <c r="F240" s="108">
        <v>118.5</v>
      </c>
      <c r="G240" s="107"/>
      <c r="H240" s="107">
        <v>143.5</v>
      </c>
      <c r="I240" s="125">
        <v>145</v>
      </c>
      <c r="J240" s="140" t="s">
        <v>743</v>
      </c>
      <c r="K240" s="127">
        <f>H240-F240</f>
        <v>25</v>
      </c>
      <c r="L240" s="128">
        <f>K240/F240</f>
        <v>0.2109704641350211</v>
      </c>
      <c r="M240" s="129" t="s">
        <v>599</v>
      </c>
      <c r="N240" s="130">
        <v>43097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108</v>
      </c>
      <c r="B241" s="109">
        <v>43090</v>
      </c>
      <c r="C241" s="109"/>
      <c r="D241" s="157" t="s">
        <v>443</v>
      </c>
      <c r="E241" s="111" t="s">
        <v>623</v>
      </c>
      <c r="F241" s="112">
        <v>715</v>
      </c>
      <c r="G241" s="112"/>
      <c r="H241" s="113">
        <v>500</v>
      </c>
      <c r="I241" s="131">
        <v>872</v>
      </c>
      <c r="J241" s="137" t="s">
        <v>744</v>
      </c>
      <c r="K241" s="133">
        <f>H241-F241</f>
        <v>-215</v>
      </c>
      <c r="L241" s="134">
        <f>K241/F241</f>
        <v>-0.30069930069930068</v>
      </c>
      <c r="M241" s="135" t="s">
        <v>663</v>
      </c>
      <c r="N241" s="136">
        <v>43670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109</v>
      </c>
      <c r="B242" s="105">
        <v>43098</v>
      </c>
      <c r="C242" s="105"/>
      <c r="D242" s="106" t="s">
        <v>735</v>
      </c>
      <c r="E242" s="107" t="s">
        <v>623</v>
      </c>
      <c r="F242" s="108">
        <v>435</v>
      </c>
      <c r="G242" s="107"/>
      <c r="H242" s="107">
        <v>542.5</v>
      </c>
      <c r="I242" s="125">
        <v>539</v>
      </c>
      <c r="J242" s="140" t="s">
        <v>682</v>
      </c>
      <c r="K242" s="127">
        <v>107.5</v>
      </c>
      <c r="L242" s="128">
        <v>0.247126436781609</v>
      </c>
      <c r="M242" s="129" t="s">
        <v>599</v>
      </c>
      <c r="N242" s="130">
        <v>43206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110</v>
      </c>
      <c r="B243" s="105">
        <v>43098</v>
      </c>
      <c r="C243" s="105"/>
      <c r="D243" s="106" t="s">
        <v>571</v>
      </c>
      <c r="E243" s="107" t="s">
        <v>623</v>
      </c>
      <c r="F243" s="108">
        <v>885</v>
      </c>
      <c r="G243" s="107"/>
      <c r="H243" s="107">
        <v>1090</v>
      </c>
      <c r="I243" s="125">
        <v>1084</v>
      </c>
      <c r="J243" s="140" t="s">
        <v>682</v>
      </c>
      <c r="K243" s="127">
        <v>205</v>
      </c>
      <c r="L243" s="128">
        <v>0.23163841807909599</v>
      </c>
      <c r="M243" s="129" t="s">
        <v>599</v>
      </c>
      <c r="N243" s="130">
        <v>43213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6">
        <v>111</v>
      </c>
      <c r="B244" s="347">
        <v>43192</v>
      </c>
      <c r="C244" s="347"/>
      <c r="D244" s="115" t="s">
        <v>752</v>
      </c>
      <c r="E244" s="350" t="s">
        <v>623</v>
      </c>
      <c r="F244" s="353">
        <v>478.5</v>
      </c>
      <c r="G244" s="350"/>
      <c r="H244" s="350">
        <v>442</v>
      </c>
      <c r="I244" s="356">
        <v>613</v>
      </c>
      <c r="J244" s="383" t="s">
        <v>3403</v>
      </c>
      <c r="K244" s="133">
        <f>H244-F244</f>
        <v>-36.5</v>
      </c>
      <c r="L244" s="134">
        <f>K244/F244</f>
        <v>-7.6280041797283177E-2</v>
      </c>
      <c r="M244" s="135" t="s">
        <v>663</v>
      </c>
      <c r="N244" s="136">
        <v>43762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112</v>
      </c>
      <c r="B245" s="109">
        <v>43194</v>
      </c>
      <c r="C245" s="109"/>
      <c r="D245" s="373" t="s">
        <v>2978</v>
      </c>
      <c r="E245" s="111" t="s">
        <v>623</v>
      </c>
      <c r="F245" s="112">
        <f>141.5-7.3</f>
        <v>134.19999999999999</v>
      </c>
      <c r="G245" s="112"/>
      <c r="H245" s="113">
        <v>77</v>
      </c>
      <c r="I245" s="131">
        <v>180</v>
      </c>
      <c r="J245" s="383" t="s">
        <v>3402</v>
      </c>
      <c r="K245" s="133">
        <f>H245-F245</f>
        <v>-57.199999999999989</v>
      </c>
      <c r="L245" s="134">
        <f>K245/F245</f>
        <v>-0.42622950819672129</v>
      </c>
      <c r="M245" s="135" t="s">
        <v>663</v>
      </c>
      <c r="N245" s="136">
        <v>43522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113</v>
      </c>
      <c r="B246" s="109">
        <v>43209</v>
      </c>
      <c r="C246" s="109"/>
      <c r="D246" s="110" t="s">
        <v>745</v>
      </c>
      <c r="E246" s="111" t="s">
        <v>623</v>
      </c>
      <c r="F246" s="112">
        <v>430</v>
      </c>
      <c r="G246" s="112"/>
      <c r="H246" s="113">
        <v>220</v>
      </c>
      <c r="I246" s="131">
        <v>537</v>
      </c>
      <c r="J246" s="137" t="s">
        <v>746</v>
      </c>
      <c r="K246" s="133">
        <f>H246-F246</f>
        <v>-210</v>
      </c>
      <c r="L246" s="134">
        <f>K246/F246</f>
        <v>-0.48837209302325579</v>
      </c>
      <c r="M246" s="135" t="s">
        <v>663</v>
      </c>
      <c r="N246" s="136">
        <v>43252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7">
        <v>114</v>
      </c>
      <c r="B247" s="158">
        <v>43220</v>
      </c>
      <c r="C247" s="158"/>
      <c r="D247" s="159" t="s">
        <v>394</v>
      </c>
      <c r="E247" s="160" t="s">
        <v>623</v>
      </c>
      <c r="F247" s="162">
        <v>153.5</v>
      </c>
      <c r="G247" s="162"/>
      <c r="H247" s="162">
        <v>196</v>
      </c>
      <c r="I247" s="162">
        <v>196</v>
      </c>
      <c r="J247" s="358" t="s">
        <v>3494</v>
      </c>
      <c r="K247" s="182">
        <f>H247-F247</f>
        <v>42.5</v>
      </c>
      <c r="L247" s="183">
        <f>K247/F247</f>
        <v>0.27687296416938112</v>
      </c>
      <c r="M247" s="161" t="s">
        <v>599</v>
      </c>
      <c r="N247" s="184">
        <v>43605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115</v>
      </c>
      <c r="B248" s="109">
        <v>43306</v>
      </c>
      <c r="C248" s="109"/>
      <c r="D248" s="110" t="s">
        <v>768</v>
      </c>
      <c r="E248" s="111" t="s">
        <v>623</v>
      </c>
      <c r="F248" s="112">
        <v>27.5</v>
      </c>
      <c r="G248" s="112"/>
      <c r="H248" s="113">
        <v>13.1</v>
      </c>
      <c r="I248" s="131">
        <v>60</v>
      </c>
      <c r="J248" s="137" t="s">
        <v>772</v>
      </c>
      <c r="K248" s="133">
        <v>-14.4</v>
      </c>
      <c r="L248" s="134">
        <v>-0.52363636363636401</v>
      </c>
      <c r="M248" s="135" t="s">
        <v>663</v>
      </c>
      <c r="N248" s="136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6">
        <v>116</v>
      </c>
      <c r="B249" s="347">
        <v>43318</v>
      </c>
      <c r="C249" s="347"/>
      <c r="D249" s="115" t="s">
        <v>747</v>
      </c>
      <c r="E249" s="350" t="s">
        <v>623</v>
      </c>
      <c r="F249" s="350">
        <v>148.5</v>
      </c>
      <c r="G249" s="350"/>
      <c r="H249" s="350">
        <v>102</v>
      </c>
      <c r="I249" s="356">
        <v>182</v>
      </c>
      <c r="J249" s="137" t="s">
        <v>3493</v>
      </c>
      <c r="K249" s="133">
        <f>H249-F249</f>
        <v>-46.5</v>
      </c>
      <c r="L249" s="134">
        <f>K249/F249</f>
        <v>-0.31313131313131315</v>
      </c>
      <c r="M249" s="135" t="s">
        <v>663</v>
      </c>
      <c r="N249" s="136">
        <v>43661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117</v>
      </c>
      <c r="B250" s="105">
        <v>43335</v>
      </c>
      <c r="C250" s="105"/>
      <c r="D250" s="106" t="s">
        <v>773</v>
      </c>
      <c r="E250" s="107" t="s">
        <v>623</v>
      </c>
      <c r="F250" s="155">
        <v>285</v>
      </c>
      <c r="G250" s="107"/>
      <c r="H250" s="107">
        <v>355</v>
      </c>
      <c r="I250" s="125">
        <v>364</v>
      </c>
      <c r="J250" s="140" t="s">
        <v>774</v>
      </c>
      <c r="K250" s="127">
        <v>70</v>
      </c>
      <c r="L250" s="128">
        <v>0.24561403508771901</v>
      </c>
      <c r="M250" s="129" t="s">
        <v>599</v>
      </c>
      <c r="N250" s="130">
        <v>43455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118</v>
      </c>
      <c r="B251" s="105">
        <v>43341</v>
      </c>
      <c r="C251" s="105"/>
      <c r="D251" s="106" t="s">
        <v>384</v>
      </c>
      <c r="E251" s="107" t="s">
        <v>623</v>
      </c>
      <c r="F251" s="155">
        <v>525</v>
      </c>
      <c r="G251" s="107"/>
      <c r="H251" s="107">
        <v>585</v>
      </c>
      <c r="I251" s="125">
        <v>635</v>
      </c>
      <c r="J251" s="140" t="s">
        <v>748</v>
      </c>
      <c r="K251" s="127">
        <f t="shared" ref="K251:K263" si="109">H251-F251</f>
        <v>60</v>
      </c>
      <c r="L251" s="128">
        <f t="shared" ref="L251:L263" si="110">K251/F251</f>
        <v>0.11428571428571428</v>
      </c>
      <c r="M251" s="129" t="s">
        <v>599</v>
      </c>
      <c r="N251" s="130">
        <v>43662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119</v>
      </c>
      <c r="B252" s="105">
        <v>43395</v>
      </c>
      <c r="C252" s="105"/>
      <c r="D252" s="106" t="s">
        <v>368</v>
      </c>
      <c r="E252" s="107" t="s">
        <v>623</v>
      </c>
      <c r="F252" s="155">
        <v>475</v>
      </c>
      <c r="G252" s="107"/>
      <c r="H252" s="107">
        <v>574</v>
      </c>
      <c r="I252" s="125">
        <v>570</v>
      </c>
      <c r="J252" s="140" t="s">
        <v>682</v>
      </c>
      <c r="K252" s="127">
        <f t="shared" si="109"/>
        <v>99</v>
      </c>
      <c r="L252" s="128">
        <f t="shared" si="110"/>
        <v>0.20842105263157895</v>
      </c>
      <c r="M252" s="129" t="s">
        <v>599</v>
      </c>
      <c r="N252" s="130">
        <v>43403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120</v>
      </c>
      <c r="B253" s="153">
        <v>43397</v>
      </c>
      <c r="C253" s="153"/>
      <c r="D253" s="400" t="s">
        <v>391</v>
      </c>
      <c r="E253" s="155" t="s">
        <v>623</v>
      </c>
      <c r="F253" s="155">
        <v>707.5</v>
      </c>
      <c r="G253" s="155"/>
      <c r="H253" s="155">
        <v>872</v>
      </c>
      <c r="I253" s="177">
        <v>872</v>
      </c>
      <c r="J253" s="178" t="s">
        <v>682</v>
      </c>
      <c r="K253" s="127">
        <f t="shared" si="109"/>
        <v>164.5</v>
      </c>
      <c r="L253" s="179">
        <f t="shared" si="110"/>
        <v>0.23250883392226149</v>
      </c>
      <c r="M253" s="180" t="s">
        <v>599</v>
      </c>
      <c r="N253" s="181">
        <v>43482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121</v>
      </c>
      <c r="B254" s="153">
        <v>43398</v>
      </c>
      <c r="C254" s="153"/>
      <c r="D254" s="400" t="s">
        <v>348</v>
      </c>
      <c r="E254" s="155" t="s">
        <v>623</v>
      </c>
      <c r="F254" s="155">
        <v>162</v>
      </c>
      <c r="G254" s="155"/>
      <c r="H254" s="155">
        <v>204</v>
      </c>
      <c r="I254" s="177">
        <v>209</v>
      </c>
      <c r="J254" s="178" t="s">
        <v>3492</v>
      </c>
      <c r="K254" s="127">
        <f t="shared" si="109"/>
        <v>42</v>
      </c>
      <c r="L254" s="179">
        <f t="shared" si="110"/>
        <v>0.25925925925925924</v>
      </c>
      <c r="M254" s="180" t="s">
        <v>599</v>
      </c>
      <c r="N254" s="181">
        <v>43539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122</v>
      </c>
      <c r="B255" s="206">
        <v>43399</v>
      </c>
      <c r="C255" s="206"/>
      <c r="D255" s="154" t="s">
        <v>495</v>
      </c>
      <c r="E255" s="207" t="s">
        <v>623</v>
      </c>
      <c r="F255" s="207">
        <v>240</v>
      </c>
      <c r="G255" s="207"/>
      <c r="H255" s="207">
        <v>297</v>
      </c>
      <c r="I255" s="231">
        <v>297</v>
      </c>
      <c r="J255" s="178" t="s">
        <v>682</v>
      </c>
      <c r="K255" s="232">
        <f t="shared" si="109"/>
        <v>57</v>
      </c>
      <c r="L255" s="233">
        <f t="shared" si="110"/>
        <v>0.23749999999999999</v>
      </c>
      <c r="M255" s="234" t="s">
        <v>599</v>
      </c>
      <c r="N255" s="235">
        <v>43417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123</v>
      </c>
      <c r="B256" s="105">
        <v>43439</v>
      </c>
      <c r="C256" s="105"/>
      <c r="D256" s="147" t="s">
        <v>749</v>
      </c>
      <c r="E256" s="107" t="s">
        <v>623</v>
      </c>
      <c r="F256" s="107">
        <v>202.5</v>
      </c>
      <c r="G256" s="107"/>
      <c r="H256" s="107">
        <v>255</v>
      </c>
      <c r="I256" s="125">
        <v>252</v>
      </c>
      <c r="J256" s="140" t="s">
        <v>682</v>
      </c>
      <c r="K256" s="127">
        <f t="shared" si="109"/>
        <v>52.5</v>
      </c>
      <c r="L256" s="128">
        <f t="shared" si="110"/>
        <v>0.25925925925925924</v>
      </c>
      <c r="M256" s="129" t="s">
        <v>599</v>
      </c>
      <c r="N256" s="130">
        <v>43542</v>
      </c>
      <c r="O256" s="57"/>
      <c r="P256" s="16"/>
      <c r="Q256" s="16"/>
      <c r="R256" s="93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124</v>
      </c>
      <c r="B257" s="206">
        <v>43465</v>
      </c>
      <c r="C257" s="105"/>
      <c r="D257" s="400" t="s">
        <v>423</v>
      </c>
      <c r="E257" s="207" t="s">
        <v>623</v>
      </c>
      <c r="F257" s="207">
        <v>710</v>
      </c>
      <c r="G257" s="207"/>
      <c r="H257" s="207">
        <v>866</v>
      </c>
      <c r="I257" s="231">
        <v>866</v>
      </c>
      <c r="J257" s="178" t="s">
        <v>682</v>
      </c>
      <c r="K257" s="127">
        <f t="shared" si="109"/>
        <v>156</v>
      </c>
      <c r="L257" s="128">
        <f t="shared" si="110"/>
        <v>0.21971830985915494</v>
      </c>
      <c r="M257" s="129" t="s">
        <v>599</v>
      </c>
      <c r="N257" s="361">
        <v>43553</v>
      </c>
      <c r="O257" s="57"/>
      <c r="P257" s="16"/>
      <c r="Q257" s="16"/>
      <c r="R257" s="17" t="s">
        <v>751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125</v>
      </c>
      <c r="B258" s="206">
        <v>43522</v>
      </c>
      <c r="C258" s="206"/>
      <c r="D258" s="400" t="s">
        <v>141</v>
      </c>
      <c r="E258" s="207" t="s">
        <v>623</v>
      </c>
      <c r="F258" s="207">
        <v>337.25</v>
      </c>
      <c r="G258" s="207"/>
      <c r="H258" s="207">
        <v>398.5</v>
      </c>
      <c r="I258" s="231">
        <v>411</v>
      </c>
      <c r="J258" s="140" t="s">
        <v>3491</v>
      </c>
      <c r="K258" s="127">
        <f t="shared" si="109"/>
        <v>61.25</v>
      </c>
      <c r="L258" s="128">
        <f t="shared" si="110"/>
        <v>0.1816160118606375</v>
      </c>
      <c r="M258" s="129" t="s">
        <v>599</v>
      </c>
      <c r="N258" s="361">
        <v>43760</v>
      </c>
      <c r="O258" s="57"/>
      <c r="P258" s="16"/>
      <c r="Q258" s="16"/>
      <c r="R258" s="93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126</v>
      </c>
      <c r="B259" s="163">
        <v>43559</v>
      </c>
      <c r="C259" s="163"/>
      <c r="D259" s="164" t="s">
        <v>410</v>
      </c>
      <c r="E259" s="165" t="s">
        <v>623</v>
      </c>
      <c r="F259" s="165">
        <v>130</v>
      </c>
      <c r="G259" s="165"/>
      <c r="H259" s="165">
        <v>65</v>
      </c>
      <c r="I259" s="185">
        <v>158</v>
      </c>
      <c r="J259" s="137" t="s">
        <v>750</v>
      </c>
      <c r="K259" s="133">
        <f t="shared" si="109"/>
        <v>-65</v>
      </c>
      <c r="L259" s="134">
        <f t="shared" si="110"/>
        <v>-0.5</v>
      </c>
      <c r="M259" s="135" t="s">
        <v>663</v>
      </c>
      <c r="N259" s="136">
        <v>43726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127</v>
      </c>
      <c r="B260" s="186">
        <v>43017</v>
      </c>
      <c r="C260" s="186"/>
      <c r="D260" s="187" t="s">
        <v>169</v>
      </c>
      <c r="E260" s="188" t="s">
        <v>623</v>
      </c>
      <c r="F260" s="189">
        <v>141.5</v>
      </c>
      <c r="G260" s="190"/>
      <c r="H260" s="190">
        <v>183.5</v>
      </c>
      <c r="I260" s="190">
        <v>210</v>
      </c>
      <c r="J260" s="217" t="s">
        <v>3440</v>
      </c>
      <c r="K260" s="218">
        <f t="shared" si="109"/>
        <v>42</v>
      </c>
      <c r="L260" s="219">
        <f t="shared" si="110"/>
        <v>0.29681978798586572</v>
      </c>
      <c r="M260" s="189" t="s">
        <v>599</v>
      </c>
      <c r="N260" s="220">
        <v>43042</v>
      </c>
      <c r="O260" s="57"/>
      <c r="P260" s="16"/>
      <c r="Q260" s="16"/>
      <c r="R260" s="93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8">
        <v>128</v>
      </c>
      <c r="B261" s="163">
        <v>43074</v>
      </c>
      <c r="C261" s="163"/>
      <c r="D261" s="164" t="s">
        <v>303</v>
      </c>
      <c r="E261" s="165" t="s">
        <v>623</v>
      </c>
      <c r="F261" s="166">
        <v>172</v>
      </c>
      <c r="G261" s="165"/>
      <c r="H261" s="165">
        <v>155.25</v>
      </c>
      <c r="I261" s="185">
        <v>230</v>
      </c>
      <c r="J261" s="383" t="s">
        <v>3400</v>
      </c>
      <c r="K261" s="133">
        <f t="shared" ref="K261" si="111">H261-F261</f>
        <v>-16.75</v>
      </c>
      <c r="L261" s="134">
        <f t="shared" ref="L261" si="112">K261/F261</f>
        <v>-9.7383720930232565E-2</v>
      </c>
      <c r="M261" s="135" t="s">
        <v>663</v>
      </c>
      <c r="N261" s="136">
        <v>43787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9">
        <v>129</v>
      </c>
      <c r="B262" s="186">
        <v>43398</v>
      </c>
      <c r="C262" s="186"/>
      <c r="D262" s="187" t="s">
        <v>104</v>
      </c>
      <c r="E262" s="188" t="s">
        <v>623</v>
      </c>
      <c r="F262" s="190">
        <v>698.5</v>
      </c>
      <c r="G262" s="190"/>
      <c r="H262" s="190">
        <v>850</v>
      </c>
      <c r="I262" s="190">
        <v>890</v>
      </c>
      <c r="J262" s="221" t="s">
        <v>3488</v>
      </c>
      <c r="K262" s="218">
        <f t="shared" si="109"/>
        <v>151.5</v>
      </c>
      <c r="L262" s="219">
        <f t="shared" si="110"/>
        <v>0.21689334287759485</v>
      </c>
      <c r="M262" s="189" t="s">
        <v>599</v>
      </c>
      <c r="N262" s="220">
        <v>43453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130</v>
      </c>
      <c r="B263" s="158">
        <v>42877</v>
      </c>
      <c r="C263" s="158"/>
      <c r="D263" s="159" t="s">
        <v>383</v>
      </c>
      <c r="E263" s="160" t="s">
        <v>623</v>
      </c>
      <c r="F263" s="161">
        <v>127.6</v>
      </c>
      <c r="G263" s="162"/>
      <c r="H263" s="162">
        <v>138</v>
      </c>
      <c r="I263" s="162">
        <v>190</v>
      </c>
      <c r="J263" s="384" t="s">
        <v>3404</v>
      </c>
      <c r="K263" s="182">
        <f t="shared" si="109"/>
        <v>10.400000000000006</v>
      </c>
      <c r="L263" s="183">
        <f t="shared" si="110"/>
        <v>8.1504702194357417E-2</v>
      </c>
      <c r="M263" s="161" t="s">
        <v>599</v>
      </c>
      <c r="N263" s="184">
        <v>43774</v>
      </c>
      <c r="O263" s="57"/>
      <c r="P263" s="16"/>
      <c r="Q263" s="16"/>
      <c r="R263" s="9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131</v>
      </c>
      <c r="B264" s="194">
        <v>43158</v>
      </c>
      <c r="C264" s="194"/>
      <c r="D264" s="191" t="s">
        <v>754</v>
      </c>
      <c r="E264" s="195" t="s">
        <v>623</v>
      </c>
      <c r="F264" s="196">
        <v>317</v>
      </c>
      <c r="G264" s="195"/>
      <c r="H264" s="195"/>
      <c r="I264" s="224">
        <v>398</v>
      </c>
      <c r="J264" s="237" t="s">
        <v>601</v>
      </c>
      <c r="K264" s="193"/>
      <c r="L264" s="192"/>
      <c r="M264" s="223" t="s">
        <v>601</v>
      </c>
      <c r="N264" s="222"/>
      <c r="O264" s="57"/>
      <c r="P264" s="16"/>
      <c r="Q264" s="16"/>
      <c r="R264" s="341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8">
        <v>132</v>
      </c>
      <c r="B265" s="163">
        <v>43164</v>
      </c>
      <c r="C265" s="163"/>
      <c r="D265" s="164" t="s">
        <v>135</v>
      </c>
      <c r="E265" s="165" t="s">
        <v>623</v>
      </c>
      <c r="F265" s="166">
        <f>510-14.4</f>
        <v>495.6</v>
      </c>
      <c r="G265" s="165"/>
      <c r="H265" s="165">
        <v>350</v>
      </c>
      <c r="I265" s="185">
        <v>672</v>
      </c>
      <c r="J265" s="383" t="s">
        <v>3461</v>
      </c>
      <c r="K265" s="133">
        <f t="shared" ref="K265" si="113">H265-F265</f>
        <v>-145.60000000000002</v>
      </c>
      <c r="L265" s="134">
        <f t="shared" ref="L265" si="114">K265/F265</f>
        <v>-0.29378531073446329</v>
      </c>
      <c r="M265" s="135" t="s">
        <v>663</v>
      </c>
      <c r="N265" s="136">
        <v>43887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8">
        <v>133</v>
      </c>
      <c r="B266" s="163">
        <v>43237</v>
      </c>
      <c r="C266" s="163"/>
      <c r="D266" s="164" t="s">
        <v>489</v>
      </c>
      <c r="E266" s="165" t="s">
        <v>623</v>
      </c>
      <c r="F266" s="166">
        <v>230.3</v>
      </c>
      <c r="G266" s="165"/>
      <c r="H266" s="165">
        <v>102.5</v>
      </c>
      <c r="I266" s="185">
        <v>348</v>
      </c>
      <c r="J266" s="383" t="s">
        <v>3482</v>
      </c>
      <c r="K266" s="133">
        <f t="shared" ref="K266" si="115">H266-F266</f>
        <v>-127.80000000000001</v>
      </c>
      <c r="L266" s="134">
        <f t="shared" ref="L266" si="116">K266/F266</f>
        <v>-0.55492835432045162</v>
      </c>
      <c r="M266" s="135" t="s">
        <v>663</v>
      </c>
      <c r="N266" s="136">
        <v>43896</v>
      </c>
      <c r="O266" s="57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4">
        <v>134</v>
      </c>
      <c r="B267" s="197">
        <v>43258</v>
      </c>
      <c r="C267" s="197"/>
      <c r="D267" s="200" t="s">
        <v>449</v>
      </c>
      <c r="E267" s="198" t="s">
        <v>623</v>
      </c>
      <c r="F267" s="196">
        <f>342.5-5.1</f>
        <v>337.4</v>
      </c>
      <c r="G267" s="198"/>
      <c r="H267" s="198"/>
      <c r="I267" s="225">
        <v>439</v>
      </c>
      <c r="J267" s="237" t="s">
        <v>601</v>
      </c>
      <c r="K267" s="227"/>
      <c r="L267" s="228"/>
      <c r="M267" s="226" t="s">
        <v>601</v>
      </c>
      <c r="N267" s="229"/>
      <c r="O267" s="57"/>
      <c r="P267" s="16"/>
      <c r="Q267" s="16"/>
      <c r="R267" s="341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4">
        <v>135</v>
      </c>
      <c r="B268" s="197">
        <v>43285</v>
      </c>
      <c r="C268" s="197"/>
      <c r="D268" s="201" t="s">
        <v>49</v>
      </c>
      <c r="E268" s="198" t="s">
        <v>623</v>
      </c>
      <c r="F268" s="196">
        <f>127.5-5.53</f>
        <v>121.97</v>
      </c>
      <c r="G268" s="198"/>
      <c r="H268" s="198"/>
      <c r="I268" s="225">
        <v>170</v>
      </c>
      <c r="J268" s="237" t="s">
        <v>601</v>
      </c>
      <c r="K268" s="227"/>
      <c r="L268" s="228"/>
      <c r="M268" s="226" t="s">
        <v>601</v>
      </c>
      <c r="N268" s="229"/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8">
        <v>136</v>
      </c>
      <c r="B269" s="163">
        <v>43294</v>
      </c>
      <c r="C269" s="163"/>
      <c r="D269" s="164" t="s">
        <v>243</v>
      </c>
      <c r="E269" s="165" t="s">
        <v>623</v>
      </c>
      <c r="F269" s="166">
        <v>46.5</v>
      </c>
      <c r="G269" s="165"/>
      <c r="H269" s="165">
        <v>17</v>
      </c>
      <c r="I269" s="185">
        <v>59</v>
      </c>
      <c r="J269" s="383" t="s">
        <v>3460</v>
      </c>
      <c r="K269" s="133">
        <f t="shared" ref="K269" si="117">H269-F269</f>
        <v>-29.5</v>
      </c>
      <c r="L269" s="134">
        <f t="shared" ref="L269" si="118">K269/F269</f>
        <v>-0.63440860215053763</v>
      </c>
      <c r="M269" s="135" t="s">
        <v>663</v>
      </c>
      <c r="N269" s="136">
        <v>43887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137</v>
      </c>
      <c r="B270" s="194">
        <v>43396</v>
      </c>
      <c r="C270" s="194"/>
      <c r="D270" s="201" t="s">
        <v>425</v>
      </c>
      <c r="E270" s="198" t="s">
        <v>623</v>
      </c>
      <c r="F270" s="199">
        <v>156.5</v>
      </c>
      <c r="G270" s="198"/>
      <c r="H270" s="198"/>
      <c r="I270" s="225">
        <v>191</v>
      </c>
      <c r="J270" s="237" t="s">
        <v>601</v>
      </c>
      <c r="K270" s="227"/>
      <c r="L270" s="228"/>
      <c r="M270" s="226" t="s">
        <v>601</v>
      </c>
      <c r="N270" s="229"/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0">
        <v>138</v>
      </c>
      <c r="B271" s="194">
        <v>43439</v>
      </c>
      <c r="C271" s="194"/>
      <c r="D271" s="201" t="s">
        <v>330</v>
      </c>
      <c r="E271" s="198" t="s">
        <v>623</v>
      </c>
      <c r="F271" s="199">
        <v>259.5</v>
      </c>
      <c r="G271" s="198"/>
      <c r="H271" s="198"/>
      <c r="I271" s="225">
        <v>321</v>
      </c>
      <c r="J271" s="237" t="s">
        <v>601</v>
      </c>
      <c r="K271" s="227"/>
      <c r="L271" s="228"/>
      <c r="M271" s="226" t="s">
        <v>601</v>
      </c>
      <c r="N271" s="229"/>
      <c r="O271" s="16"/>
      <c r="P271" s="16"/>
      <c r="Q271" s="16"/>
      <c r="R271" s="17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8">
        <v>139</v>
      </c>
      <c r="B272" s="163">
        <v>43439</v>
      </c>
      <c r="C272" s="163"/>
      <c r="D272" s="164" t="s">
        <v>775</v>
      </c>
      <c r="E272" s="165" t="s">
        <v>623</v>
      </c>
      <c r="F272" s="165">
        <v>715</v>
      </c>
      <c r="G272" s="165"/>
      <c r="H272" s="165">
        <v>445</v>
      </c>
      <c r="I272" s="185">
        <v>840</v>
      </c>
      <c r="J272" s="137" t="s">
        <v>2994</v>
      </c>
      <c r="K272" s="133">
        <f t="shared" ref="K272:K275" si="119">H272-F272</f>
        <v>-270</v>
      </c>
      <c r="L272" s="134">
        <f t="shared" ref="L272:L275" si="120">K272/F272</f>
        <v>-0.3776223776223776</v>
      </c>
      <c r="M272" s="135" t="s">
        <v>663</v>
      </c>
      <c r="N272" s="136">
        <v>43800</v>
      </c>
      <c r="O272" s="57"/>
      <c r="P272" s="16"/>
      <c r="Q272" s="16"/>
      <c r="R272" s="17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140</v>
      </c>
      <c r="B273" s="206">
        <v>43469</v>
      </c>
      <c r="C273" s="206"/>
      <c r="D273" s="154" t="s">
        <v>145</v>
      </c>
      <c r="E273" s="207" t="s">
        <v>623</v>
      </c>
      <c r="F273" s="207">
        <v>875</v>
      </c>
      <c r="G273" s="207"/>
      <c r="H273" s="207">
        <v>1165</v>
      </c>
      <c r="I273" s="231">
        <v>1185</v>
      </c>
      <c r="J273" s="140" t="s">
        <v>3489</v>
      </c>
      <c r="K273" s="127">
        <f t="shared" si="119"/>
        <v>290</v>
      </c>
      <c r="L273" s="128">
        <f t="shared" si="120"/>
        <v>0.33142857142857141</v>
      </c>
      <c r="M273" s="129" t="s">
        <v>599</v>
      </c>
      <c r="N273" s="361">
        <v>43847</v>
      </c>
      <c r="O273" s="57"/>
      <c r="P273" s="16"/>
      <c r="Q273" s="16"/>
      <c r="R273" s="343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141</v>
      </c>
      <c r="B274" s="206">
        <v>43559</v>
      </c>
      <c r="C274" s="206"/>
      <c r="D274" s="400" t="s">
        <v>345</v>
      </c>
      <c r="E274" s="207" t="s">
        <v>623</v>
      </c>
      <c r="F274" s="207">
        <f>387-14.63</f>
        <v>372.37</v>
      </c>
      <c r="G274" s="207"/>
      <c r="H274" s="207">
        <v>490</v>
      </c>
      <c r="I274" s="231">
        <v>490</v>
      </c>
      <c r="J274" s="140" t="s">
        <v>682</v>
      </c>
      <c r="K274" s="127">
        <f t="shared" si="119"/>
        <v>117.63</v>
      </c>
      <c r="L274" s="128">
        <f t="shared" si="120"/>
        <v>0.31589548030185027</v>
      </c>
      <c r="M274" s="129" t="s">
        <v>599</v>
      </c>
      <c r="N274" s="361">
        <v>43850</v>
      </c>
      <c r="O274" s="57"/>
      <c r="P274" s="16"/>
      <c r="Q274" s="16"/>
      <c r="R274" s="343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8">
        <v>142</v>
      </c>
      <c r="B275" s="163">
        <v>43578</v>
      </c>
      <c r="C275" s="163"/>
      <c r="D275" s="164" t="s">
        <v>776</v>
      </c>
      <c r="E275" s="165" t="s">
        <v>600</v>
      </c>
      <c r="F275" s="165">
        <v>220</v>
      </c>
      <c r="G275" s="165"/>
      <c r="H275" s="165">
        <v>127.5</v>
      </c>
      <c r="I275" s="185">
        <v>284</v>
      </c>
      <c r="J275" s="383" t="s">
        <v>3483</v>
      </c>
      <c r="K275" s="133">
        <f t="shared" si="119"/>
        <v>-92.5</v>
      </c>
      <c r="L275" s="134">
        <f t="shared" si="120"/>
        <v>-0.42045454545454547</v>
      </c>
      <c r="M275" s="135" t="s">
        <v>663</v>
      </c>
      <c r="N275" s="136">
        <v>43896</v>
      </c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143</v>
      </c>
      <c r="B276" s="206">
        <v>43622</v>
      </c>
      <c r="C276" s="206"/>
      <c r="D276" s="400" t="s">
        <v>496</v>
      </c>
      <c r="E276" s="207" t="s">
        <v>600</v>
      </c>
      <c r="F276" s="207">
        <v>332.8</v>
      </c>
      <c r="G276" s="207"/>
      <c r="H276" s="207">
        <v>405</v>
      </c>
      <c r="I276" s="231">
        <v>419</v>
      </c>
      <c r="J276" s="140" t="s">
        <v>3490</v>
      </c>
      <c r="K276" s="127">
        <f t="shared" ref="K276" si="121">H276-F276</f>
        <v>72.199999999999989</v>
      </c>
      <c r="L276" s="128">
        <f t="shared" ref="L276" si="122">K276/F276</f>
        <v>0.21694711538461534</v>
      </c>
      <c r="M276" s="129" t="s">
        <v>599</v>
      </c>
      <c r="N276" s="361">
        <v>43860</v>
      </c>
      <c r="O276" s="57"/>
      <c r="P276" s="16"/>
      <c r="Q276" s="16"/>
      <c r="R276" s="17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43">
        <v>144</v>
      </c>
      <c r="B277" s="142">
        <v>43641</v>
      </c>
      <c r="C277" s="142"/>
      <c r="D277" s="143" t="s">
        <v>139</v>
      </c>
      <c r="E277" s="144" t="s">
        <v>623</v>
      </c>
      <c r="F277" s="145">
        <v>386</v>
      </c>
      <c r="G277" s="146"/>
      <c r="H277" s="146">
        <v>395</v>
      </c>
      <c r="I277" s="146">
        <v>452</v>
      </c>
      <c r="J277" s="169" t="s">
        <v>3405</v>
      </c>
      <c r="K277" s="170">
        <f t="shared" ref="K277" si="123">H277-F277</f>
        <v>9</v>
      </c>
      <c r="L277" s="171">
        <f t="shared" ref="L277" si="124">K277/F277</f>
        <v>2.3316062176165803E-2</v>
      </c>
      <c r="M277" s="172" t="s">
        <v>708</v>
      </c>
      <c r="N277" s="173">
        <v>43868</v>
      </c>
      <c r="O277" s="16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145</v>
      </c>
      <c r="B278" s="194">
        <v>43707</v>
      </c>
      <c r="C278" s="194"/>
      <c r="D278" s="201" t="s">
        <v>260</v>
      </c>
      <c r="E278" s="198" t="s">
        <v>623</v>
      </c>
      <c r="F278" s="198" t="s">
        <v>755</v>
      </c>
      <c r="G278" s="198"/>
      <c r="H278" s="198"/>
      <c r="I278" s="225">
        <v>190</v>
      </c>
      <c r="J278" s="237" t="s">
        <v>601</v>
      </c>
      <c r="K278" s="227"/>
      <c r="L278" s="228"/>
      <c r="M278" s="357" t="s">
        <v>601</v>
      </c>
      <c r="N278" s="229"/>
      <c r="O278" s="16"/>
      <c r="P278" s="16"/>
      <c r="Q278" s="16"/>
      <c r="R278" s="34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146</v>
      </c>
      <c r="B279" s="206">
        <v>43731</v>
      </c>
      <c r="C279" s="206"/>
      <c r="D279" s="154" t="s">
        <v>440</v>
      </c>
      <c r="E279" s="207" t="s">
        <v>623</v>
      </c>
      <c r="F279" s="207">
        <v>235</v>
      </c>
      <c r="G279" s="207"/>
      <c r="H279" s="207">
        <v>295</v>
      </c>
      <c r="I279" s="231">
        <v>296</v>
      </c>
      <c r="J279" s="140" t="s">
        <v>3147</v>
      </c>
      <c r="K279" s="127">
        <f t="shared" ref="K279" si="125">H279-F279</f>
        <v>60</v>
      </c>
      <c r="L279" s="128">
        <f t="shared" ref="L279" si="126">K279/F279</f>
        <v>0.25531914893617019</v>
      </c>
      <c r="M279" s="129" t="s">
        <v>599</v>
      </c>
      <c r="N279" s="361">
        <v>43844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147</v>
      </c>
      <c r="B280" s="206">
        <v>43752</v>
      </c>
      <c r="C280" s="206"/>
      <c r="D280" s="154" t="s">
        <v>2977</v>
      </c>
      <c r="E280" s="207" t="s">
        <v>623</v>
      </c>
      <c r="F280" s="207">
        <v>277.5</v>
      </c>
      <c r="G280" s="207"/>
      <c r="H280" s="207">
        <v>333</v>
      </c>
      <c r="I280" s="231">
        <v>333</v>
      </c>
      <c r="J280" s="140" t="s">
        <v>3148</v>
      </c>
      <c r="K280" s="127">
        <f t="shared" ref="K280" si="127">H280-F280</f>
        <v>55.5</v>
      </c>
      <c r="L280" s="128">
        <f t="shared" ref="L280" si="128">K280/F280</f>
        <v>0.2</v>
      </c>
      <c r="M280" s="129" t="s">
        <v>599</v>
      </c>
      <c r="N280" s="361">
        <v>43846</v>
      </c>
      <c r="O280" s="57"/>
      <c r="P280" s="16"/>
      <c r="Q280" s="16"/>
      <c r="R280" s="343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148</v>
      </c>
      <c r="B281" s="206">
        <v>43752</v>
      </c>
      <c r="C281" s="206"/>
      <c r="D281" s="154" t="s">
        <v>2976</v>
      </c>
      <c r="E281" s="207" t="s">
        <v>623</v>
      </c>
      <c r="F281" s="207">
        <v>930</v>
      </c>
      <c r="G281" s="207"/>
      <c r="H281" s="207">
        <v>1165</v>
      </c>
      <c r="I281" s="231">
        <v>1200</v>
      </c>
      <c r="J281" s="140" t="s">
        <v>3150</v>
      </c>
      <c r="K281" s="127">
        <f t="shared" ref="K281" si="129">H281-F281</f>
        <v>235</v>
      </c>
      <c r="L281" s="128">
        <f t="shared" ref="L281" si="130">K281/F281</f>
        <v>0.25268817204301075</v>
      </c>
      <c r="M281" s="129" t="s">
        <v>599</v>
      </c>
      <c r="N281" s="361">
        <v>43847</v>
      </c>
      <c r="O281" s="57"/>
      <c r="P281" s="16"/>
      <c r="Q281" s="16"/>
      <c r="R281" s="343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0">
        <v>149</v>
      </c>
      <c r="B282" s="346">
        <v>43753</v>
      </c>
      <c r="C282" s="211"/>
      <c r="D282" s="372" t="s">
        <v>2975</v>
      </c>
      <c r="E282" s="349" t="s">
        <v>623</v>
      </c>
      <c r="F282" s="352">
        <v>111</v>
      </c>
      <c r="G282" s="349"/>
      <c r="H282" s="349"/>
      <c r="I282" s="355">
        <v>141</v>
      </c>
      <c r="J282" s="237" t="s">
        <v>601</v>
      </c>
      <c r="K282" s="237"/>
      <c r="L282" s="122"/>
      <c r="M282" s="360" t="s">
        <v>601</v>
      </c>
      <c r="N282" s="239"/>
      <c r="O282" s="16"/>
      <c r="P282" s="16"/>
      <c r="Q282" s="16"/>
      <c r="R282" s="343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150</v>
      </c>
      <c r="B283" s="206">
        <v>43753</v>
      </c>
      <c r="C283" s="206"/>
      <c r="D283" s="154" t="s">
        <v>2974</v>
      </c>
      <c r="E283" s="207" t="s">
        <v>623</v>
      </c>
      <c r="F283" s="208">
        <v>296</v>
      </c>
      <c r="G283" s="207"/>
      <c r="H283" s="207">
        <v>370</v>
      </c>
      <c r="I283" s="231">
        <v>370</v>
      </c>
      <c r="J283" s="140" t="s">
        <v>682</v>
      </c>
      <c r="K283" s="127">
        <f t="shared" ref="K283" si="131">H283-F283</f>
        <v>74</v>
      </c>
      <c r="L283" s="128">
        <f t="shared" ref="L283" si="132">K283/F283</f>
        <v>0.25</v>
      </c>
      <c r="M283" s="129" t="s">
        <v>599</v>
      </c>
      <c r="N283" s="361">
        <v>43853</v>
      </c>
      <c r="O283" s="57"/>
      <c r="P283" s="16"/>
      <c r="Q283" s="16"/>
      <c r="R283" s="343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151</v>
      </c>
      <c r="B284" s="210">
        <v>43754</v>
      </c>
      <c r="C284" s="210"/>
      <c r="D284" s="191" t="s">
        <v>2973</v>
      </c>
      <c r="E284" s="348" t="s">
        <v>623</v>
      </c>
      <c r="F284" s="351" t="s">
        <v>2939</v>
      </c>
      <c r="G284" s="348"/>
      <c r="H284" s="348"/>
      <c r="I284" s="354">
        <v>344</v>
      </c>
      <c r="J284" s="237" t="s">
        <v>601</v>
      </c>
      <c r="K284" s="240"/>
      <c r="L284" s="359"/>
      <c r="M284" s="342" t="s">
        <v>601</v>
      </c>
      <c r="N284" s="362"/>
      <c r="O284" s="16"/>
      <c r="P284" s="16"/>
      <c r="Q284" s="16"/>
      <c r="R284" s="343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45">
        <v>152</v>
      </c>
      <c r="B285" s="211">
        <v>43832</v>
      </c>
      <c r="C285" s="211"/>
      <c r="D285" s="215" t="s">
        <v>2253</v>
      </c>
      <c r="E285" s="212" t="s">
        <v>623</v>
      </c>
      <c r="F285" s="213" t="s">
        <v>3135</v>
      </c>
      <c r="G285" s="212"/>
      <c r="H285" s="212"/>
      <c r="I285" s="236">
        <v>590</v>
      </c>
      <c r="J285" s="237" t="s">
        <v>601</v>
      </c>
      <c r="K285" s="237"/>
      <c r="L285" s="122"/>
      <c r="M285" s="342" t="s">
        <v>601</v>
      </c>
      <c r="N285" s="239"/>
      <c r="O285" s="16"/>
      <c r="P285" s="16"/>
      <c r="Q285" s="16"/>
      <c r="R285" s="34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153</v>
      </c>
      <c r="B286" s="206">
        <v>43966</v>
      </c>
      <c r="C286" s="206"/>
      <c r="D286" s="154" t="s">
        <v>65</v>
      </c>
      <c r="E286" s="207" t="s">
        <v>623</v>
      </c>
      <c r="F286" s="208">
        <v>67.5</v>
      </c>
      <c r="G286" s="207"/>
      <c r="H286" s="207">
        <v>86</v>
      </c>
      <c r="I286" s="231">
        <v>86</v>
      </c>
      <c r="J286" s="140" t="s">
        <v>3628</v>
      </c>
      <c r="K286" s="127">
        <f t="shared" ref="K286" si="133">H286-F286</f>
        <v>18.5</v>
      </c>
      <c r="L286" s="128">
        <f t="shared" ref="L286" si="134">K286/F286</f>
        <v>0.27407407407407408</v>
      </c>
      <c r="M286" s="129" t="s">
        <v>599</v>
      </c>
      <c r="N286" s="361">
        <v>44008</v>
      </c>
      <c r="O286" s="57"/>
      <c r="P286" s="16"/>
      <c r="Q286" s="16"/>
      <c r="R286" s="34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9">
        <v>154</v>
      </c>
      <c r="B287" s="211">
        <v>44035</v>
      </c>
      <c r="C287" s="211"/>
      <c r="D287" s="215" t="s">
        <v>495</v>
      </c>
      <c r="E287" s="212" t="s">
        <v>623</v>
      </c>
      <c r="F287" s="213" t="s">
        <v>3631</v>
      </c>
      <c r="G287" s="212"/>
      <c r="H287" s="212"/>
      <c r="I287" s="236">
        <v>296</v>
      </c>
      <c r="J287" s="237" t="s">
        <v>601</v>
      </c>
      <c r="K287" s="237"/>
      <c r="L287" s="122"/>
      <c r="M287" s="238"/>
      <c r="N287" s="239"/>
      <c r="O287" s="16"/>
      <c r="P287" s="16"/>
      <c r="Q287" s="16"/>
      <c r="R287" s="343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9">
        <v>155</v>
      </c>
      <c r="B288" s="211">
        <v>44092</v>
      </c>
      <c r="C288" s="211"/>
      <c r="D288" s="215" t="s">
        <v>416</v>
      </c>
      <c r="E288" s="212" t="s">
        <v>623</v>
      </c>
      <c r="F288" s="213" t="s">
        <v>3636</v>
      </c>
      <c r="G288" s="212"/>
      <c r="H288" s="212"/>
      <c r="I288" s="236">
        <v>248</v>
      </c>
      <c r="J288" s="237" t="s">
        <v>601</v>
      </c>
      <c r="K288" s="237"/>
      <c r="L288" s="122"/>
      <c r="M288" s="238"/>
      <c r="N288" s="239"/>
      <c r="O288" s="16"/>
      <c r="P288" s="16"/>
      <c r="Q288" s="16"/>
      <c r="R288" s="343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156</v>
      </c>
      <c r="B289" s="186">
        <v>44140</v>
      </c>
      <c r="C289" s="186"/>
      <c r="D289" s="187" t="s">
        <v>416</v>
      </c>
      <c r="E289" s="188" t="s">
        <v>623</v>
      </c>
      <c r="F289" s="190">
        <v>182.5</v>
      </c>
      <c r="G289" s="190"/>
      <c r="H289" s="190">
        <v>221</v>
      </c>
      <c r="I289" s="190">
        <v>248</v>
      </c>
      <c r="J289" s="508" t="s">
        <v>3658</v>
      </c>
      <c r="K289" s="218">
        <f t="shared" ref="K289" si="135">H289-F289</f>
        <v>38.5</v>
      </c>
      <c r="L289" s="219">
        <f t="shared" ref="L289" si="136">K289/F289</f>
        <v>0.21095890410958903</v>
      </c>
      <c r="M289" s="189" t="s">
        <v>599</v>
      </c>
      <c r="N289" s="220">
        <v>44167</v>
      </c>
      <c r="O289" s="16"/>
      <c r="P289" s="16"/>
      <c r="Q289" s="16"/>
      <c r="R289" s="343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9">
        <v>157</v>
      </c>
      <c r="B290" s="211">
        <v>44140</v>
      </c>
      <c r="C290" s="211"/>
      <c r="D290" s="215" t="s">
        <v>330</v>
      </c>
      <c r="E290" s="212" t="s">
        <v>623</v>
      </c>
      <c r="F290" s="213" t="s">
        <v>3637</v>
      </c>
      <c r="G290" s="212"/>
      <c r="H290" s="212"/>
      <c r="I290" s="236">
        <v>320</v>
      </c>
      <c r="J290" s="237" t="s">
        <v>601</v>
      </c>
      <c r="K290" s="237"/>
      <c r="L290" s="122"/>
      <c r="M290" s="238"/>
      <c r="N290" s="239"/>
      <c r="O290" s="16"/>
      <c r="P290" s="16"/>
      <c r="Q290" s="16"/>
      <c r="R290" s="34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9">
        <v>158</v>
      </c>
      <c r="B291" s="211">
        <v>44140</v>
      </c>
      <c r="C291" s="211"/>
      <c r="D291" s="215" t="s">
        <v>491</v>
      </c>
      <c r="E291" s="212" t="s">
        <v>623</v>
      </c>
      <c r="F291" s="213" t="s">
        <v>3638</v>
      </c>
      <c r="G291" s="212"/>
      <c r="H291" s="212"/>
      <c r="I291" s="236">
        <v>1093</v>
      </c>
      <c r="J291" s="237" t="s">
        <v>601</v>
      </c>
      <c r="K291" s="237"/>
      <c r="L291" s="122"/>
      <c r="M291" s="238"/>
      <c r="N291" s="239"/>
      <c r="O291" s="16"/>
      <c r="P291" s="16"/>
      <c r="Q291" s="16"/>
      <c r="R291" s="343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9">
        <v>159</v>
      </c>
      <c r="B292" s="211">
        <v>44140</v>
      </c>
      <c r="C292" s="211"/>
      <c r="D292" s="215" t="s">
        <v>345</v>
      </c>
      <c r="E292" s="212" t="s">
        <v>623</v>
      </c>
      <c r="F292" s="213" t="s">
        <v>3639</v>
      </c>
      <c r="G292" s="212"/>
      <c r="H292" s="212"/>
      <c r="I292" s="236">
        <v>406</v>
      </c>
      <c r="J292" s="237" t="s">
        <v>601</v>
      </c>
      <c r="K292" s="237"/>
      <c r="L292" s="122"/>
      <c r="M292" s="238"/>
      <c r="N292" s="239"/>
      <c r="O292" s="16"/>
      <c r="P292" s="16"/>
      <c r="Q292" s="16"/>
      <c r="R292" s="343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9">
        <v>160</v>
      </c>
      <c r="B293" s="211">
        <v>44141</v>
      </c>
      <c r="C293" s="211"/>
      <c r="D293" s="215" t="s">
        <v>495</v>
      </c>
      <c r="E293" s="212" t="s">
        <v>623</v>
      </c>
      <c r="F293" s="213" t="s">
        <v>3640</v>
      </c>
      <c r="G293" s="212"/>
      <c r="H293" s="212"/>
      <c r="I293" s="236">
        <v>290</v>
      </c>
      <c r="J293" s="237" t="s">
        <v>601</v>
      </c>
      <c r="K293" s="237"/>
      <c r="L293" s="122"/>
      <c r="M293" s="238"/>
      <c r="N293" s="239"/>
      <c r="O293" s="16"/>
      <c r="P293" s="16"/>
      <c r="Q293" s="16"/>
      <c r="R293" s="34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9"/>
      <c r="B294" s="211"/>
      <c r="C294" s="211"/>
      <c r="D294" s="215"/>
      <c r="E294" s="212"/>
      <c r="F294" s="213"/>
      <c r="G294" s="212"/>
      <c r="H294" s="212"/>
      <c r="I294" s="236"/>
      <c r="J294" s="237"/>
      <c r="K294" s="237"/>
      <c r="L294" s="122"/>
      <c r="M294" s="238"/>
      <c r="N294" s="239"/>
      <c r="O294" s="16"/>
      <c r="P294" s="16"/>
      <c r="Q294" s="16"/>
      <c r="R294" s="343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9"/>
      <c r="B295" s="211"/>
      <c r="C295" s="211"/>
      <c r="D295" s="215"/>
      <c r="E295" s="212"/>
      <c r="F295" s="213"/>
      <c r="G295" s="212"/>
      <c r="H295" s="212"/>
      <c r="I295" s="236"/>
      <c r="J295" s="237"/>
      <c r="K295" s="237"/>
      <c r="L295" s="122"/>
      <c r="M295" s="238"/>
      <c r="N295" s="239"/>
      <c r="O295" s="16"/>
      <c r="P295" s="16"/>
      <c r="R295" s="343"/>
    </row>
    <row r="296" spans="1:26">
      <c r="A296" s="209"/>
      <c r="B296" s="211"/>
      <c r="C296" s="211"/>
      <c r="D296" s="215"/>
      <c r="E296" s="212"/>
      <c r="F296" s="213"/>
      <c r="G296" s="212"/>
      <c r="H296" s="212"/>
      <c r="I296" s="236"/>
      <c r="J296" s="237"/>
      <c r="K296" s="237"/>
      <c r="L296" s="122"/>
      <c r="M296" s="238"/>
      <c r="N296" s="239"/>
      <c r="O296" s="16"/>
      <c r="R296" s="241"/>
    </row>
    <row r="297" spans="1:26">
      <c r="A297" s="209"/>
      <c r="B297" s="211"/>
      <c r="C297" s="211"/>
      <c r="D297" s="215"/>
      <c r="E297" s="212"/>
      <c r="F297" s="213"/>
      <c r="G297" s="212"/>
      <c r="H297" s="212"/>
      <c r="I297" s="236"/>
      <c r="J297" s="237"/>
      <c r="K297" s="237"/>
      <c r="L297" s="122"/>
      <c r="M297" s="238"/>
      <c r="N297" s="239"/>
      <c r="O297" s="16"/>
      <c r="R297" s="241"/>
    </row>
    <row r="298" spans="1:26">
      <c r="A298" s="209"/>
      <c r="B298" s="211"/>
      <c r="C298" s="211"/>
      <c r="D298" s="215"/>
      <c r="E298" s="212"/>
      <c r="F298" s="213"/>
      <c r="G298" s="212"/>
      <c r="H298" s="212"/>
      <c r="I298" s="236"/>
      <c r="J298" s="237"/>
      <c r="K298" s="237"/>
      <c r="L298" s="122"/>
      <c r="M298" s="238"/>
      <c r="N298" s="239"/>
      <c r="O298" s="16"/>
      <c r="R298" s="241"/>
    </row>
    <row r="299" spans="1:26">
      <c r="A299" s="209"/>
      <c r="B299" s="199" t="s">
        <v>2980</v>
      </c>
      <c r="O299" s="16"/>
      <c r="R299" s="241"/>
    </row>
    <row r="300" spans="1:26">
      <c r="R300" s="241"/>
    </row>
    <row r="301" spans="1:26">
      <c r="R301" s="241"/>
    </row>
    <row r="302" spans="1:26">
      <c r="R302" s="241"/>
    </row>
    <row r="303" spans="1:26">
      <c r="R303" s="241"/>
    </row>
    <row r="304" spans="1:26">
      <c r="R304" s="241"/>
    </row>
    <row r="305" spans="1:18">
      <c r="R305" s="241"/>
    </row>
    <row r="306" spans="1:18">
      <c r="R306" s="241"/>
    </row>
    <row r="316" spans="1:18">
      <c r="A316" s="216"/>
    </row>
    <row r="317" spans="1:18">
      <c r="A317" s="216"/>
    </row>
    <row r="318" spans="1:18">
      <c r="A318" s="212"/>
    </row>
  </sheetData>
  <autoFilter ref="R1:R314"/>
  <mergeCells count="13">
    <mergeCell ref="O63:O64"/>
    <mergeCell ref="P63:P64"/>
    <mergeCell ref="A63:A64"/>
    <mergeCell ref="B63:B64"/>
    <mergeCell ref="J63:J64"/>
    <mergeCell ref="M63:M64"/>
    <mergeCell ref="N63:N64"/>
    <mergeCell ref="A102:A103"/>
    <mergeCell ref="B102:B103"/>
    <mergeCell ref="J102:J103"/>
    <mergeCell ref="B99:B100"/>
    <mergeCell ref="A99:A100"/>
    <mergeCell ref="J99:J10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2020-12-15T02:28:30Z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